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en_skoroszyt"/>
  <mc:AlternateContent xmlns:mc="http://schemas.openxmlformats.org/markup-compatibility/2006">
    <mc:Choice Requires="x15">
      <x15ac:absPath xmlns:x15ac="http://schemas.microsoft.com/office/spreadsheetml/2010/11/ac" url="D:\BOSCH_BT\MKR\98_Cennik\02_PL\2025\"/>
    </mc:Choice>
  </mc:AlternateContent>
  <xr:revisionPtr revIDLastSave="0" documentId="13_ncr:1_{DE5E054D-EDCB-4307-8FD9-D004D26EA206}" xr6:coauthVersionLast="47" xr6:coauthVersionMax="47" xr10:uidLastSave="{00000000-0000-0000-0000-000000000000}"/>
  <workbookProtection workbookAlgorithmName="SHA-512" workbookHashValue="fJQbkZwkDhdLp35ZWg82RF5ukAKi6pcsvi7fdr0iNZhIn/tUCpljiFxPfh5NKGiOOjcT4/l6jUl5AbiSaB5w+w==" workbookSaltValue="8AdDoylnJOcgsC3pYWTSBg==" workbookSpinCount="100000" lockStructure="1"/>
  <bookViews>
    <workbookView xWindow="25695" yWindow="0" windowWidth="26010" windowHeight="20985" activeTab="4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Dodatkowa gwarancja" sheetId="5" state="hidden" r:id="rId4"/>
    <sheet name="Uwagi Ogólne" sheetId="3" r:id="rId5"/>
    <sheet name="Fire EN 54_old" sheetId="21" state="hidden" r:id="rId6"/>
    <sheet name="Fire EN 54 FX 4,704" sheetId="23" state="hidden" r:id="rId7"/>
    <sheet name="Warranty Extension" sheetId="9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6" hidden="1">'Fire EN 54 FX 4,704'!$A$2:$S$500</definedName>
    <definedName name="_xlnm._FilterDatabase" localSheetId="5" hidden="1">'Fire EN 54_old'!$A$2:$S$503</definedName>
    <definedName name="_xlnm._FilterDatabase" localSheetId="7" hidden="1">'Warranty Extension'!$A$2:$W$20</definedName>
    <definedName name="ACC" localSheetId="6">'[1]EU prices'!#REF!</definedName>
    <definedName name="ACC" localSheetId="5">'[1]EU prices'!#REF!</definedName>
    <definedName name="ACC" localSheetId="7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6">'[3]Video Systems 60Hz'!#REF!</definedName>
    <definedName name="ASA" localSheetId="5">'[3]Video Systems 60Hz'!#REF!</definedName>
    <definedName name="ASA">'[3]Video Systems 60Hz'!#REF!</definedName>
    <definedName name="asdASDad" localSheetId="6">#REF!</definedName>
    <definedName name="asdASDad" localSheetId="5">#REF!</definedName>
    <definedName name="asdASDad">#REF!</definedName>
    <definedName name="asdASDadd">#REF!</definedName>
    <definedName name="asdölfasdfklö" localSheetId="6" hidden="1">1/[0]!EUReXToBEF</definedName>
    <definedName name="asdölfasdfklö" localSheetId="5" hidden="1">1/EUReXToBEF</definedName>
    <definedName name="asdölfasdfklö" localSheetId="7" hidden="1">1/EUReXToBEF</definedName>
    <definedName name="asdölfasdfklö" hidden="1">1/EUReXToBEF</definedName>
    <definedName name="asdolfasdfklo1" hidden="1">1/EUReXToBEF</definedName>
    <definedName name="ATSeXToEUR" localSheetId="6" hidden="1">1/[0]!EUReXToATS</definedName>
    <definedName name="ATSeXToEUR" localSheetId="5" hidden="1">1/EUReXToATS</definedName>
    <definedName name="ATSeXToEUR" localSheetId="7" hidden="1">1/EUReXToATS</definedName>
    <definedName name="ATSeXToEUR" hidden="1">1/EUReXToATS</definedName>
    <definedName name="BCC">'[1]EU prices'!#REF!</definedName>
    <definedName name="BEFeXToEUR" localSheetId="6" hidden="1">1/[0]!EUReXToBEF</definedName>
    <definedName name="BEFeXToEUR" localSheetId="5" hidden="1">1/EUReXToBEF</definedName>
    <definedName name="BEFeXToEUR" localSheetId="7" hidden="1">1/EUReXToBEF</definedName>
    <definedName name="BEFeXToEUR" hidden="1">1/EUReXToBEF</definedName>
    <definedName name="BU_Pl">[4]References!$F$3:$F$21</definedName>
    <definedName name="CameraEnclosuresMounts" localSheetId="6">'[3]Video Systems'!#REF!</definedName>
    <definedName name="CameraEnclosuresMounts" localSheetId="5">'[3]Video Systems'!#REF!</definedName>
    <definedName name="CameraEnclosuresMounts">'[3]Video Systems'!#REF!</definedName>
    <definedName name="CameraEnclosuresMounts60Hz" localSheetId="6">'[3]Video Systems 60Hz'!#REF!</definedName>
    <definedName name="CameraEnclosuresMounts60Hz" localSheetId="5">'[3]Video Systems 60Hz'!#REF!</definedName>
    <definedName name="CameraEnclosuresMounts60Hz">'[3]Video Systems 60Hz'!#REF!</definedName>
    <definedName name="Changes_2021" localSheetId="6">'[3]Video Systems'!#REF!</definedName>
    <definedName name="Changes_2021" localSheetId="5">'[3]Video Systems'!#REF!</definedName>
    <definedName name="Changes_2021">'[3]Video Systems'!#REF!</definedName>
    <definedName name="Countryuplift">'[5]Basic Data'!$H$10:$H$11</definedName>
    <definedName name="DATA1" localSheetId="6">#REF!</definedName>
    <definedName name="DATA1" localSheetId="5">#REF!</definedName>
    <definedName name="DATA1">#REF!</definedName>
    <definedName name="DATA10" localSheetId="6">#REF!</definedName>
    <definedName name="DATA10" localSheetId="5">#REF!</definedName>
    <definedName name="DATA10">#REF!</definedName>
    <definedName name="DATA11" localSheetId="6">#REF!</definedName>
    <definedName name="DATA11" localSheetId="5">#REF!</definedName>
    <definedName name="DATA11">#REF!</definedName>
    <definedName name="DATA12" localSheetId="6">#REF!</definedName>
    <definedName name="DATA12" localSheetId="5">#REF!</definedName>
    <definedName name="DATA12">#REF!</definedName>
    <definedName name="DATA13" localSheetId="6">#REF!</definedName>
    <definedName name="DATA13" localSheetId="5">#REF!</definedName>
    <definedName name="DATA13">#REF!</definedName>
    <definedName name="DATA2" localSheetId="6">#REF!</definedName>
    <definedName name="DATA2" localSheetId="5">#REF!</definedName>
    <definedName name="DATA2">#REF!</definedName>
    <definedName name="DATA3" localSheetId="6">#REF!</definedName>
    <definedName name="DATA3" localSheetId="5">#REF!</definedName>
    <definedName name="DATA3">#REF!</definedName>
    <definedName name="DATA4" localSheetId="6">#REF!</definedName>
    <definedName name="DATA4" localSheetId="5">#REF!</definedName>
    <definedName name="DATA4">#REF!</definedName>
    <definedName name="DATA5" localSheetId="6">#REF!</definedName>
    <definedName name="DATA5" localSheetId="5">#REF!</definedName>
    <definedName name="DATA5">#REF!</definedName>
    <definedName name="DATA6" localSheetId="6">#REF!</definedName>
    <definedName name="DATA6" localSheetId="5">#REF!</definedName>
    <definedName name="DATA6">#REF!</definedName>
    <definedName name="DATA7" localSheetId="6">#REF!</definedName>
    <definedName name="DATA7" localSheetId="5">#REF!</definedName>
    <definedName name="DATA7">#REF!</definedName>
    <definedName name="DATA8" localSheetId="6">#REF!</definedName>
    <definedName name="DATA8" localSheetId="5">#REF!</definedName>
    <definedName name="DATA8">#REF!</definedName>
    <definedName name="DATA9" localSheetId="6">#REF!</definedName>
    <definedName name="DATA9" localSheetId="5">#REF!</definedName>
    <definedName name="DATA9">#REF!</definedName>
    <definedName name="DEMeXToEUR" localSheetId="6" hidden="1">1/[0]!EUReXToDEM</definedName>
    <definedName name="DEMeXToEUR" localSheetId="5" hidden="1">1/EUReXToDEM</definedName>
    <definedName name="DEMeXToEUR" localSheetId="7" hidden="1">1/EUReXToDEM</definedName>
    <definedName name="DEMeXToEUR" hidden="1">1/EUReXToDEM</definedName>
    <definedName name="DigitalRecordingStorage" localSheetId="6">'[3]Video Systems'!#REF!</definedName>
    <definedName name="DigitalRecordingStorage" localSheetId="5">'[3]Video Systems'!#REF!</definedName>
    <definedName name="DigitalRecordingStorage">'[3]Video Systems'!#REF!</definedName>
    <definedName name="Emmer_Type_Number" localSheetId="6">#REF!</definedName>
    <definedName name="Emmer_Type_Number" localSheetId="5">#REF!</definedName>
    <definedName name="Emmer_Type_Number" localSheetId="7">#REF!</definedName>
    <definedName name="Emmer_Type_Number">#REF!</definedName>
    <definedName name="EncodersDecoders" localSheetId="6">'[3]Video Systems'!#REF!</definedName>
    <definedName name="EncodersDecoders" localSheetId="5">'[3]Video Systems'!#REF!</definedName>
    <definedName name="EncodersDecoders">'[3]Video Systems'!#REF!</definedName>
    <definedName name="ESPeXToEUR" localSheetId="6" hidden="1">1/[0]!EUReXToESP</definedName>
    <definedName name="ESPeXToEUR" localSheetId="5" hidden="1">1/EUReXToESP</definedName>
    <definedName name="ESPeXToEUR" localSheetId="7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6" hidden="1">1/[0]!EUReXToFIM</definedName>
    <definedName name="FIMeXToEUR" localSheetId="5" hidden="1">1/EUReXToFIM</definedName>
    <definedName name="FIMeXToEUR" localSheetId="7" hidden="1">1/EUReXToFIM</definedName>
    <definedName name="FIMeXToEUR" hidden="1">1/EUReXToFIM</definedName>
    <definedName name="Fire_EN_54_Q3_4_V1_3">'[1]EU prices'!#REF!</definedName>
    <definedName name="FixedCameras" localSheetId="6">'[3]Video Systems'!#REF!</definedName>
    <definedName name="FixedCameras" localSheetId="5">'[3]Video Systems'!#REF!</definedName>
    <definedName name="FixedCameras">'[3]Video Systems'!#REF!</definedName>
    <definedName name="FixedCameras60Hz" localSheetId="6">'[3]Video Systems 60Hz'!#REF!</definedName>
    <definedName name="FixedCameras60Hz" localSheetId="5">'[3]Video Systems 60Hz'!#REF!</definedName>
    <definedName name="FixedCameras60Hz">'[3]Video Systems 60Hz'!#REF!</definedName>
    <definedName name="FRFeXToEUR" localSheetId="6" hidden="1">1/[0]!EUReXToFRF</definedName>
    <definedName name="FRFeXToEUR" localSheetId="5" hidden="1">1/EUReXToFRF</definedName>
    <definedName name="FRFeXToEUR" localSheetId="7" hidden="1">1/EUReXToFRF</definedName>
    <definedName name="FRFeXToEUR" hidden="1">1/EUReXToFRF</definedName>
    <definedName name="IEPeXToEUR" localSheetId="6" hidden="1">1/[0]!EUReXToIEP</definedName>
    <definedName name="IEPeXToEUR" localSheetId="5" hidden="1">1/EUReXToIEP</definedName>
    <definedName name="IEPeXToEUR" localSheetId="7" hidden="1">1/EUReXToIEP</definedName>
    <definedName name="IEPeXToEUR" hidden="1">1/EUReXToIEP</definedName>
    <definedName name="Illumination" localSheetId="6">'[3]Video Systems'!#REF!</definedName>
    <definedName name="Illumination" localSheetId="5">'[3]Video Systems'!#REF!</definedName>
    <definedName name="Illumination">'[3]Video Systems'!#REF!</definedName>
    <definedName name="ITLeXToEUR" localSheetId="6" hidden="1">1/[0]!EUReXToITL</definedName>
    <definedName name="ITLeXToEUR" localSheetId="5" hidden="1">1/EUReXToITL</definedName>
    <definedName name="ITLeXToEUR" localSheetId="7" hidden="1">1/EUReXToITL</definedName>
    <definedName name="ITLeXToEUR" hidden="1">1/EUReXToITL</definedName>
    <definedName name="Lenses" localSheetId="6">'[3]Video Systems'!#REF!</definedName>
    <definedName name="Lenses" localSheetId="5">'[3]Video Systems'!#REF!</definedName>
    <definedName name="Lenses">'[3]Video Systems'!#REF!</definedName>
    <definedName name="LicensePlateCameras" localSheetId="6">'[3]Video Systems'!#REF!</definedName>
    <definedName name="LicensePlateCameras" localSheetId="5">'[3]Video Systems'!#REF!</definedName>
    <definedName name="LicensePlateCameras">'[3]Video Systems'!#REF!</definedName>
    <definedName name="LicensePlateCameras60Hz" localSheetId="6">'[3]Video Systems 60Hz'!#REF!</definedName>
    <definedName name="LicensePlateCameras60Hz" localSheetId="5">'[3]Video Systems 60Hz'!#REF!</definedName>
    <definedName name="LicensePlateCameras60Hz">'[3]Video Systems 60Hz'!#REF!</definedName>
    <definedName name="LUFeXToEUR" localSheetId="6" hidden="1">1/[0]!EUReXToLUF</definedName>
    <definedName name="LUFeXToEUR" localSheetId="5" hidden="1">1/EUReXToLUF</definedName>
    <definedName name="LUFeXToEUR" localSheetId="7" hidden="1">1/EUReXToLUF</definedName>
    <definedName name="LUFeXToEUR" hidden="1">1/EUReXToLUF</definedName>
    <definedName name="ManagementSystems" localSheetId="6">'[3]Video Systems'!#REF!</definedName>
    <definedName name="ManagementSystems" localSheetId="5">'[3]Video Systems'!#REF!</definedName>
    <definedName name="ManagementSystems">'[3]Video Systems'!#REF!</definedName>
    <definedName name="MiniDomeCameras" localSheetId="6">'[3]Video Systems'!#REF!</definedName>
    <definedName name="MiniDomeCameras" localSheetId="5">'[3]Video Systems'!#REF!</definedName>
    <definedName name="MiniDomeCameras">'[3]Video Systems'!#REF!</definedName>
    <definedName name="MiniDomeCameras60Hz" localSheetId="6">'[3]Video Systems 60Hz'!#REF!</definedName>
    <definedName name="MiniDomeCameras60Hz" localSheetId="5">'[3]Video Systems 60Hz'!#REF!</definedName>
    <definedName name="MiniDomeCameras60Hz">'[3]Video Systems 60Hz'!#REF!</definedName>
    <definedName name="Monitors" localSheetId="6">'[3]Video Systems'!#REF!</definedName>
    <definedName name="Monitors" localSheetId="5">'[3]Video Systems'!#REF!</definedName>
    <definedName name="Monitors">'[3]Video Systems'!#REF!</definedName>
    <definedName name="MovingCameras" localSheetId="6">'[3]Video Systems'!#REF!</definedName>
    <definedName name="MovingCameras" localSheetId="5">'[3]Video Systems'!#REF!</definedName>
    <definedName name="MovingCameras">'[3]Video Systems'!#REF!</definedName>
    <definedName name="MovingCameras60Hz">'[3]Video Systems 60Hz'!#REF!</definedName>
    <definedName name="NLGeXToEUR" localSheetId="6" hidden="1">1/[0]!EUReXToNLG</definedName>
    <definedName name="NLGeXToEUR" localSheetId="5" hidden="1">1/EUReXToNLG</definedName>
    <definedName name="NLGeXToEUR" localSheetId="7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6">#REF!</definedName>
    <definedName name="Pc" localSheetId="5">#REF!</definedName>
    <definedName name="Pc" localSheetId="7">#REF!</definedName>
    <definedName name="Pc">#REF!</definedName>
    <definedName name="PFemale">[2]Messages!$A$2:$A$14</definedName>
    <definedName name="PMale">[2]Messages!$B$2:$B$14</definedName>
    <definedName name="PowerSupplies60Hz" localSheetId="6">'[3]Video Systems 60Hz'!#REF!</definedName>
    <definedName name="PowerSupplies60Hz" localSheetId="5">'[3]Video Systems 60Hz'!#REF!</definedName>
    <definedName name="PowerSupplies60Hz">'[3]Video Systems 60Hz'!#REF!</definedName>
    <definedName name="Product">[2]Product!$A$1:$A$184</definedName>
    <definedName name="PTEeXToEUR" localSheetId="6" hidden="1">1/[0]!EUReXToPTE</definedName>
    <definedName name="PTEeXToEUR" localSheetId="5" hidden="1">1/EUReXToPTE</definedName>
    <definedName name="PTEeXToEUR" localSheetId="7" hidden="1">1/EUReXToPTE</definedName>
    <definedName name="PTEeXToEUR" hidden="1">1/EUReXToPTE</definedName>
    <definedName name="RackingPowerSupplies" localSheetId="6">'[3]Video Systems'!#REF!</definedName>
    <definedName name="RackingPowerSupplies" localSheetId="5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6">#REF!</definedName>
    <definedName name="SAPCrosstab1" localSheetId="5">#REF!</definedName>
    <definedName name="SAPCrosstab1">#REF!</definedName>
    <definedName name="sdasdfdsa" localSheetId="6" hidden="1">1/[0]!EUReXToDEM</definedName>
    <definedName name="sdasdfdsa" localSheetId="5" hidden="1">1/EUReXToDEM</definedName>
    <definedName name="sdasdfdsa" localSheetId="7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6">'[3]Video Systems 60Hz'!#REF!</definedName>
    <definedName name="Sony" localSheetId="5">'[3]Video Systems 60Hz'!#REF!</definedName>
    <definedName name="Sony">'[3]Video Systems 60Hz'!#REF!</definedName>
    <definedName name="SupCen">[7]InpVal!$G$2:$G$7</definedName>
    <definedName name="SwitchingControl" localSheetId="6">'[3]Video Systems'!#REF!</definedName>
    <definedName name="SwitchingControl" localSheetId="5">'[3]Video Systems'!#REF!</definedName>
    <definedName name="SwitchingControl">'[3]Video Systems'!#REF!</definedName>
    <definedName name="SwitchingControl60Hz" localSheetId="6">'[3]Video Systems 60Hz'!#REF!</definedName>
    <definedName name="SwitchingControl60Hz" localSheetId="5">'[3]Video Systems 60Hz'!#REF!</definedName>
    <definedName name="SwitchingControl60Hz">'[3]Video Systems 60Hz'!#REF!</definedName>
    <definedName name="TEST0" localSheetId="6">#REF!</definedName>
    <definedName name="TEST0" localSheetId="5">#REF!</definedName>
    <definedName name="TEST0">#REF!</definedName>
    <definedName name="TESTHKEY" localSheetId="6">#REF!</definedName>
    <definedName name="TESTHKEY" localSheetId="5">#REF!</definedName>
    <definedName name="TESTHKEY">#REF!</definedName>
    <definedName name="TESTKEYS" localSheetId="6">#REF!</definedName>
    <definedName name="TESTKEYS" localSheetId="5">#REF!</definedName>
    <definedName name="TESTKEYS">#REF!</definedName>
    <definedName name="TESTVKEY" localSheetId="6">#REF!</definedName>
    <definedName name="TESTVKEY" localSheetId="5">#REF!</definedName>
    <definedName name="TESTVKEY">#REF!</definedName>
    <definedName name="uplift">'[5]Basic Data'!$H$2:$H$7</definedName>
    <definedName name="VideoTransmissionSystems" localSheetId="6">'[3]Video Systems'!#REF!</definedName>
    <definedName name="VideoTransmissionSystems" localSheetId="5">'[3]Video Systems'!#REF!</definedName>
    <definedName name="VideoTransmissionSystems">'[3]Video Systems'!#REF!</definedName>
    <definedName name="VideoTransmissionSystems60Hz" localSheetId="6">'[3]Video Systems 60Hz'!#REF!</definedName>
    <definedName name="VideoTransmissionSystems60Hz" localSheetId="5">'[3]Video Systems 60Hz'!#REF!</definedName>
    <definedName name="VideoTransmissionSystems60Hz">'[3]Video Systems 60Hz'!#REF!</definedName>
    <definedName name="wrn.EAN2." localSheetId="6" hidden="1">{#N/A,#N/A,TRUE,"A"}</definedName>
    <definedName name="wrn.EAN2." localSheetId="5" hidden="1">{#N/A,#N/A,TRUE,"A"}</definedName>
    <definedName name="wrn.EAN2." localSheetId="7" hidden="1">{#N/A,#N/A,TRUE,"A"}</definedName>
    <definedName name="wrn.EAN2." hidden="1">{#N/A,#N/A,TRUE,"A"}</definedName>
    <definedName name="wrn.EAN3" localSheetId="6" hidden="1">{#N/A,#N/A,TRUE,"A"}</definedName>
    <definedName name="wrn.EAN3" localSheetId="5" hidden="1">{#N/A,#N/A,TRUE,"A"}</definedName>
    <definedName name="wrn.EAN3" localSheetId="7" hidden="1">{#N/A,#N/A,TRUE,"A"}</definedName>
    <definedName name="wrn.EAN3" hidden="1">{#N/A,#N/A,TRUE,"A"}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7" l="1"/>
  <c r="E8" i="7"/>
  <c r="E9" i="7"/>
  <c r="E10" i="7"/>
  <c r="F10" i="7" s="1"/>
  <c r="E11" i="7"/>
  <c r="F11" i="7" s="1"/>
  <c r="E12" i="7"/>
  <c r="E13" i="7"/>
  <c r="E14" i="7"/>
  <c r="F14" i="7" s="1"/>
  <c r="E15" i="7"/>
  <c r="E16" i="7"/>
  <c r="E17" i="7"/>
  <c r="E18" i="7"/>
  <c r="F18" i="7" s="1"/>
  <c r="E19" i="7"/>
  <c r="F19" i="7" s="1"/>
  <c r="E20" i="7"/>
  <c r="E21" i="7"/>
  <c r="E22" i="7"/>
  <c r="F22" i="7" s="1"/>
  <c r="E23" i="7"/>
  <c r="E24" i="7"/>
  <c r="E25" i="7"/>
  <c r="E26" i="7"/>
  <c r="F26" i="7" s="1"/>
  <c r="E27" i="7"/>
  <c r="F27" i="7" s="1"/>
  <c r="E28" i="7"/>
  <c r="E29" i="7"/>
  <c r="E30" i="7"/>
  <c r="F30" i="7" s="1"/>
  <c r="E31" i="7"/>
  <c r="E32" i="7"/>
  <c r="E33" i="7"/>
  <c r="E34" i="7"/>
  <c r="F34" i="7" s="1"/>
  <c r="E35" i="7"/>
  <c r="E36" i="7"/>
  <c r="E37" i="7"/>
  <c r="E38" i="7"/>
  <c r="F38" i="7" s="1"/>
  <c r="E39" i="7"/>
  <c r="E40" i="7"/>
  <c r="E41" i="7"/>
  <c r="E6" i="7"/>
  <c r="F6" i="7"/>
  <c r="F7" i="7"/>
  <c r="F8" i="7"/>
  <c r="F9" i="7"/>
  <c r="F12" i="7"/>
  <c r="F13" i="7"/>
  <c r="F15" i="7"/>
  <c r="F16" i="7"/>
  <c r="F17" i="7"/>
  <c r="F20" i="7"/>
  <c r="F21" i="7"/>
  <c r="F23" i="7"/>
  <c r="F24" i="7"/>
  <c r="F25" i="7"/>
  <c r="F28" i="7"/>
  <c r="F29" i="7"/>
  <c r="F31" i="7"/>
  <c r="F32" i="7"/>
  <c r="F33" i="7"/>
  <c r="F35" i="7"/>
  <c r="F36" i="7"/>
  <c r="F37" i="7"/>
  <c r="F39" i="7"/>
  <c r="F40" i="7"/>
  <c r="F41" i="7"/>
  <c r="N5" i="1"/>
  <c r="N6" i="1"/>
  <c r="N7" i="1"/>
  <c r="N10" i="1"/>
  <c r="N11" i="1"/>
  <c r="N13" i="1"/>
  <c r="N14" i="1"/>
  <c r="N15" i="1"/>
  <c r="N16" i="1"/>
  <c r="N17" i="1"/>
  <c r="N18" i="1"/>
  <c r="N20" i="1"/>
  <c r="N21" i="1"/>
  <c r="N23" i="1"/>
  <c r="N24" i="1"/>
  <c r="N25" i="1"/>
  <c r="N26" i="1"/>
  <c r="N27" i="1"/>
  <c r="N28" i="1"/>
  <c r="N29" i="1"/>
  <c r="N30" i="1"/>
  <c r="N31" i="1"/>
  <c r="N32" i="1"/>
  <c r="N33" i="1"/>
  <c r="N34" i="1"/>
  <c r="N36" i="1"/>
  <c r="N37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5" i="1"/>
  <c r="N56" i="1"/>
  <c r="N57" i="1"/>
  <c r="N58" i="1"/>
  <c r="N59" i="1"/>
  <c r="N61" i="1"/>
  <c r="N62" i="1"/>
  <c r="N63" i="1"/>
  <c r="N64" i="1"/>
  <c r="N66" i="1"/>
  <c r="N67" i="1"/>
  <c r="N68" i="1"/>
  <c r="N70" i="1"/>
  <c r="N71" i="1"/>
  <c r="N72" i="1"/>
  <c r="N74" i="1"/>
  <c r="N77" i="1"/>
  <c r="N78" i="1"/>
  <c r="N79" i="1"/>
  <c r="N80" i="1"/>
  <c r="N82" i="1"/>
  <c r="N83" i="1"/>
  <c r="N84" i="1"/>
  <c r="N85" i="1"/>
  <c r="N86" i="1"/>
  <c r="N87" i="1"/>
  <c r="N88" i="1"/>
  <c r="N90" i="1"/>
  <c r="N91" i="1"/>
  <c r="N92" i="1"/>
  <c r="N93" i="1"/>
  <c r="N94" i="1"/>
  <c r="N95" i="1"/>
  <c r="N96" i="1"/>
  <c r="N97" i="1"/>
  <c r="N98" i="1"/>
  <c r="N101" i="1"/>
  <c r="N102" i="1"/>
  <c r="N103" i="1"/>
  <c r="N104" i="1"/>
  <c r="N105" i="1"/>
  <c r="N106" i="1"/>
  <c r="N107" i="1"/>
  <c r="N108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7" i="1"/>
  <c r="N128" i="1"/>
  <c r="N129" i="1"/>
  <c r="N130" i="1"/>
  <c r="N131" i="1"/>
  <c r="N132" i="1"/>
  <c r="N133" i="1"/>
  <c r="N134" i="1"/>
  <c r="N135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8" i="1"/>
  <c r="N179" i="1"/>
  <c r="N181" i="1"/>
  <c r="N182" i="1"/>
  <c r="N183" i="1"/>
  <c r="N184" i="1"/>
  <c r="N185" i="1"/>
  <c r="N186" i="1"/>
  <c r="N187" i="1"/>
  <c r="N188" i="1"/>
  <c r="N191" i="1"/>
  <c r="N192" i="1"/>
  <c r="N193" i="1"/>
  <c r="N194" i="1"/>
  <c r="N196" i="1"/>
  <c r="N197" i="1"/>
  <c r="N198" i="1"/>
  <c r="N199" i="1"/>
  <c r="N200" i="1"/>
  <c r="N201" i="1"/>
  <c r="N202" i="1"/>
  <c r="N203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7" i="1"/>
  <c r="N228" i="1"/>
  <c r="N229" i="1"/>
  <c r="N230" i="1"/>
  <c r="N233" i="1"/>
  <c r="N234" i="1"/>
  <c r="N236" i="1"/>
  <c r="N237" i="1"/>
  <c r="N238" i="1"/>
  <c r="N239" i="1"/>
  <c r="N240" i="1"/>
  <c r="N241" i="1"/>
  <c r="N242" i="1"/>
  <c r="N243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8" i="1"/>
  <c r="N259" i="1"/>
  <c r="N260" i="1"/>
  <c r="N261" i="1"/>
  <c r="N262" i="1"/>
  <c r="N264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80" i="1"/>
  <c r="N281" i="1"/>
  <c r="N282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2" i="1"/>
  <c r="N303" i="1"/>
  <c r="N304" i="1"/>
  <c r="N305" i="1"/>
  <c r="N306" i="1"/>
  <c r="N307" i="1"/>
  <c r="N308" i="1"/>
  <c r="N309" i="1"/>
  <c r="N310" i="1"/>
  <c r="N311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8" i="1"/>
  <c r="N349" i="1"/>
  <c r="N350" i="1"/>
  <c r="N351" i="1"/>
  <c r="N352" i="1"/>
  <c r="N353" i="1"/>
  <c r="N356" i="1"/>
  <c r="N357" i="1"/>
  <c r="N358" i="1"/>
  <c r="N359" i="1"/>
  <c r="N360" i="1"/>
  <c r="N361" i="1"/>
  <c r="N362" i="1"/>
  <c r="N363" i="1"/>
  <c r="N366" i="1"/>
  <c r="N367" i="1"/>
  <c r="M5" i="1"/>
  <c r="M6" i="1"/>
  <c r="M7" i="1"/>
  <c r="M10" i="1"/>
  <c r="M11" i="1"/>
  <c r="M13" i="1"/>
  <c r="M14" i="1"/>
  <c r="M15" i="1"/>
  <c r="M16" i="1"/>
  <c r="M17" i="1"/>
  <c r="M18" i="1"/>
  <c r="M20" i="1"/>
  <c r="M21" i="1"/>
  <c r="M23" i="1"/>
  <c r="M24" i="1"/>
  <c r="M25" i="1"/>
  <c r="M26" i="1"/>
  <c r="M27" i="1"/>
  <c r="M28" i="1"/>
  <c r="M29" i="1"/>
  <c r="M30" i="1"/>
  <c r="M31" i="1"/>
  <c r="M32" i="1"/>
  <c r="M33" i="1"/>
  <c r="M34" i="1"/>
  <c r="M36" i="1"/>
  <c r="M37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5" i="1"/>
  <c r="M56" i="1"/>
  <c r="M57" i="1"/>
  <c r="M58" i="1"/>
  <c r="M59" i="1"/>
  <c r="M61" i="1"/>
  <c r="M62" i="1"/>
  <c r="M63" i="1"/>
  <c r="M64" i="1"/>
  <c r="M66" i="1"/>
  <c r="M67" i="1"/>
  <c r="M68" i="1"/>
  <c r="M70" i="1"/>
  <c r="M71" i="1"/>
  <c r="M72" i="1"/>
  <c r="M74" i="1"/>
  <c r="M77" i="1"/>
  <c r="M78" i="1"/>
  <c r="M79" i="1"/>
  <c r="M80" i="1"/>
  <c r="M82" i="1"/>
  <c r="M83" i="1"/>
  <c r="M84" i="1"/>
  <c r="M85" i="1"/>
  <c r="M86" i="1"/>
  <c r="M87" i="1"/>
  <c r="M88" i="1"/>
  <c r="M90" i="1"/>
  <c r="M91" i="1"/>
  <c r="M92" i="1"/>
  <c r="M93" i="1"/>
  <c r="M94" i="1"/>
  <c r="M95" i="1"/>
  <c r="M96" i="1"/>
  <c r="M97" i="1"/>
  <c r="M98" i="1"/>
  <c r="M101" i="1"/>
  <c r="M102" i="1"/>
  <c r="M103" i="1"/>
  <c r="M104" i="1"/>
  <c r="M105" i="1"/>
  <c r="M106" i="1"/>
  <c r="M107" i="1"/>
  <c r="M108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7" i="1"/>
  <c r="M128" i="1"/>
  <c r="M129" i="1"/>
  <c r="M130" i="1"/>
  <c r="M131" i="1"/>
  <c r="M132" i="1"/>
  <c r="M133" i="1"/>
  <c r="M134" i="1"/>
  <c r="M135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8" i="1"/>
  <c r="M179" i="1"/>
  <c r="M181" i="1"/>
  <c r="M182" i="1"/>
  <c r="M183" i="1"/>
  <c r="M184" i="1"/>
  <c r="M185" i="1"/>
  <c r="M186" i="1"/>
  <c r="M187" i="1"/>
  <c r="M188" i="1"/>
  <c r="M191" i="1"/>
  <c r="M192" i="1"/>
  <c r="M193" i="1"/>
  <c r="M194" i="1"/>
  <c r="M196" i="1"/>
  <c r="M197" i="1"/>
  <c r="M198" i="1"/>
  <c r="M199" i="1"/>
  <c r="M200" i="1"/>
  <c r="M201" i="1"/>
  <c r="M202" i="1"/>
  <c r="M203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7" i="1"/>
  <c r="M228" i="1"/>
  <c r="M229" i="1"/>
  <c r="M230" i="1"/>
  <c r="M233" i="1"/>
  <c r="M234" i="1"/>
  <c r="M236" i="1"/>
  <c r="M237" i="1"/>
  <c r="M238" i="1"/>
  <c r="M239" i="1"/>
  <c r="M240" i="1"/>
  <c r="M241" i="1"/>
  <c r="M242" i="1"/>
  <c r="M243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8" i="1"/>
  <c r="M259" i="1"/>
  <c r="M260" i="1"/>
  <c r="M261" i="1"/>
  <c r="M262" i="1"/>
  <c r="M264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80" i="1"/>
  <c r="M281" i="1"/>
  <c r="M282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2" i="1"/>
  <c r="M303" i="1"/>
  <c r="M304" i="1"/>
  <c r="M305" i="1"/>
  <c r="M306" i="1"/>
  <c r="M307" i="1"/>
  <c r="M308" i="1"/>
  <c r="M309" i="1"/>
  <c r="M310" i="1"/>
  <c r="M311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8" i="1"/>
  <c r="M349" i="1"/>
  <c r="M350" i="1"/>
  <c r="M351" i="1"/>
  <c r="M352" i="1"/>
  <c r="M353" i="1"/>
  <c r="M356" i="1"/>
  <c r="M357" i="1"/>
  <c r="M358" i="1"/>
  <c r="M359" i="1"/>
  <c r="M360" i="1"/>
  <c r="M361" i="1"/>
  <c r="M362" i="1"/>
  <c r="M363" i="1"/>
  <c r="M366" i="1"/>
  <c r="M367" i="1"/>
  <c r="N4" i="1"/>
  <c r="M4" i="1"/>
  <c r="E5" i="1"/>
  <c r="E6" i="1"/>
  <c r="E7" i="1"/>
  <c r="E10" i="1"/>
  <c r="E11" i="1"/>
  <c r="E13" i="1"/>
  <c r="E14" i="1"/>
  <c r="E15" i="1"/>
  <c r="E16" i="1"/>
  <c r="E17" i="1"/>
  <c r="E18" i="1"/>
  <c r="E20" i="1"/>
  <c r="E21" i="1"/>
  <c r="E23" i="1"/>
  <c r="E24" i="1"/>
  <c r="E25" i="1"/>
  <c r="E26" i="1"/>
  <c r="E27" i="1"/>
  <c r="E28" i="1"/>
  <c r="E29" i="1"/>
  <c r="E30" i="1"/>
  <c r="E31" i="1"/>
  <c r="E32" i="1"/>
  <c r="E33" i="1"/>
  <c r="E34" i="1"/>
  <c r="E36" i="1"/>
  <c r="E37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5" i="1"/>
  <c r="E56" i="1"/>
  <c r="E57" i="1"/>
  <c r="E58" i="1"/>
  <c r="E59" i="1"/>
  <c r="E61" i="1"/>
  <c r="E62" i="1"/>
  <c r="E63" i="1"/>
  <c r="E64" i="1"/>
  <c r="E66" i="1"/>
  <c r="E67" i="1"/>
  <c r="E68" i="1"/>
  <c r="E70" i="1"/>
  <c r="E71" i="1"/>
  <c r="E72" i="1"/>
  <c r="E74" i="1"/>
  <c r="E77" i="1"/>
  <c r="E78" i="1"/>
  <c r="E79" i="1"/>
  <c r="E80" i="1"/>
  <c r="E82" i="1"/>
  <c r="E83" i="1"/>
  <c r="E84" i="1"/>
  <c r="E85" i="1"/>
  <c r="E86" i="1"/>
  <c r="E87" i="1"/>
  <c r="E88" i="1"/>
  <c r="E90" i="1"/>
  <c r="E91" i="1"/>
  <c r="E92" i="1"/>
  <c r="E93" i="1"/>
  <c r="E94" i="1"/>
  <c r="E95" i="1"/>
  <c r="E96" i="1"/>
  <c r="E97" i="1"/>
  <c r="E98" i="1"/>
  <c r="E101" i="1"/>
  <c r="E102" i="1"/>
  <c r="E103" i="1"/>
  <c r="E104" i="1"/>
  <c r="E105" i="1"/>
  <c r="E106" i="1"/>
  <c r="E107" i="1"/>
  <c r="E108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7" i="1"/>
  <c r="E128" i="1"/>
  <c r="E129" i="1"/>
  <c r="E130" i="1"/>
  <c r="E131" i="1"/>
  <c r="E132" i="1"/>
  <c r="E133" i="1"/>
  <c r="E134" i="1"/>
  <c r="E135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8" i="1"/>
  <c r="E179" i="1"/>
  <c r="E181" i="1"/>
  <c r="E182" i="1"/>
  <c r="E183" i="1"/>
  <c r="E184" i="1"/>
  <c r="E185" i="1"/>
  <c r="E186" i="1"/>
  <c r="E187" i="1"/>
  <c r="E188" i="1"/>
  <c r="E191" i="1"/>
  <c r="E192" i="1"/>
  <c r="E193" i="1"/>
  <c r="E194" i="1"/>
  <c r="E196" i="1"/>
  <c r="E197" i="1"/>
  <c r="E198" i="1"/>
  <c r="E199" i="1"/>
  <c r="E200" i="1"/>
  <c r="E201" i="1"/>
  <c r="E202" i="1"/>
  <c r="E203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7" i="1"/>
  <c r="E228" i="1"/>
  <c r="E229" i="1"/>
  <c r="E230" i="1"/>
  <c r="E233" i="1"/>
  <c r="E234" i="1"/>
  <c r="E236" i="1"/>
  <c r="E237" i="1"/>
  <c r="E238" i="1"/>
  <c r="E239" i="1"/>
  <c r="E240" i="1"/>
  <c r="E241" i="1"/>
  <c r="E242" i="1"/>
  <c r="E243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8" i="1"/>
  <c r="E259" i="1"/>
  <c r="E260" i="1"/>
  <c r="E261" i="1"/>
  <c r="E262" i="1"/>
  <c r="E264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80" i="1"/>
  <c r="E281" i="1"/>
  <c r="E282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2" i="1"/>
  <c r="E303" i="1"/>
  <c r="E304" i="1"/>
  <c r="E305" i="1"/>
  <c r="E306" i="1"/>
  <c r="E307" i="1"/>
  <c r="E308" i="1"/>
  <c r="E309" i="1"/>
  <c r="E310" i="1"/>
  <c r="E311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8" i="1"/>
  <c r="E349" i="1"/>
  <c r="E350" i="1"/>
  <c r="E351" i="1"/>
  <c r="E352" i="1"/>
  <c r="E353" i="1"/>
  <c r="E356" i="1"/>
  <c r="E357" i="1"/>
  <c r="E358" i="1"/>
  <c r="E359" i="1"/>
  <c r="E360" i="1"/>
  <c r="E361" i="1"/>
  <c r="E362" i="1"/>
  <c r="E363" i="1"/>
  <c r="E366" i="1"/>
  <c r="E367" i="1"/>
  <c r="H139" i="23"/>
  <c r="H138" i="23"/>
  <c r="H125" i="23"/>
  <c r="H124" i="23"/>
  <c r="H123" i="23"/>
  <c r="H122" i="23"/>
  <c r="H121" i="23"/>
  <c r="H120" i="23"/>
  <c r="H119" i="23"/>
  <c r="H118" i="23"/>
  <c r="H117" i="23"/>
  <c r="H81" i="23"/>
  <c r="H80" i="23"/>
  <c r="H79" i="23"/>
  <c r="H78" i="23"/>
  <c r="E4" i="1"/>
  <c r="H71" i="23" l="1"/>
  <c r="H72" i="23"/>
  <c r="H74" i="23"/>
  <c r="H76" i="23"/>
  <c r="H77" i="23"/>
  <c r="H83" i="23"/>
  <c r="H84" i="23"/>
  <c r="H86" i="23"/>
  <c r="H87" i="23"/>
  <c r="H88" i="23"/>
  <c r="H89" i="23"/>
  <c r="H91" i="23"/>
  <c r="H92" i="23"/>
  <c r="H93" i="23"/>
  <c r="H94" i="23"/>
  <c r="H95" i="23"/>
  <c r="H96" i="23"/>
  <c r="H97" i="23"/>
  <c r="H99" i="23"/>
  <c r="H100" i="23"/>
  <c r="H101" i="23"/>
  <c r="H102" i="23"/>
  <c r="H103" i="23"/>
  <c r="H104" i="23"/>
  <c r="H107" i="23"/>
  <c r="H108" i="23"/>
  <c r="H109" i="23"/>
  <c r="H112" i="23"/>
  <c r="H113" i="23"/>
  <c r="H114" i="23"/>
  <c r="H115" i="23"/>
  <c r="H128" i="23"/>
  <c r="H129" i="23"/>
  <c r="H130" i="23"/>
  <c r="H131" i="23"/>
  <c r="H132" i="23"/>
  <c r="H133" i="23"/>
  <c r="H134" i="23"/>
  <c r="H135" i="23"/>
  <c r="H137" i="23"/>
  <c r="H140" i="23"/>
  <c r="H141" i="23"/>
  <c r="H142" i="23"/>
  <c r="H143" i="23"/>
  <c r="H144" i="23"/>
  <c r="H145" i="23"/>
  <c r="H146" i="23"/>
  <c r="H147" i="23"/>
  <c r="H148" i="23"/>
  <c r="H149" i="23"/>
  <c r="H150" i="23"/>
  <c r="H151" i="23"/>
  <c r="H152" i="23"/>
  <c r="H153" i="23"/>
  <c r="H156" i="23"/>
  <c r="H157" i="23"/>
  <c r="H158" i="23"/>
  <c r="H159" i="23"/>
  <c r="H160" i="23"/>
  <c r="H161" i="23"/>
  <c r="H162" i="23"/>
  <c r="H163" i="23"/>
  <c r="H164" i="23"/>
  <c r="H165" i="23"/>
  <c r="H166" i="23"/>
  <c r="H168" i="23"/>
  <c r="H169" i="23"/>
  <c r="H170" i="23"/>
  <c r="H171" i="23"/>
  <c r="H172" i="23"/>
  <c r="H173" i="23"/>
  <c r="H175" i="23"/>
  <c r="H176" i="23"/>
  <c r="H177" i="23"/>
  <c r="H178" i="23"/>
  <c r="H179" i="23"/>
  <c r="H180" i="23"/>
  <c r="H181" i="23"/>
  <c r="H182" i="23"/>
  <c r="H183" i="23"/>
  <c r="H184" i="23"/>
  <c r="H185" i="23"/>
  <c r="H186" i="23"/>
  <c r="H187" i="23"/>
  <c r="H189" i="23"/>
  <c r="H190" i="23"/>
  <c r="H192" i="23"/>
  <c r="H193" i="23"/>
  <c r="H194" i="23"/>
  <c r="H195" i="23"/>
  <c r="H196" i="23"/>
  <c r="H197" i="23"/>
  <c r="H198" i="23"/>
  <c r="H199" i="23"/>
  <c r="H200" i="23"/>
  <c r="H201" i="23"/>
  <c r="H202" i="23"/>
  <c r="H205" i="23"/>
  <c r="H206" i="23"/>
  <c r="H207" i="23"/>
  <c r="H208" i="23"/>
  <c r="H209" i="23"/>
  <c r="H210" i="23"/>
  <c r="H211" i="23"/>
  <c r="H212" i="23"/>
  <c r="H213" i="23"/>
  <c r="H214" i="23"/>
  <c r="H215" i="23"/>
  <c r="H216" i="23"/>
  <c r="H217" i="23"/>
  <c r="H218" i="23"/>
  <c r="H219" i="23"/>
  <c r="H220" i="23"/>
  <c r="H221" i="23"/>
  <c r="H222" i="23"/>
  <c r="H223" i="23"/>
  <c r="H225" i="23"/>
  <c r="H226" i="23"/>
  <c r="H227" i="23"/>
  <c r="H228" i="23"/>
  <c r="H229" i="23"/>
  <c r="H230" i="23"/>
  <c r="H231" i="23"/>
  <c r="H233" i="23"/>
  <c r="H234" i="23"/>
  <c r="H235" i="23"/>
  <c r="H236" i="23"/>
  <c r="H237" i="23"/>
  <c r="H238" i="23"/>
  <c r="H239" i="23"/>
  <c r="H240" i="23"/>
  <c r="H241" i="23"/>
  <c r="H242" i="23"/>
  <c r="H243" i="23"/>
  <c r="H244" i="23"/>
  <c r="H245" i="23"/>
  <c r="H246" i="23"/>
  <c r="H247" i="23"/>
  <c r="H248" i="23"/>
  <c r="H249" i="23"/>
  <c r="H250" i="23"/>
  <c r="H251" i="23"/>
  <c r="H252" i="23"/>
  <c r="H253" i="23"/>
  <c r="H254" i="23"/>
  <c r="H256" i="23"/>
  <c r="H257" i="23"/>
  <c r="H258" i="23"/>
  <c r="H259" i="23"/>
  <c r="H260" i="23"/>
  <c r="H261" i="23"/>
  <c r="H262" i="23"/>
  <c r="H263" i="23"/>
  <c r="H264" i="23"/>
  <c r="H265" i="23"/>
  <c r="H266" i="23"/>
  <c r="H267" i="23"/>
  <c r="H269" i="23"/>
  <c r="H270" i="23"/>
  <c r="H271" i="23"/>
  <c r="H272" i="23"/>
  <c r="H273" i="23"/>
  <c r="H274" i="23"/>
  <c r="H275" i="23"/>
  <c r="H276" i="23"/>
  <c r="H277" i="23"/>
  <c r="H279" i="23"/>
  <c r="H280" i="23"/>
  <c r="H281" i="23"/>
  <c r="H282" i="23"/>
  <c r="H283" i="23"/>
  <c r="H284" i="23"/>
  <c r="H285" i="23"/>
  <c r="H286" i="23"/>
  <c r="H287" i="23"/>
  <c r="H288" i="23"/>
  <c r="H289" i="23"/>
  <c r="H290" i="23"/>
  <c r="H291" i="23"/>
  <c r="H292" i="23"/>
  <c r="H293" i="23"/>
  <c r="H295" i="23"/>
  <c r="H296" i="23"/>
  <c r="H297" i="23"/>
  <c r="H298" i="23"/>
  <c r="H299" i="23"/>
  <c r="H300" i="23"/>
  <c r="H301" i="23"/>
  <c r="H303" i="23"/>
  <c r="H304" i="23"/>
  <c r="H305" i="23"/>
  <c r="H306" i="23"/>
  <c r="H307" i="23"/>
  <c r="H308" i="23"/>
  <c r="H309" i="23"/>
  <c r="H310" i="23"/>
  <c r="H311" i="23"/>
  <c r="H312" i="23"/>
  <c r="H313" i="23"/>
  <c r="H315" i="23"/>
  <c r="H316" i="23"/>
  <c r="H317" i="23"/>
  <c r="H318" i="23"/>
  <c r="H319" i="23"/>
  <c r="H320" i="23"/>
  <c r="H321" i="23"/>
  <c r="H322" i="23"/>
  <c r="H323" i="23"/>
  <c r="H324" i="23"/>
  <c r="H325" i="23"/>
  <c r="H326" i="23"/>
  <c r="H327" i="23"/>
  <c r="H328" i="23"/>
  <c r="H329" i="23"/>
  <c r="H330" i="23"/>
  <c r="H331" i="23"/>
  <c r="H332" i="23"/>
  <c r="H333" i="23"/>
  <c r="H335" i="23"/>
  <c r="H336" i="23"/>
  <c r="H337" i="23"/>
  <c r="H338" i="23"/>
  <c r="H339" i="23"/>
  <c r="H340" i="23"/>
  <c r="H341" i="23"/>
  <c r="H342" i="23"/>
  <c r="H343" i="23"/>
  <c r="H344" i="23"/>
  <c r="H345" i="23"/>
  <c r="H346" i="23"/>
  <c r="H348" i="23"/>
  <c r="H349" i="23"/>
  <c r="H350" i="23"/>
  <c r="H352" i="23"/>
  <c r="H353" i="23"/>
  <c r="H354" i="23"/>
  <c r="H355" i="23"/>
  <c r="H356" i="23"/>
  <c r="H357" i="23"/>
  <c r="H358" i="23"/>
  <c r="H359" i="23"/>
  <c r="H360" i="23"/>
  <c r="H361" i="23"/>
  <c r="H362" i="23"/>
  <c r="H363" i="23"/>
  <c r="H364" i="23"/>
  <c r="H365" i="23"/>
  <c r="H366" i="23"/>
  <c r="H369" i="23"/>
  <c r="H370" i="23"/>
  <c r="H371" i="23"/>
  <c r="H372" i="23"/>
  <c r="H374" i="23"/>
  <c r="H375" i="23"/>
  <c r="H376" i="23"/>
  <c r="H377" i="23"/>
  <c r="H378" i="23"/>
  <c r="H379" i="23"/>
  <c r="H380" i="23"/>
  <c r="H381" i="23"/>
  <c r="H382" i="23"/>
  <c r="H383" i="23"/>
  <c r="H384" i="23"/>
  <c r="H385" i="23"/>
  <c r="H386" i="23"/>
  <c r="H387" i="23"/>
  <c r="H388" i="23"/>
  <c r="H389" i="23"/>
  <c r="H390" i="23"/>
  <c r="H391" i="23"/>
  <c r="H392" i="23"/>
  <c r="H393" i="23"/>
  <c r="H394" i="23"/>
  <c r="H397" i="23"/>
  <c r="H398" i="23"/>
  <c r="H399" i="23"/>
  <c r="H400" i="23"/>
  <c r="H401" i="23"/>
  <c r="H402" i="23"/>
  <c r="H403" i="23"/>
  <c r="H405" i="23"/>
  <c r="H406" i="23"/>
  <c r="H407" i="23"/>
  <c r="H408" i="23"/>
  <c r="H409" i="23"/>
  <c r="H410" i="23"/>
  <c r="H411" i="23"/>
  <c r="H412" i="23"/>
  <c r="H413" i="23"/>
  <c r="H414" i="23"/>
  <c r="H415" i="23"/>
  <c r="H416" i="23"/>
  <c r="H417" i="23"/>
  <c r="H418" i="23"/>
  <c r="H419" i="23"/>
  <c r="H420" i="23"/>
  <c r="H421" i="23"/>
  <c r="H422" i="23"/>
  <c r="H423" i="23"/>
  <c r="H424" i="23"/>
  <c r="H425" i="23"/>
  <c r="H426" i="23"/>
  <c r="H427" i="23"/>
  <c r="H428" i="23"/>
  <c r="H429" i="23"/>
  <c r="H430" i="23"/>
  <c r="H431" i="23"/>
  <c r="H433" i="23"/>
  <c r="H434" i="23"/>
  <c r="H435" i="23"/>
  <c r="H436" i="23"/>
  <c r="H437" i="23"/>
  <c r="H438" i="23"/>
  <c r="H439" i="23"/>
  <c r="H440" i="23"/>
  <c r="H441" i="23"/>
  <c r="H442" i="23"/>
  <c r="H443" i="23"/>
  <c r="H444" i="23"/>
  <c r="H445" i="23"/>
  <c r="H446" i="23"/>
  <c r="H447" i="23"/>
  <c r="H448" i="23"/>
  <c r="H449" i="23"/>
  <c r="H450" i="23"/>
  <c r="H451" i="23"/>
  <c r="H452" i="23"/>
  <c r="H453" i="23"/>
  <c r="H454" i="23"/>
  <c r="H456" i="23"/>
  <c r="H457" i="23"/>
  <c r="H458" i="23"/>
  <c r="H459" i="23"/>
  <c r="H461" i="23"/>
  <c r="H462" i="23"/>
  <c r="H463" i="23"/>
  <c r="H464" i="23"/>
  <c r="H465" i="23"/>
  <c r="H466" i="23"/>
  <c r="H467" i="23"/>
  <c r="H468" i="23"/>
  <c r="H469" i="23"/>
  <c r="H470" i="23"/>
  <c r="H471" i="23"/>
  <c r="H472" i="23"/>
  <c r="H473" i="23"/>
  <c r="H476" i="23"/>
  <c r="H477" i="23"/>
  <c r="H478" i="23"/>
  <c r="H479" i="23"/>
  <c r="H480" i="23"/>
  <c r="H481" i="23"/>
  <c r="H482" i="23"/>
  <c r="H484" i="23"/>
  <c r="H485" i="23"/>
  <c r="H486" i="23"/>
  <c r="H487" i="23"/>
  <c r="H489" i="23"/>
  <c r="H490" i="23"/>
  <c r="H491" i="23"/>
  <c r="H492" i="23"/>
  <c r="H493" i="23"/>
  <c r="H494" i="23"/>
  <c r="H495" i="23"/>
  <c r="H496" i="23"/>
  <c r="H498" i="23"/>
  <c r="H499" i="23"/>
  <c r="H500" i="23"/>
  <c r="H70" i="23"/>
  <c r="H65" i="23"/>
  <c r="H66" i="23"/>
  <c r="H67" i="23"/>
  <c r="H68" i="23"/>
  <c r="H64" i="23"/>
  <c r="H61" i="23"/>
  <c r="H62" i="23"/>
  <c r="H60" i="23"/>
  <c r="H53" i="23"/>
  <c r="H54" i="23"/>
  <c r="H55" i="23"/>
  <c r="H56" i="23"/>
  <c r="H57" i="23"/>
  <c r="H58" i="23"/>
  <c r="H52" i="23"/>
  <c r="H43" i="23"/>
  <c r="H44" i="23"/>
  <c r="H45" i="23"/>
  <c r="H46" i="23"/>
  <c r="H47" i="23"/>
  <c r="H48" i="23"/>
  <c r="H49" i="23"/>
  <c r="H50" i="23"/>
  <c r="H42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24" i="23"/>
  <c r="H22" i="23"/>
  <c r="H21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5" i="23"/>
  <c r="H357" i="21"/>
  <c r="H502" i="21"/>
  <c r="H503" i="21"/>
  <c r="H501" i="21"/>
  <c r="H493" i="21"/>
  <c r="H494" i="21"/>
  <c r="H495" i="21"/>
  <c r="H496" i="21"/>
  <c r="H497" i="21"/>
  <c r="H498" i="21"/>
  <c r="H499" i="21"/>
  <c r="H492" i="21"/>
  <c r="H488" i="21"/>
  <c r="H489" i="21"/>
  <c r="H490" i="21"/>
  <c r="H487" i="21"/>
  <c r="H480" i="21"/>
  <c r="H481" i="21"/>
  <c r="H482" i="21"/>
  <c r="H483" i="21"/>
  <c r="H484" i="21"/>
  <c r="H485" i="21"/>
  <c r="H479" i="21"/>
  <c r="H465" i="21"/>
  <c r="H466" i="21"/>
  <c r="H467" i="21"/>
  <c r="H468" i="21"/>
  <c r="H469" i="21"/>
  <c r="H470" i="21"/>
  <c r="H471" i="21"/>
  <c r="H472" i="21"/>
  <c r="H473" i="21"/>
  <c r="H474" i="21"/>
  <c r="H475" i="21"/>
  <c r="H476" i="21"/>
  <c r="H464" i="21"/>
  <c r="H460" i="21"/>
  <c r="H461" i="21"/>
  <c r="H462" i="21"/>
  <c r="H459" i="21"/>
  <c r="H437" i="21"/>
  <c r="H438" i="21"/>
  <c r="H439" i="21"/>
  <c r="H440" i="21"/>
  <c r="H441" i="21"/>
  <c r="H442" i="21"/>
  <c r="H443" i="21"/>
  <c r="H444" i="21"/>
  <c r="H445" i="21"/>
  <c r="H446" i="21"/>
  <c r="H447" i="21"/>
  <c r="H448" i="21"/>
  <c r="H449" i="21"/>
  <c r="H450" i="21"/>
  <c r="H451" i="21"/>
  <c r="H452" i="21"/>
  <c r="H453" i="21"/>
  <c r="H454" i="21"/>
  <c r="H455" i="21"/>
  <c r="H456" i="21"/>
  <c r="H457" i="21"/>
  <c r="H436" i="21"/>
  <c r="H409" i="21"/>
  <c r="H410" i="21"/>
  <c r="H411" i="21"/>
  <c r="H412" i="21"/>
  <c r="H413" i="21"/>
  <c r="H414" i="21"/>
  <c r="H415" i="21"/>
  <c r="H416" i="21"/>
  <c r="H417" i="21"/>
  <c r="H418" i="21"/>
  <c r="H419" i="21"/>
  <c r="H420" i="21"/>
  <c r="H421" i="21"/>
  <c r="H422" i="21"/>
  <c r="H423" i="21"/>
  <c r="H424" i="21"/>
  <c r="H425" i="21"/>
  <c r="H426" i="21"/>
  <c r="H427" i="21"/>
  <c r="H428" i="21"/>
  <c r="H429" i="21"/>
  <c r="H430" i="21"/>
  <c r="H431" i="21"/>
  <c r="H432" i="21"/>
  <c r="H433" i="21"/>
  <c r="H434" i="21"/>
  <c r="H408" i="21"/>
  <c r="H401" i="21"/>
  <c r="H402" i="21"/>
  <c r="H403" i="21"/>
  <c r="H404" i="21"/>
  <c r="H405" i="21"/>
  <c r="H406" i="21"/>
  <c r="H400" i="21"/>
  <c r="H376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0" i="21"/>
  <c r="H391" i="21"/>
  <c r="H392" i="21"/>
  <c r="H393" i="21"/>
  <c r="H394" i="21"/>
  <c r="H395" i="21"/>
  <c r="H396" i="21"/>
  <c r="H397" i="21"/>
  <c r="H375" i="21"/>
  <c r="H371" i="21"/>
  <c r="H372" i="21"/>
  <c r="H373" i="21"/>
  <c r="H370" i="21"/>
  <c r="H354" i="21"/>
  <c r="H355" i="21"/>
  <c r="H356" i="21"/>
  <c r="H358" i="21"/>
  <c r="H359" i="21"/>
  <c r="H360" i="21"/>
  <c r="H361" i="21"/>
  <c r="H362" i="21"/>
  <c r="H363" i="21"/>
  <c r="H364" i="21"/>
  <c r="H365" i="21"/>
  <c r="H366" i="21"/>
  <c r="H367" i="21"/>
  <c r="H353" i="21"/>
  <c r="H350" i="21"/>
  <c r="H351" i="21"/>
  <c r="H349" i="21"/>
  <c r="H337" i="21"/>
  <c r="H338" i="21"/>
  <c r="H339" i="21"/>
  <c r="H340" i="21"/>
  <c r="H341" i="21"/>
  <c r="H342" i="21"/>
  <c r="H343" i="21"/>
  <c r="H344" i="21"/>
  <c r="H345" i="21"/>
  <c r="H346" i="21"/>
  <c r="H347" i="21"/>
  <c r="H336" i="21"/>
  <c r="H317" i="21"/>
  <c r="H318" i="21"/>
  <c r="H319" i="21"/>
  <c r="H32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16" i="21"/>
  <c r="H305" i="21"/>
  <c r="H306" i="21"/>
  <c r="H307" i="21"/>
  <c r="H308" i="21"/>
  <c r="H309" i="21"/>
  <c r="H310" i="21"/>
  <c r="H311" i="21"/>
  <c r="H312" i="21"/>
  <c r="H313" i="21"/>
  <c r="H314" i="21"/>
  <c r="H304" i="21"/>
  <c r="H297" i="21"/>
  <c r="H298" i="21"/>
  <c r="H299" i="21"/>
  <c r="H300" i="21"/>
  <c r="H301" i="21"/>
  <c r="H302" i="21"/>
  <c r="H296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80" i="21"/>
  <c r="H271" i="21"/>
  <c r="H272" i="21"/>
  <c r="H273" i="21"/>
  <c r="H274" i="21"/>
  <c r="H275" i="21"/>
  <c r="H276" i="21"/>
  <c r="H277" i="21"/>
  <c r="H278" i="21"/>
  <c r="H270" i="21"/>
  <c r="H258" i="21"/>
  <c r="H259" i="21"/>
  <c r="H260" i="21"/>
  <c r="H261" i="21"/>
  <c r="H262" i="21"/>
  <c r="H263" i="21"/>
  <c r="H264" i="21"/>
  <c r="H265" i="21"/>
  <c r="H266" i="21"/>
  <c r="H267" i="21"/>
  <c r="H268" i="21"/>
  <c r="H257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34" i="21"/>
  <c r="H227" i="21"/>
  <c r="H228" i="21"/>
  <c r="H229" i="21"/>
  <c r="H230" i="21"/>
  <c r="H231" i="21"/>
  <c r="H232" i="21"/>
  <c r="H22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4" i="21"/>
  <c r="H206" i="21"/>
  <c r="H194" i="21"/>
  <c r="H195" i="21"/>
  <c r="H196" i="21"/>
  <c r="H197" i="21"/>
  <c r="H198" i="21"/>
  <c r="H199" i="21"/>
  <c r="H200" i="21"/>
  <c r="H201" i="21"/>
  <c r="H202" i="21"/>
  <c r="H203" i="21"/>
  <c r="H193" i="21"/>
  <c r="H191" i="21"/>
  <c r="H190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76" i="21"/>
  <c r="H170" i="21"/>
  <c r="H171" i="21"/>
  <c r="H172" i="21"/>
  <c r="H173" i="21"/>
  <c r="H174" i="21"/>
  <c r="H169" i="21"/>
  <c r="H158" i="21"/>
  <c r="H159" i="21"/>
  <c r="H160" i="21"/>
  <c r="H161" i="21"/>
  <c r="H162" i="21"/>
  <c r="H163" i="21"/>
  <c r="H164" i="21"/>
  <c r="H165" i="21"/>
  <c r="H166" i="21"/>
  <c r="H167" i="21"/>
  <c r="H157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41" i="21"/>
  <c r="H138" i="21"/>
  <c r="H130" i="21"/>
  <c r="H131" i="21"/>
  <c r="H132" i="21"/>
  <c r="H133" i="21"/>
  <c r="H134" i="21"/>
  <c r="H135" i="21"/>
  <c r="H136" i="21"/>
  <c r="H129" i="21"/>
  <c r="H140" i="21"/>
  <c r="H139" i="21"/>
  <c r="H114" i="21"/>
  <c r="H115" i="21"/>
  <c r="H116" i="21"/>
  <c r="H113" i="21"/>
  <c r="H101" i="21"/>
  <c r="H102" i="21"/>
  <c r="H103" i="21"/>
  <c r="H104" i="21"/>
  <c r="H105" i="21"/>
  <c r="H100" i="21"/>
  <c r="H93" i="21"/>
  <c r="H94" i="21"/>
  <c r="H95" i="21"/>
  <c r="H96" i="21"/>
  <c r="H97" i="21"/>
  <c r="H98" i="21"/>
  <c r="H92" i="21"/>
  <c r="H126" i="21"/>
  <c r="H125" i="21"/>
  <c r="H124" i="21"/>
  <c r="H123" i="21"/>
  <c r="H122" i="21"/>
  <c r="H121" i="21"/>
  <c r="H120" i="21"/>
  <c r="H119" i="21"/>
  <c r="H118" i="21"/>
  <c r="H90" i="21"/>
  <c r="H87" i="21"/>
  <c r="H88" i="21"/>
  <c r="H89" i="21"/>
  <c r="H86" i="21"/>
  <c r="H84" i="21"/>
  <c r="H83" i="21"/>
  <c r="H81" i="21"/>
  <c r="H80" i="21"/>
  <c r="H79" i="21"/>
  <c r="H78" i="21"/>
  <c r="H77" i="21"/>
  <c r="H76" i="21"/>
  <c r="H74" i="21"/>
  <c r="H71" i="21"/>
  <c r="H72" i="21"/>
  <c r="H70" i="21"/>
  <c r="H65" i="21"/>
  <c r="H66" i="21"/>
  <c r="H67" i="21"/>
  <c r="H68" i="21"/>
  <c r="H64" i="21"/>
  <c r="H61" i="21"/>
  <c r="H62" i="21"/>
  <c r="H60" i="21"/>
  <c r="H53" i="21"/>
  <c r="H54" i="21"/>
  <c r="H55" i="21"/>
  <c r="H56" i="21"/>
  <c r="H57" i="21"/>
  <c r="H58" i="21"/>
  <c r="H52" i="21"/>
  <c r="H43" i="21"/>
  <c r="H44" i="21"/>
  <c r="H45" i="21"/>
  <c r="H46" i="21"/>
  <c r="H47" i="21"/>
  <c r="H48" i="21"/>
  <c r="H49" i="21"/>
  <c r="H50" i="21"/>
  <c r="H42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24" i="21"/>
  <c r="H22" i="21"/>
  <c r="H21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5" i="21"/>
  <c r="F4" i="9" l="1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3" i="9"/>
  <c r="E15" i="5" l="1"/>
  <c r="E14" i="5"/>
  <c r="E13" i="5"/>
  <c r="E12" i="5"/>
  <c r="E11" i="5"/>
  <c r="E10" i="5"/>
  <c r="E9" i="5"/>
  <c r="E8" i="5"/>
  <c r="E7" i="5"/>
  <c r="E6" i="5"/>
</calcChain>
</file>

<file path=xl/sharedStrings.xml><?xml version="1.0" encoding="utf-8"?>
<sst xmlns="http://schemas.openxmlformats.org/spreadsheetml/2006/main" count="13074" uniqueCount="2845">
  <si>
    <t>SAP</t>
  </si>
  <si>
    <t>TYP</t>
  </si>
  <si>
    <t>OPIS</t>
  </si>
  <si>
    <t>A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</si>
  <si>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</si>
  <si>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</si>
  <si>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</si>
  <si>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</si>
  <si>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</si>
  <si>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</si>
  <si>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</si>
  <si>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</si>
  <si>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</si>
  <si>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</si>
  <si>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</si>
  <si>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</si>
  <si>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</si>
  <si>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</si>
  <si>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</si>
  <si>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</si>
  <si>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</si>
  <si>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</si>
  <si>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</si>
  <si>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</si>
  <si>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</si>
  <si>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</si>
  <si>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</si>
  <si>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</si>
  <si>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</si>
  <si>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</si>
  <si>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</si>
  <si>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</si>
  <si>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</si>
  <si>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</si>
  <si>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</si>
  <si>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</si>
  <si>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</si>
  <si>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</si>
  <si>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</si>
  <si>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</si>
  <si>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</si>
  <si>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</si>
  <si>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</si>
  <si>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</si>
  <si>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</si>
  <si>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</si>
  <si>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</si>
  <si>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</si>
  <si>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</si>
  <si>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</si>
  <si>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</si>
  <si>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</si>
  <si>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</si>
  <si>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</si>
  <si>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</si>
  <si>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</si>
  <si>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</si>
  <si>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</si>
  <si>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</si>
  <si>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</si>
  <si>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</si>
  <si>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</si>
  <si>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</si>
  <si>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</si>
  <si>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</si>
  <si>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</si>
  <si>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</si>
  <si>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</si>
  <si>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</si>
  <si>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</si>
  <si>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</si>
  <si>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</si>
  <si>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</si>
  <si>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</si>
  <si>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</si>
  <si>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</si>
  <si>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</si>
  <si>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</si>
  <si>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</si>
  <si>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</si>
  <si>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</si>
  <si>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</si>
  <si>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</si>
  <si>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</si>
  <si>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</si>
  <si>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</si>
  <si>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</si>
  <si>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</si>
  <si>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</si>
  <si>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</si>
  <si>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</si>
  <si>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</si>
  <si>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</si>
  <si>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</si>
  <si>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</si>
  <si>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</si>
  <si>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</si>
  <si>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</si>
  <si>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</si>
  <si>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</si>
  <si>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</si>
  <si>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</si>
  <si>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</si>
  <si>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</si>
  <si>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</si>
  <si>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</si>
  <si>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</si>
  <si>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</si>
  <si>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</si>
  <si>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</si>
  <si>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</si>
  <si>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</si>
  <si>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</si>
  <si>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</si>
  <si>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</si>
  <si>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</si>
  <si>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</si>
  <si>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</si>
  <si>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</si>
  <si>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</si>
  <si>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</si>
  <si>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</si>
  <si>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</si>
  <si>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</si>
  <si>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</si>
  <si>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</si>
  <si>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</si>
  <si>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</si>
  <si>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</si>
  <si>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</si>
  <si>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</si>
  <si>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</si>
  <si>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</si>
  <si>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</si>
  <si>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</si>
  <si>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</si>
  <si>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</si>
  <si>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</si>
  <si>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</si>
  <si>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</si>
  <si>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</si>
  <si>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</si>
  <si>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</si>
  <si>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</si>
  <si>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</si>
  <si>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</si>
  <si>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</si>
  <si>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</si>
  <si>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</si>
  <si>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</si>
  <si>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</si>
  <si>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</si>
  <si>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</si>
  <si>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</si>
  <si>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</si>
  <si>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</si>
  <si>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</si>
  <si>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</si>
  <si>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</si>
  <si>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</si>
  <si>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</si>
  <si>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</si>
  <si>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</si>
  <si>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</si>
  <si>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</si>
  <si>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</si>
  <si>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</si>
  <si>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</si>
  <si>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</si>
  <si>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</si>
  <si>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</si>
  <si>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</si>
  <si>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</si>
  <si>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</si>
  <si>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</si>
  <si>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</si>
  <si>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</si>
  <si>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</si>
  <si>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</si>
  <si>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</si>
  <si>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</si>
  <si>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</si>
  <si>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</si>
  <si>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</si>
  <si>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</si>
  <si>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</si>
  <si>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</si>
  <si>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</si>
  <si>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</si>
  <si>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</si>
  <si>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</si>
  <si>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</si>
  <si>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</si>
  <si>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</si>
  <si>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</si>
  <si>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</si>
  <si>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</si>
  <si>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</si>
  <si>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</si>
  <si>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</si>
  <si>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</si>
  <si>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</si>
  <si>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</si>
  <si>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</si>
  <si>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</si>
  <si>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</si>
  <si>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</si>
  <si>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</si>
  <si>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</si>
  <si>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</si>
  <si>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</si>
  <si>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</si>
  <si>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</si>
  <si>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</si>
  <si>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</si>
  <si>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</si>
  <si>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</si>
  <si>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</si>
  <si>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</si>
  <si>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</si>
  <si>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</si>
  <si>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</si>
  <si>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</si>
  <si>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</si>
  <si>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</si>
  <si>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</si>
  <si>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</si>
  <si>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</si>
  <si>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</si>
  <si>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</si>
  <si>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</si>
  <si>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</si>
  <si>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</si>
  <si>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</si>
  <si>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</si>
  <si>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</si>
  <si>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</si>
  <si>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</si>
  <si>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</si>
  <si>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</si>
  <si>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</si>
  <si>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</si>
  <si>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</si>
  <si>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</si>
  <si>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</si>
  <si>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</si>
  <si>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</si>
  <si>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</si>
  <si>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</si>
  <si>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</si>
  <si>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</si>
  <si>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</si>
  <si>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</si>
  <si>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</si>
  <si>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</si>
  <si>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F.01U.279.880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</si>
  <si>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</si>
  <si>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</si>
  <si>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</si>
  <si>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</si>
  <si>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</si>
  <si>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</si>
  <si>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</si>
  <si>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</si>
  <si>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</si>
  <si>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</si>
  <si>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</si>
  <si>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</si>
  <si>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</si>
  <si>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</si>
  <si>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</si>
  <si>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</si>
  <si>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</si>
  <si>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</si>
  <si>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</si>
  <si>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</si>
  <si>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</si>
  <si>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</si>
  <si>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</si>
  <si>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</si>
  <si>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</si>
  <si>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</si>
  <si>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</si>
  <si>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</si>
  <si>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</si>
  <si>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</si>
  <si>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</si>
  <si>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</si>
  <si>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</si>
  <si>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</si>
  <si>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</si>
  <si>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</si>
  <si>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</si>
  <si>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</si>
  <si>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</si>
  <si>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</si>
  <si>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</si>
  <si>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</si>
  <si>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</si>
  <si>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</si>
  <si>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</si>
  <si>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</si>
  <si>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</si>
  <si>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</si>
  <si>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</si>
  <si>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</si>
  <si>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</si>
  <si>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</si>
  <si>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</si>
  <si>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</si>
  <si>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</si>
  <si>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</si>
  <si>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</si>
  <si>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</si>
  <si>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</si>
  <si>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</si>
  <si>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</si>
  <si>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</si>
  <si>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</si>
  <si>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</si>
  <si>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</si>
  <si>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</si>
  <si>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</si>
  <si>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</si>
  <si>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</si>
  <si>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</si>
  <si>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</si>
  <si>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</si>
  <si>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</si>
  <si>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</si>
  <si>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</si>
  <si>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</si>
  <si>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</si>
  <si>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</si>
  <si>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</si>
  <si>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</si>
  <si>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</si>
  <si>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</si>
  <si>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</si>
  <si>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</si>
  <si>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</si>
  <si>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</si>
  <si>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</si>
  <si>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</si>
  <si>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</si>
  <si>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</si>
  <si>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</si>
  <si>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</si>
  <si>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</si>
  <si>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</si>
  <si>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</si>
  <si>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</si>
  <si>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</si>
  <si>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</si>
  <si>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</si>
  <si>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</si>
  <si>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</si>
  <si>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</si>
  <si>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</si>
  <si>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</si>
  <si>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</si>
  <si>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</si>
  <si>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</si>
  <si>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</si>
  <si>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</si>
  <si>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</si>
  <si>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</si>
  <si>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</si>
  <si>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</si>
  <si>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</si>
  <si>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</si>
  <si>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</si>
  <si>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</si>
  <si>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</si>
  <si>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</si>
  <si>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</si>
  <si>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</si>
  <si>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</si>
  <si>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</si>
  <si>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</si>
  <si>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</si>
  <si>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</si>
  <si>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</si>
  <si>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</si>
  <si>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</si>
  <si>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</si>
  <si>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</si>
  <si>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</si>
  <si>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</si>
  <si>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</si>
  <si>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</si>
  <si>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</si>
  <si>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</si>
  <si>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</si>
  <si>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</si>
  <si>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</si>
  <si>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</si>
  <si>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</si>
  <si>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</si>
  <si>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</si>
  <si>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</si>
  <si>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</si>
  <si>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</si>
  <si>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</si>
  <si>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</si>
  <si>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</si>
  <si>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</si>
  <si>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</si>
  <si>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</si>
  <si>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</si>
  <si>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</si>
  <si>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</si>
  <si>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</si>
  <si>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</si>
  <si>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</si>
  <si>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</si>
  <si>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</si>
  <si>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</si>
  <si>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</si>
  <si>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</si>
  <si>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</si>
  <si>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</si>
  <si>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</si>
  <si>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</si>
  <si>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</si>
  <si>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</si>
  <si>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</si>
  <si>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</si>
  <si>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</si>
  <si>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</si>
  <si>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</si>
  <si>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</si>
  <si>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</si>
  <si>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</si>
  <si>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</si>
  <si>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</si>
  <si>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</si>
  <si>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</si>
  <si>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</si>
  <si>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</si>
  <si>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</si>
  <si>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</si>
  <si>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</si>
  <si>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</si>
  <si>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</si>
  <si>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</si>
  <si>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</si>
  <si>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</si>
  <si>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</si>
  <si>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</si>
  <si>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</si>
  <si>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</si>
  <si>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</si>
  <si>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</si>
  <si>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</si>
  <si>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</si>
  <si>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</si>
  <si>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</si>
  <si>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</si>
  <si>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</si>
  <si>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</si>
  <si>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</si>
  <si>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</si>
  <si>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</si>
  <si>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</si>
  <si>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</si>
  <si>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</si>
  <si>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</si>
  <si>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</si>
  <si>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</si>
  <si>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</si>
  <si>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</si>
  <si>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</si>
  <si>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</si>
  <si>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</si>
  <si>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</si>
  <si>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</si>
  <si>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</si>
  <si>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</si>
  <si>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</si>
  <si>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</si>
  <si>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</si>
  <si>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</si>
  <si>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</si>
  <si>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</si>
  <si>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</si>
  <si>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</si>
  <si>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</si>
  <si>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</si>
  <si>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</si>
  <si>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</si>
  <si>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</si>
  <si>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</si>
  <si>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</si>
  <si>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</si>
  <si>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</si>
  <si>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</si>
  <si>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</si>
  <si>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</si>
  <si>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</si>
  <si>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</si>
  <si>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</si>
  <si>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</si>
  <si>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</si>
  <si>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</si>
  <si>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</si>
  <si>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</si>
  <si>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</si>
  <si>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</si>
  <si>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</si>
  <si>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</si>
  <si>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</si>
  <si>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</si>
  <si>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</si>
  <si>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</si>
  <si>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</si>
  <si>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</si>
  <si>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</si>
  <si>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</si>
  <si>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</si>
  <si>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</si>
  <si>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</si>
  <si>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</si>
  <si>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</si>
  <si>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</si>
  <si>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</si>
  <si>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</si>
  <si>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</si>
  <si>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</si>
  <si>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</si>
  <si>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</si>
  <si>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</si>
  <si>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</si>
  <si>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</si>
  <si>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</si>
  <si>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</si>
  <si>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</si>
  <si>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</si>
  <si>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</si>
  <si>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</si>
  <si>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</si>
  <si>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</si>
  <si>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</si>
  <si>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</si>
  <si>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</si>
  <si>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</si>
  <si>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</si>
  <si>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</si>
  <si>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</si>
  <si>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</si>
  <si>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</si>
  <si>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</si>
  <si>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</si>
  <si>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</si>
  <si>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</si>
  <si>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</si>
  <si>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</si>
  <si>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</si>
  <si>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</si>
  <si>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</si>
  <si>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</si>
  <si>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</si>
  <si>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</si>
  <si>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</si>
  <si>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</si>
  <si>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</si>
  <si>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</si>
  <si>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</si>
  <si>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</si>
  <si>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</si>
  <si>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</si>
  <si>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</si>
  <si>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</si>
  <si>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</si>
  <si>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</si>
  <si>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</si>
  <si>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</si>
  <si>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</si>
  <si>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</si>
  <si>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</si>
  <si>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</si>
  <si>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</si>
  <si>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</si>
  <si>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</si>
  <si>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</si>
  <si>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</si>
  <si>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</si>
  <si>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</si>
  <si>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</si>
  <si>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</si>
  <si>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</si>
  <si>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</si>
  <si>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</si>
  <si>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</si>
  <si>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</si>
  <si>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</si>
  <si>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</si>
  <si>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</si>
  <si>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</si>
  <si>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</si>
  <si>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Od stycznia 2005 okres gwarancji zintegrowany jest w cennikach BU Fire.</t>
  </si>
  <si>
    <t>-</t>
  </si>
  <si>
    <t>Okres GWARANCJI określany jest w miesiącach.</t>
  </si>
  <si>
    <t>Gwarancja OGRANICZONA dotyczy oprogramowania i oznacza, że w przypadku niedziałania od początku (Dead On Arrival, DOA) nowe oprogramowanie i/lub wsparcie jest wymieniane</t>
  </si>
  <si>
    <t>bezpłatnie. We wszystkich innych przypadkach (np. uszkodzenie płyty CD) gwarancja nie obowiązuje.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</si>
  <si>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</si>
  <si>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</si>
  <si>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</si>
  <si>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</si>
  <si>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</si>
  <si>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</si>
  <si>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</si>
  <si>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</si>
  <si>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</si>
  <si>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</si>
  <si>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</si>
  <si>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</si>
  <si>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</si>
  <si>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</si>
  <si>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</si>
  <si>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</si>
  <si>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</si>
  <si>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</si>
  <si>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</si>
  <si>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</si>
  <si>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</si>
  <si>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</si>
  <si>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</si>
  <si>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Uwaga:</t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</si>
  <si>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</si>
  <si>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</si>
  <si>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</si>
  <si>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</si>
  <si>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</si>
  <si>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</si>
  <si>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</si>
  <si>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</si>
  <si>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</si>
  <si>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</si>
  <si>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LSN do podłączania  syglalizatorów konwencjonalnych z obudową</t>
  </si>
  <si>
    <t xml:space="preserve">Moduł LSN do podłączania  syglalizatorów konwencjonalnych instalacja w szynie DIN 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</si>
  <si>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</si>
  <si>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</si>
  <si>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</si>
  <si>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</si>
  <si>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</si>
  <si>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</si>
  <si>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</si>
  <si>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</si>
  <si>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</si>
  <si>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</si>
  <si>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</si>
  <si>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</si>
  <si>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</si>
  <si>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</si>
  <si>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</si>
  <si>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</si>
  <si>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SOLO610</t>
  </si>
  <si>
    <t xml:space="preserve">Torba na wyposażenie Solo </t>
  </si>
  <si>
    <t>ROP seria konwencjonalna FMC</t>
  </si>
  <si>
    <t>4.998.143.400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</si>
  <si>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</si>
  <si>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</si>
  <si>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</si>
  <si>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</si>
  <si>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</si>
  <si>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</si>
  <si>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</si>
  <si>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</si>
  <si>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</si>
  <si>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</si>
  <si>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</si>
  <si>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</si>
  <si>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Okres oczekiwania dla produktów klasy  B i C wyrażony jest w dniach .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</si>
  <si>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</si>
  <si>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</si>
  <si>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</si>
  <si>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</si>
  <si>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</si>
  <si>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</si>
  <si>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</si>
  <si>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</si>
  <si>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</si>
  <si>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016589</t>
  </si>
  <si>
    <t>007127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</si>
  <si>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</si>
  <si>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</si>
  <si>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</si>
  <si>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</si>
  <si>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</si>
  <si>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</si>
  <si>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</si>
  <si>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</si>
  <si>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</si>
  <si>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</si>
  <si>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</si>
  <si>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</si>
  <si>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</si>
  <si>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</si>
  <si>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</si>
  <si>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</si>
  <si>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</si>
  <si>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</si>
  <si>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</si>
  <si>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</si>
  <si>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</si>
  <si>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</si>
  <si>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</si>
  <si>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</si>
  <si>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</si>
  <si>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</si>
  <si>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</si>
  <si>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</si>
  <si>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</si>
  <si>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</si>
  <si>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</si>
  <si>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</si>
  <si>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</si>
  <si>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</si>
  <si>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</si>
  <si>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</si>
  <si>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</si>
  <si>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</si>
  <si>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</si>
  <si>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</si>
  <si>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</si>
  <si>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</si>
  <si>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</si>
  <si>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</si>
  <si>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</si>
  <si>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</si>
  <si>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</si>
  <si>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</si>
  <si>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</si>
  <si>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</si>
  <si>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</si>
  <si>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F.01U.335.524</t>
  </si>
  <si>
    <t>Przedłużenie licencji zdalnych usług (1 rok)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</si>
  <si>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</si>
  <si>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</si>
  <si>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</si>
  <si>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</si>
  <si>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</si>
  <si>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</si>
  <si>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</si>
  <si>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</si>
  <si>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</si>
  <si>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</si>
  <si>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</si>
  <si>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</si>
  <si>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</si>
  <si>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</si>
  <si>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</si>
  <si>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</si>
  <si>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</si>
  <si>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</si>
  <si>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</si>
  <si>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</si>
  <si>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</si>
  <si>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</si>
  <si>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</si>
  <si>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</si>
  <si>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</si>
  <si>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</si>
  <si>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</si>
  <si>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</si>
  <si>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</si>
  <si>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</si>
  <si>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</si>
  <si>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</si>
  <si>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</si>
  <si>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</si>
  <si>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</si>
  <si>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</si>
  <si>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</si>
  <si>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</si>
  <si>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</si>
  <si>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</si>
  <si>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</si>
  <si>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Bezpieczna brama sieciowa do zdalnego połączenia (+licencja 3-msc)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</si>
  <si>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</si>
  <si>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</si>
  <si>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</si>
  <si>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</si>
  <si>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</si>
  <si>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</si>
  <si>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</si>
  <si>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</si>
  <si>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</si>
  <si>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</si>
  <si>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</si>
  <si>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</si>
  <si>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</si>
  <si>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</si>
  <si>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</si>
  <si>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CBS-BNDLE1-FIR</t>
  </si>
  <si>
    <t>ROP jednostadiowy czerwony</t>
  </si>
  <si>
    <t>ROP jednostadiowy czerwony z możliwością resetu</t>
  </si>
  <si>
    <t>FME-420-LSN-TTL</t>
  </si>
  <si>
    <t>Czujki bezprzewodowe</t>
  </si>
  <si>
    <t>F.01U.363.162</t>
  </si>
  <si>
    <t>Zapasowa bateria do SOLO461</t>
  </si>
  <si>
    <t>SOLO770</t>
  </si>
  <si>
    <t>F.01U.363.163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</si>
  <si>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</si>
  <si>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</si>
  <si>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</si>
  <si>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</si>
  <si>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</si>
  <si>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</si>
  <si>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</si>
  <si>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</si>
  <si>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</si>
  <si>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</si>
  <si>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</si>
  <si>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</si>
  <si>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</si>
  <si>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</si>
  <si>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</si>
  <si>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</si>
  <si>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</si>
  <si>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</si>
  <si>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</si>
  <si>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</si>
  <si>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</si>
  <si>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</si>
  <si>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</si>
  <si>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</si>
  <si>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</si>
  <si>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</si>
  <si>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</si>
  <si>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EWE-FPDVC-IW</t>
  </si>
  <si>
    <t>EWE-LSN1500-IW</t>
  </si>
  <si>
    <t>EWE-FPA5MD-IW</t>
  </si>
  <si>
    <t>EWE-FAP520-IW</t>
  </si>
  <si>
    <t>EWE-FPC500-IW</t>
  </si>
  <si>
    <t>EWE-FPTDT-IW</t>
  </si>
  <si>
    <t>EWE-UPS2416-IW</t>
  </si>
  <si>
    <t>EWE-AVIOTEC-IW</t>
  </si>
  <si>
    <t>F.01U.360.726</t>
  </si>
  <si>
    <t>F.01U.360.727</t>
  </si>
  <si>
    <t>F.01U.360.729</t>
  </si>
  <si>
    <t>F.01U.360.730</t>
  </si>
  <si>
    <t>F.01U.360.731</t>
  </si>
  <si>
    <t>F.01U.360.733</t>
  </si>
  <si>
    <t>F.01U.360.735</t>
  </si>
  <si>
    <t>F.01U.360.736</t>
  </si>
  <si>
    <t>F.01U.360.742</t>
  </si>
  <si>
    <t>F.01U.360.765</t>
  </si>
  <si>
    <t>Przedłużenie gwarancji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</si>
  <si>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</si>
  <si>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</si>
  <si>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</si>
  <si>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</si>
  <si>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</si>
  <si>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</si>
  <si>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</si>
  <si>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</si>
  <si>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UPS2426 zasilacz centrali</t>
  </si>
  <si>
    <t>12 msc. rozszrzenie gwarancji na Aviotec starlight 8000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</si>
  <si>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</si>
  <si>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</si>
  <si>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</si>
  <si>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</si>
  <si>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</si>
  <si>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niedostępne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</si>
  <si>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</si>
  <si>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</si>
  <si>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</si>
  <si>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</si>
  <si>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</si>
  <si>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</si>
  <si>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</si>
  <si>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</si>
  <si>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</si>
  <si>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</si>
  <si>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</si>
  <si>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</si>
  <si>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</si>
  <si>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</si>
  <si>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</si>
  <si>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</si>
  <si>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</si>
  <si>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</si>
  <si>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</si>
  <si>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</si>
  <si>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</si>
  <si>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</si>
  <si>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</si>
  <si>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</si>
  <si>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</si>
  <si>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</si>
  <si>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</si>
  <si>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</si>
  <si>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</si>
  <si>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</si>
  <si>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</si>
  <si>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</si>
  <si>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</si>
  <si>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</si>
  <si>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</si>
  <si>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</si>
  <si>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</si>
  <si>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</si>
  <si>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</si>
  <si>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</si>
  <si>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</si>
  <si>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</si>
  <si>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</si>
  <si>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</si>
  <si>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</si>
  <si>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</si>
  <si>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</si>
  <si>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</si>
  <si>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</si>
  <si>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</si>
  <si>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</si>
  <si>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</si>
  <si>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</si>
  <si>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</si>
  <si>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</si>
  <si>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</si>
  <si>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</si>
  <si>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</si>
  <si>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</si>
  <si>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</si>
  <si>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</si>
  <si>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</si>
  <si>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</si>
  <si>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</si>
  <si>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</si>
  <si>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</si>
  <si>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</si>
  <si>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</si>
  <si>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</si>
  <si>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</si>
  <si>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</si>
  <si>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</si>
  <si>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</si>
  <si>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</si>
  <si>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</si>
  <si>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</si>
  <si>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</si>
  <si>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</si>
  <si>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</si>
  <si>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</si>
  <si>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</si>
  <si>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</si>
  <si>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</si>
  <si>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</si>
  <si>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</si>
  <si>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</si>
  <si>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</si>
  <si>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</si>
  <si>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</si>
  <si>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</si>
  <si>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</si>
  <si>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</si>
  <si>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</si>
  <si>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</si>
  <si>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</si>
  <si>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</si>
  <si>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</si>
  <si>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</si>
  <si>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</si>
  <si>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</si>
  <si>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</si>
  <si>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</si>
  <si>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</si>
  <si>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</si>
  <si>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</si>
  <si>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</si>
  <si>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</si>
  <si>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</si>
  <si>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</si>
  <si>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</si>
  <si>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</si>
  <si>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</si>
  <si>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</si>
  <si>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</si>
  <si>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</si>
  <si>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</si>
  <si>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</si>
  <si>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</si>
  <si>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</si>
  <si>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</si>
  <si>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</si>
  <si>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</si>
  <si>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</si>
  <si>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</si>
  <si>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</si>
  <si>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</si>
  <si>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</si>
  <si>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</si>
  <si>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</si>
  <si>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</si>
  <si>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</si>
  <si>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</si>
  <si>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</si>
  <si>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</si>
  <si>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</si>
  <si>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</si>
  <si>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</si>
  <si>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</si>
  <si>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</si>
  <si>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</si>
  <si>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</si>
  <si>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</si>
  <si>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</si>
  <si>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</si>
  <si>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</si>
  <si>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</si>
  <si>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</si>
  <si>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</si>
  <si>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</si>
  <si>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</si>
  <si>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</si>
  <si>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</si>
  <si>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</si>
  <si>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</si>
  <si>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</si>
  <si>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</si>
  <si>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</si>
  <si>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</si>
  <si>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</si>
  <si>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</si>
  <si>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</si>
  <si>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</si>
  <si>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</si>
  <si>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</si>
  <si>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</si>
  <si>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</si>
  <si>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</si>
  <si>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</si>
  <si>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</si>
  <si>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</si>
  <si>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</si>
  <si>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</si>
  <si>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</si>
  <si>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</si>
  <si>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</si>
  <si>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</si>
  <si>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</si>
  <si>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</si>
  <si>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</si>
  <si>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</si>
  <si>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</si>
  <si>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</si>
  <si>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</si>
  <si>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</si>
  <si>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</si>
  <si>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</si>
  <si>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</si>
  <si>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</si>
  <si>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</si>
  <si>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</si>
  <si>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</si>
  <si>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</si>
  <si>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</si>
  <si>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</si>
  <si>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</si>
  <si>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</si>
  <si>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</si>
  <si>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</si>
  <si>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</si>
  <si>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</si>
  <si>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</si>
  <si>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</si>
  <si>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</si>
  <si>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</si>
  <si>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</si>
  <si>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</si>
  <si>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</si>
  <si>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</si>
  <si>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</si>
  <si>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</si>
  <si>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</si>
  <si>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</si>
  <si>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</si>
  <si>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</si>
  <si>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</si>
  <si>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</si>
  <si>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</si>
  <si>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</si>
  <si>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</si>
  <si>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</si>
  <si>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</si>
  <si>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</si>
  <si>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</si>
  <si>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</si>
  <si>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</si>
  <si>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</si>
  <si>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</si>
  <si>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</si>
  <si>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</si>
  <si>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</si>
  <si>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</si>
  <si>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</si>
  <si>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</si>
  <si>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</si>
  <si>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</si>
  <si>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</si>
  <si>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</si>
  <si>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</si>
  <si>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</si>
  <si>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</si>
  <si>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</si>
  <si>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</si>
  <si>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</si>
  <si>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</si>
  <si>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>F.01U.400.533</t>
  </si>
  <si>
    <t>Czujka liniowa Fireray ONE</t>
  </si>
  <si>
    <t>Change Indicator</t>
  </si>
  <si>
    <t>12 NC</t>
  </si>
  <si>
    <t>CTN</t>
  </si>
  <si>
    <t>SAPnumber</t>
  </si>
  <si>
    <t>Description</t>
  </si>
  <si>
    <t>Discount Category</t>
  </si>
  <si>
    <t>Status</t>
  </si>
  <si>
    <t>ABC Code</t>
  </si>
  <si>
    <t>Warranty Extension</t>
  </si>
  <si>
    <t>HS Code</t>
  </si>
  <si>
    <t>Country of Origin</t>
  </si>
  <si>
    <t>Spike order</t>
  </si>
  <si>
    <t>Net weight 
(kg)</t>
  </si>
  <si>
    <t>Order Info</t>
  </si>
  <si>
    <t>Repair process</t>
  </si>
  <si>
    <t>Remarks</t>
  </si>
  <si>
    <t>EAN code single</t>
  </si>
  <si>
    <t>Modular Panel</t>
  </si>
  <si>
    <t>7050 000 81384</t>
  </si>
  <si>
    <t>BCM 0000 B  Battery Controller Module</t>
  </si>
  <si>
    <t>0.342</t>
  </si>
  <si>
    <t>SBN</t>
  </si>
  <si>
    <t>6649 981 37262</t>
  </si>
  <si>
    <t>ANI 0016 A  16 Point Annunciator internal</t>
  </si>
  <si>
    <t>0.26</t>
  </si>
  <si>
    <t>RML 0008 A  Relay Low Voltage</t>
  </si>
  <si>
    <t>0.306</t>
  </si>
  <si>
    <t>6649 981 37266</t>
  </si>
  <si>
    <t>IOS 0020 A  20mA Communication Module</t>
  </si>
  <si>
    <t>0.594</t>
  </si>
  <si>
    <t>6649 981 37267</t>
  </si>
  <si>
    <t>IOS 0232 A  RS232 Communication Module</t>
  </si>
  <si>
    <t>0.233</t>
  </si>
  <si>
    <t>6649 981 37269</t>
  </si>
  <si>
    <t>IOP 0008 A  8 input/output OC module</t>
  </si>
  <si>
    <t>0.299</t>
  </si>
  <si>
    <t>6649 981 37270</t>
  </si>
  <si>
    <t>CZM 0004 A  4 Zone Conventional Zone Module</t>
  </si>
  <si>
    <t>0.333</t>
  </si>
  <si>
    <t>7050 000 63204</t>
  </si>
  <si>
    <t>ENO 0000 B</t>
  </si>
  <si>
    <t>F.01U.063.204</t>
  </si>
  <si>
    <t>ENO 0000 B (External Notification)</t>
  </si>
  <si>
    <t>0.27</t>
  </si>
  <si>
    <t>6649 981 37274</t>
  </si>
  <si>
    <t>RMH 0002 A  2 Zone Relay high voltage</t>
  </si>
  <si>
    <t>0.31</t>
  </si>
  <si>
    <t>6649 981 37275</t>
  </si>
  <si>
    <t>NZM 0002 A  2 Zone NAC Zone Module</t>
  </si>
  <si>
    <t>6650 000 28289</t>
  </si>
  <si>
    <t>UGM interface module</t>
  </si>
  <si>
    <t>6649 981 37277</t>
  </si>
  <si>
    <t>LSN 0300 A  LSN Module</t>
  </si>
  <si>
    <t>6649 981 37278</t>
  </si>
  <si>
    <t>LSN 1500 A, LSN improved Module</t>
  </si>
  <si>
    <t>0.68</t>
  </si>
  <si>
    <t>6649 981 37279</t>
  </si>
  <si>
    <t>PRS-0002-C  Panel Rail Short</t>
  </si>
  <si>
    <t>0.45</t>
  </si>
  <si>
    <t>6649 981 37280</t>
  </si>
  <si>
    <t>PRD 0004 A  Panel Rail long</t>
  </si>
  <si>
    <t>0.72</t>
  </si>
  <si>
    <t xml:space="preserve">AVENAR Panel 8000 </t>
  </si>
  <si>
    <t/>
  </si>
  <si>
    <t>7050 003 27090</t>
  </si>
  <si>
    <t>Panel controller, standard license</t>
  </si>
  <si>
    <t>7050 003 52441</t>
  </si>
  <si>
    <t>Panel controller, premium license</t>
  </si>
  <si>
    <t>S</t>
  </si>
  <si>
    <t>n.a.</t>
  </si>
  <si>
    <t>No physical product</t>
  </si>
  <si>
    <t>6649 981 37290</t>
  </si>
  <si>
    <t>CPH 0006 A  Backbox CABT 1 rail</t>
  </si>
  <si>
    <t>12.34</t>
  </si>
  <si>
    <t>6649 981 37291</t>
  </si>
  <si>
    <t>MPH 0010 A  Backbox CABT 2 Rails</t>
  </si>
  <si>
    <t>13.85</t>
  </si>
  <si>
    <t>6649 981 37292</t>
  </si>
  <si>
    <t>EPH 0012 A  Backbox 3 rails</t>
  </si>
  <si>
    <t>14.55</t>
  </si>
  <si>
    <t>6649 981 37293</t>
  </si>
  <si>
    <t>PSF 0002 A  Power-small-frame</t>
  </si>
  <si>
    <t>7.723</t>
  </si>
  <si>
    <t>6650 005 11306</t>
  </si>
  <si>
    <t>PMF 0002 A</t>
  </si>
  <si>
    <t>F.01U.511.306</t>
  </si>
  <si>
    <t>PMF 0002 A  Power-medium-frame</t>
  </si>
  <si>
    <t>12.726</t>
  </si>
  <si>
    <t>6649 981 37294</t>
  </si>
  <si>
    <t>PMF 0004 A  Power-medium-frame</t>
  </si>
  <si>
    <t>12.132</t>
  </si>
  <si>
    <t>6649 981 47119</t>
  </si>
  <si>
    <t>USF 0000 A  Universal housing-small-frame</t>
  </si>
  <si>
    <t>7.489</t>
  </si>
  <si>
    <t>6649 981 37296</t>
  </si>
  <si>
    <t>FBH 0000 A  Mounting frame large</t>
  </si>
  <si>
    <t>4.822</t>
  </si>
  <si>
    <t>6649 981 37297</t>
  </si>
  <si>
    <t>FMH 0000 A  Mounting frame medium</t>
  </si>
  <si>
    <t>4.137</t>
  </si>
  <si>
    <t>6649 981 37298</t>
  </si>
  <si>
    <t>FSH 0000 A  Mounting frame small</t>
  </si>
  <si>
    <t>2.362</t>
  </si>
  <si>
    <t>7050 002 66845</t>
  </si>
  <si>
    <t>mounting kit for media converter</t>
  </si>
  <si>
    <t>0.86</t>
  </si>
  <si>
    <t>6650 005 11305</t>
  </si>
  <si>
    <t>HMP 0003 A</t>
  </si>
  <si>
    <t>F.01U.511.305</t>
  </si>
  <si>
    <t>HMP 0003 A, installation plate for mounting frame</t>
  </si>
  <si>
    <t>0.383</t>
  </si>
  <si>
    <t>6649 981 39498</t>
  </si>
  <si>
    <t>FRB 0019 A  19" Frame Rack X Rails</t>
  </si>
  <si>
    <t>4.813</t>
  </si>
  <si>
    <t>6649 981 39499</t>
  </si>
  <si>
    <t>FRM 0019 A  19" Frame Rack X Rails</t>
  </si>
  <si>
    <t>4.778</t>
  </si>
  <si>
    <t>6649 981 39500</t>
  </si>
  <si>
    <t>FRS 0019 A  19" Frame Rack X Rails</t>
  </si>
  <si>
    <t>3.14</t>
  </si>
  <si>
    <t>6650 005 00374</t>
  </si>
  <si>
    <t>FDP 0001 A    Front Dummy cover plate</t>
  </si>
  <si>
    <t>0.1</t>
  </si>
  <si>
    <t>6650 005 13251</t>
  </si>
  <si>
    <t xml:space="preserve">FPO-5000-EB earth bar </t>
  </si>
  <si>
    <t>0.111</t>
  </si>
  <si>
    <t>6649 981 37285</t>
  </si>
  <si>
    <t>HCP 0006 A  CABT 1 Rail &amp; Common Control</t>
  </si>
  <si>
    <t>13.581</t>
  </si>
  <si>
    <t>6649 981 37286</t>
  </si>
  <si>
    <t>HBC 0010 A  CABT 2 Rails &amp; Common Control</t>
  </si>
  <si>
    <t>17.11</t>
  </si>
  <si>
    <t>6649 981 37287</t>
  </si>
  <si>
    <t>HBE 0012 A  CABT 3 Rails</t>
  </si>
  <si>
    <t>18.144</t>
  </si>
  <si>
    <t>6649 981 37288</t>
  </si>
  <si>
    <t>PSS 0002 A  CABT 1 power Slot 2 batterys</t>
  </si>
  <si>
    <t>7.452</t>
  </si>
  <si>
    <t>6649 981 37289</t>
  </si>
  <si>
    <t>PSB 0004 A  CABT 1 power Slot 4 batterys</t>
  </si>
  <si>
    <t>12.511</t>
  </si>
  <si>
    <t>6650 005 11304</t>
  </si>
  <si>
    <t>FRK 0019 A</t>
  </si>
  <si>
    <t>F.01U.511.304</t>
  </si>
  <si>
    <t>FRK 0019 A 19 inches fixing kit</t>
  </si>
  <si>
    <t>2.34</t>
  </si>
  <si>
    <t>7050 002 66844</t>
  </si>
  <si>
    <t>FPM-5000-KES mounting kit for Ethernet switch</t>
  </si>
  <si>
    <t>2.77</t>
  </si>
  <si>
    <t>7050 002 65641</t>
  </si>
  <si>
    <t>EL1141-10B-BH Ethernet Fibre Optics Converter MM</t>
  </si>
  <si>
    <t>TW</t>
  </si>
  <si>
    <t>0.58</t>
  </si>
  <si>
    <t>7050 002 65643</t>
  </si>
  <si>
    <t>EL1141-10B-BH Ethernet Fibre Optics Converter SM</t>
  </si>
  <si>
    <t>6650 005 00367</t>
  </si>
  <si>
    <t>UPS 2416 Power Supply 24V/6A NAC sync</t>
  </si>
  <si>
    <t>0.97</t>
  </si>
  <si>
    <t>6649 981 53243</t>
  </si>
  <si>
    <t xml:space="preserve">CPB 0000 A  Cable set P-Supply to BC </t>
  </si>
  <si>
    <t>0.198</t>
  </si>
  <si>
    <t>7050 000 78858</t>
  </si>
  <si>
    <t xml:space="preserve">PSB 1001 A  P-Supply Bracket US single </t>
  </si>
  <si>
    <t>1.03</t>
  </si>
  <si>
    <t>7050 000 78860</t>
  </si>
  <si>
    <t>CPB 1002 A  P-Supply Bracket CH US</t>
  </si>
  <si>
    <t>0.798</t>
  </si>
  <si>
    <t>FPP-3000</t>
  </si>
  <si>
    <t>Power Supply</t>
  </si>
  <si>
    <t>PL</t>
  </si>
  <si>
    <t>6650 005 11307</t>
  </si>
  <si>
    <t>FPP 5000</t>
  </si>
  <si>
    <t>F.01U.511.307</t>
  </si>
  <si>
    <t>FPP 5000, AUX power supply kit</t>
  </si>
  <si>
    <t>NL</t>
  </si>
  <si>
    <t>20.7</t>
  </si>
  <si>
    <t>RC</t>
  </si>
  <si>
    <t>7050 001 61679</t>
  </si>
  <si>
    <t>FPP-5000-TI13</t>
  </si>
  <si>
    <t>F.01U.161.679</t>
  </si>
  <si>
    <t>LSN interface for FPP-5000</t>
  </si>
  <si>
    <t>6649 981 53244</t>
  </si>
  <si>
    <t>CBB 0000 A  Cable set BC to Battery</t>
  </si>
  <si>
    <t>7050 003 49391</t>
  </si>
  <si>
    <t>Cable set redundant panel controller</t>
  </si>
  <si>
    <t>7050 003 49392</t>
  </si>
  <si>
    <t>Cable redundant keypad</t>
  </si>
  <si>
    <t>Display Panels</t>
  </si>
  <si>
    <t>6649 980 00922</t>
  </si>
  <si>
    <t>BAT 100 LSN</t>
  </si>
  <si>
    <t>4.998.000.922</t>
  </si>
  <si>
    <t>BAT100 LSN, Remote display panel</t>
  </si>
  <si>
    <t>2.61</t>
  </si>
  <si>
    <t>ATB 420 LSNi</t>
  </si>
  <si>
    <t>F.01U.284.611</t>
  </si>
  <si>
    <t>ATB 420 LSNi for the connection to location map tableaus</t>
  </si>
  <si>
    <t>EWE-FDMOD-IW</t>
  </si>
  <si>
    <t>0.07</t>
  </si>
  <si>
    <t>6649 980 01941</t>
  </si>
  <si>
    <t>BAT100-LABELS</t>
  </si>
  <si>
    <t>4.998.001.941</t>
  </si>
  <si>
    <t>BS labeling strips for BAT 100</t>
  </si>
  <si>
    <t>0.266</t>
  </si>
  <si>
    <t>ATG 420 LSNI</t>
  </si>
  <si>
    <t>F.01U.284.610</t>
  </si>
  <si>
    <t>ATG 420 LSNi display module</t>
  </si>
  <si>
    <t>0.055</t>
  </si>
  <si>
    <t>not in MFG</t>
  </si>
  <si>
    <t>ATG100-LABEL</t>
  </si>
  <si>
    <t>3.902.102.662</t>
  </si>
  <si>
    <t>BS labeling membranes ATG 100</t>
  </si>
  <si>
    <t>0.349</t>
  </si>
  <si>
    <t>7050 003 09110</t>
  </si>
  <si>
    <t>Secure Network Gateway</t>
  </si>
  <si>
    <t>6650 005 00442</t>
  </si>
  <si>
    <t>SIV 28</t>
  </si>
  <si>
    <t>F.01U.500.442</t>
  </si>
  <si>
    <t xml:space="preserve">SIV 28V Fuse protected distributor           </t>
  </si>
  <si>
    <t>0.22</t>
  </si>
  <si>
    <t>Remote Keypad for AVENAR Panel Series</t>
  </si>
  <si>
    <t>7050 003 27092</t>
  </si>
  <si>
    <t>Remote Keypad</t>
  </si>
  <si>
    <t>AVENAR Panel 2000 Series</t>
  </si>
  <si>
    <t>7050 003 27091</t>
  </si>
  <si>
    <t>FPE-2000-SPC</t>
  </si>
  <si>
    <t>F.01U.327.091</t>
  </si>
  <si>
    <t>Panel controller AVENAR panel 2000, standard license</t>
  </si>
  <si>
    <t>7050 003 52443</t>
  </si>
  <si>
    <t>FPE-2000-PPC</t>
  </si>
  <si>
    <t>F.01U.352.443</t>
  </si>
  <si>
    <t>Panel controller AVENAR panel 2000, premium license</t>
  </si>
  <si>
    <t>7050 003 83886</t>
  </si>
  <si>
    <t>Panel kit standard license, wall-mount</t>
  </si>
  <si>
    <t>7050 003 83887</t>
  </si>
  <si>
    <t>Panel kit standard license, frame-mount</t>
  </si>
  <si>
    <t>7050 003 83888</t>
  </si>
  <si>
    <t>Panel kit premium license, wall-mount</t>
  </si>
  <si>
    <t>7050 003 83893</t>
  </si>
  <si>
    <t>Panel kit premium license, frame-mount</t>
  </si>
  <si>
    <t>Fire Monitoring System</t>
  </si>
  <si>
    <t>7050 003 14991</t>
  </si>
  <si>
    <t>F.01U.314.991</t>
  </si>
  <si>
    <t>Fire Monitoring System 5000</t>
  </si>
  <si>
    <t>0.001</t>
  </si>
  <si>
    <t>Sold only in SEO. Outphased  for rest EMEA</t>
  </si>
  <si>
    <t>No repair</t>
  </si>
  <si>
    <t>7050 003 14990</t>
  </si>
  <si>
    <t>F.01U.314.990</t>
  </si>
  <si>
    <t>Fire Monitoring System 2500</t>
  </si>
  <si>
    <t>FSM-10K</t>
  </si>
  <si>
    <t>Fire Monitoring System 10000</t>
  </si>
  <si>
    <t>Cannot be sold in SEO</t>
  </si>
  <si>
    <t>F.01U.374.695</t>
  </si>
  <si>
    <t>F.01U.374.694</t>
  </si>
  <si>
    <t>7050 003 14992</t>
  </si>
  <si>
    <t>FSM-5000-EP</t>
  </si>
  <si>
    <t>F.01U.314.992</t>
  </si>
  <si>
    <t>Evolution pack FSM-5000</t>
  </si>
  <si>
    <t>7050 003 15067</t>
  </si>
  <si>
    <t>FSM-2500-EP</t>
  </si>
  <si>
    <t>F.01U.315.067</t>
  </si>
  <si>
    <t>Evolution pack FSM-2500</t>
  </si>
  <si>
    <t>Conventional panels</t>
  </si>
  <si>
    <t>2 zone conventional fire panel</t>
  </si>
  <si>
    <t>2.2</t>
  </si>
  <si>
    <t>4 zone conventional fire panel</t>
  </si>
  <si>
    <t>3.456</t>
  </si>
  <si>
    <t>8 zone conventional fire panel</t>
  </si>
  <si>
    <t>3.42</t>
  </si>
  <si>
    <t>Optional open collector board</t>
  </si>
  <si>
    <t>Optional relay board</t>
  </si>
  <si>
    <t>Optional access key level 2</t>
  </si>
  <si>
    <t>0.01</t>
  </si>
  <si>
    <t>LSN Detectors</t>
  </si>
  <si>
    <t>500 Series</t>
  </si>
  <si>
    <t>6650 005 10149</t>
  </si>
  <si>
    <t>FAP-O 520 opt smoke detector LSNi white</t>
  </si>
  <si>
    <t>0.170</t>
  </si>
  <si>
    <t>6650 005 10151</t>
  </si>
  <si>
    <t>FAP-OC 520 Multisensor detector LSNi wh</t>
  </si>
  <si>
    <t>0.180</t>
  </si>
  <si>
    <t>6650 005 10161</t>
  </si>
  <si>
    <t>FAP-O 520-P opt smoke detector LSNi tr</t>
  </si>
  <si>
    <t>6650 005 10162</t>
  </si>
  <si>
    <t>FAP-OC 520-P Multisens detector LSNi tr</t>
  </si>
  <si>
    <t>7050 003 07726</t>
  </si>
  <si>
    <t>Optical with Rotary-Switches</t>
  </si>
  <si>
    <t>0.077</t>
  </si>
  <si>
    <t>7050 003 07728</t>
  </si>
  <si>
    <t>Optical/Thermal with Rotary-Switches</t>
  </si>
  <si>
    <t>7050 003 07732</t>
  </si>
  <si>
    <t>Heat with Rotary-Switches</t>
  </si>
  <si>
    <t>7050 003 07729</t>
  </si>
  <si>
    <t>Dual-Optical with Rotary-Switches</t>
  </si>
  <si>
    <t>7050 003 07730</t>
  </si>
  <si>
    <t>Dual-Optical/Thermal with Rotary-Switches</t>
  </si>
  <si>
    <t>7050 003 07731</t>
  </si>
  <si>
    <t>Dual-Optical/Thermal/Chemical with Rotary-Switches</t>
  </si>
  <si>
    <t>0.082</t>
  </si>
  <si>
    <t>7050 003 07725</t>
  </si>
  <si>
    <t>Optical without Rotary-Switches</t>
  </si>
  <si>
    <t>0.075</t>
  </si>
  <si>
    <t>7050 003 07727</t>
  </si>
  <si>
    <t>Optical/Thermal without Rotary-Switches</t>
  </si>
  <si>
    <t>Accessories 500/400/300 series detectors</t>
  </si>
  <si>
    <t>Accessories for FAP-500 Series</t>
  </si>
  <si>
    <t>6650 005 08713</t>
  </si>
  <si>
    <t>FAA-500-CB, built-in housing for concrete ceiling</t>
  </si>
  <si>
    <t>0.2</t>
  </si>
  <si>
    <t>6649 981 51297</t>
  </si>
  <si>
    <t>FAA500, base LSN</t>
  </si>
  <si>
    <t>0.25</t>
  </si>
  <si>
    <t>6649 981 51302</t>
  </si>
  <si>
    <t>FAA-500-BB, mount back box</t>
  </si>
  <si>
    <t>0.166</t>
  </si>
  <si>
    <t>6649 981 51296</t>
  </si>
  <si>
    <t>FAA-500-TR-P, transperant iris with color insert</t>
  </si>
  <si>
    <t>0.049</t>
  </si>
  <si>
    <t>6649 981 51295</t>
  </si>
  <si>
    <t>Trim ring for 500 Series, iris white</t>
  </si>
  <si>
    <t>0.03</t>
  </si>
  <si>
    <t>6650 005 10166</t>
  </si>
  <si>
    <t xml:space="preserve">FAA-500-SB-H Surface mount back box with damp room seal </t>
  </si>
  <si>
    <t>8717332204748</t>
  </si>
  <si>
    <t>6650 005 10028</t>
  </si>
  <si>
    <t>FAA-500-SPRING for concrete / wooden ceilings</t>
  </si>
  <si>
    <t>0.116</t>
  </si>
  <si>
    <t>Price per piece. Order only 10 pcs or multiple of 10. E.g. needed 30 pcs, order 30 pcs</t>
  </si>
  <si>
    <t>8717332204793</t>
  </si>
  <si>
    <t>6649 981 51299</t>
  </si>
  <si>
    <t>FAA-500-R base LSN with relay</t>
  </si>
  <si>
    <t>0.24</t>
  </si>
  <si>
    <t>8717332283224</t>
  </si>
  <si>
    <t>Accessories for 300 and 400 series</t>
  </si>
  <si>
    <t>6650 005 08658</t>
  </si>
  <si>
    <t>FAA-MSR420</t>
  </si>
  <si>
    <t>FAA-420-R Base with Relay for 420 Series</t>
  </si>
  <si>
    <t>0.09</t>
  </si>
  <si>
    <t>8717332206896</t>
  </si>
  <si>
    <t>0.216</t>
  </si>
  <si>
    <t>6649 980 21535</t>
  </si>
  <si>
    <t>MS 400, socket, surface/ flush mounted cable supply</t>
  </si>
  <si>
    <t>0.009</t>
  </si>
  <si>
    <t>7050 002 15139</t>
  </si>
  <si>
    <t>MS 400 Detector Base with Bosch Logo</t>
  </si>
  <si>
    <t>7050 002 15142</t>
  </si>
  <si>
    <t>FAA-420-SEAL Damp Room Seal MS400 (10ps)</t>
  </si>
  <si>
    <t>0.23</t>
  </si>
  <si>
    <t>One package unit contains 10 pcs. E.g. 50 pcs needed --&gt; order 5</t>
  </si>
  <si>
    <t>6649 981 13025</t>
  </si>
  <si>
    <t>MSC 420 Add base surface-mount</t>
  </si>
  <si>
    <t>6649 981 14565</t>
  </si>
  <si>
    <t>MSR 320 GLT, Base with Relay</t>
  </si>
  <si>
    <t>0.04</t>
  </si>
  <si>
    <t>6649 980 25369</t>
  </si>
  <si>
    <t>SK 400, Metal cage for protection MagicSens detectors</t>
  </si>
  <si>
    <t>0.3</t>
  </si>
  <si>
    <t>6649 980 35312</t>
  </si>
  <si>
    <t>SSK 400, dust cover (10ps)</t>
  </si>
  <si>
    <t>0.21</t>
  </si>
  <si>
    <t>6649 980 84709</t>
  </si>
  <si>
    <t>TP4 400, lettering strip till 4 m hight, (Attention!!! Order multiple, read comment)</t>
  </si>
  <si>
    <t>0.006</t>
  </si>
  <si>
    <t>Order only 50 pcs or multiple of 50. E.g. needed 150 pcs, order 150 pcs</t>
  </si>
  <si>
    <t>6649 980 84710</t>
  </si>
  <si>
    <t>TP8 400, lettering strip till 8 m hight, (Attention!!! Order multiple, read comment)</t>
  </si>
  <si>
    <t>6649 980 25373</t>
  </si>
  <si>
    <t>MH 400, detector heating</t>
  </si>
  <si>
    <t>0.017</t>
  </si>
  <si>
    <t>6649 980 97924</t>
  </si>
  <si>
    <t>MK 400, detector console including socket</t>
  </si>
  <si>
    <t>0.199</t>
  </si>
  <si>
    <t>7050 002 89620</t>
  </si>
  <si>
    <t>Remote Indicator</t>
  </si>
  <si>
    <t>0.061</t>
  </si>
  <si>
    <t>7050 002 89120</t>
  </si>
  <si>
    <t>0.058</t>
  </si>
  <si>
    <t>6627 992 71257</t>
  </si>
  <si>
    <t>MOUNT BRACKfalse floor mounting bracket</t>
  </si>
  <si>
    <t>7050 002 39554</t>
  </si>
  <si>
    <t>FAA-420-CAP-V0</t>
  </si>
  <si>
    <t>F.01U.239.554</t>
  </si>
  <si>
    <t>Detector cap, V0 rating (200 pcs)</t>
  </si>
  <si>
    <t>0.023</t>
  </si>
  <si>
    <t>One unit contains 200 pcs. Minimum order quantity is 5 units (= 1.000 caps). Delivery time 3-4 months.</t>
  </si>
  <si>
    <t>Mainly used for Israel</t>
  </si>
  <si>
    <t>7050 002 14891</t>
  </si>
  <si>
    <t>MS 400 V0</t>
  </si>
  <si>
    <t>F.01U.214.891</t>
  </si>
  <si>
    <t>Detector base, V0 rating</t>
  </si>
  <si>
    <t>0.081</t>
  </si>
  <si>
    <t>Conventional detectors</t>
  </si>
  <si>
    <t>320 Series</t>
  </si>
  <si>
    <t>7050 000 26293</t>
  </si>
  <si>
    <t>FCP-O320 optical conventional (820Ω)</t>
  </si>
  <si>
    <t>0.072</t>
  </si>
  <si>
    <t>7050 000 26292</t>
  </si>
  <si>
    <t>FCP-OC 320 optical/ chemical conv. det. (820Ω)</t>
  </si>
  <si>
    <t>7050 000 26295</t>
  </si>
  <si>
    <t>FCP-OT 320 optical/ heat conv. Detector (820Ω)</t>
  </si>
  <si>
    <t>7050 000 26291</t>
  </si>
  <si>
    <t>FCH-T 320 conv. RoR heat detector (820Ω)</t>
  </si>
  <si>
    <t>0.069</t>
  </si>
  <si>
    <t>7050 000 26294</t>
  </si>
  <si>
    <t>FCH-T320-FSA</t>
  </si>
  <si>
    <t>F.01U.026.294</t>
  </si>
  <si>
    <t>FCH-T 320-FSA Heat, RoR conv. Detector (820Ω)</t>
  </si>
  <si>
    <t>7850 000 29857</t>
  </si>
  <si>
    <t>FCP-O 320-R470 optical smoke detector (470Ω)</t>
  </si>
  <si>
    <t>7850 000 29867</t>
  </si>
  <si>
    <t>FCP-OC 320-R470 Combined opt/gas det. (470Ω)</t>
  </si>
  <si>
    <t>7850 000 29862</t>
  </si>
  <si>
    <t>FCP-OT 320-R470 optical/heat detector (470Ω)</t>
  </si>
  <si>
    <t>0.091</t>
  </si>
  <si>
    <t>7850 000 29861</t>
  </si>
  <si>
    <t>FCH-T 320-R470 heat detector (470Ω)</t>
  </si>
  <si>
    <t>0.099</t>
  </si>
  <si>
    <t>7050 000 83619</t>
  </si>
  <si>
    <t>FLM-320-EOL2W</t>
  </si>
  <si>
    <t>F.01U.083.619</t>
  </si>
  <si>
    <t>FLM-320-EOL2W Conv EOL Module 2-Wire</t>
  </si>
  <si>
    <t>FLM-320-EOL4W-S</t>
  </si>
  <si>
    <t>F.01U.083.620</t>
  </si>
  <si>
    <t>FLM-320-EOL4W-S Conv EOL Module 4-Wire</t>
  </si>
  <si>
    <t>0.48</t>
  </si>
  <si>
    <t>7850 005 10647</t>
  </si>
  <si>
    <t>FCA-500-EU</t>
  </si>
  <si>
    <t>F.01U.510.647</t>
  </si>
  <si>
    <t>FCA-500-EU base conventional for EU</t>
  </si>
  <si>
    <t>0.218</t>
  </si>
  <si>
    <t>7850 005 10648</t>
  </si>
  <si>
    <t>FCA-500-E-EU</t>
  </si>
  <si>
    <t>F.01U.510.648</t>
  </si>
  <si>
    <t>FCA-500-E-EU base conv-EOL for EU</t>
  </si>
  <si>
    <t>7850 005 12649</t>
  </si>
  <si>
    <t>FCP-O 500</t>
  </si>
  <si>
    <t>F.01U.510.649</t>
  </si>
  <si>
    <t>FCP-O 500 conv opt smoke detector EU wh</t>
  </si>
  <si>
    <t>EWE-FCP500-IW</t>
  </si>
  <si>
    <t>0.308</t>
  </si>
  <si>
    <t>7850 005 10653</t>
  </si>
  <si>
    <t>FCP-OC 500</t>
  </si>
  <si>
    <t>F.01U.510.653</t>
  </si>
  <si>
    <t>FCP-OC 500 Multisens detect conv EU wh</t>
  </si>
  <si>
    <t>0.217</t>
  </si>
  <si>
    <t>7850 005 10654</t>
  </si>
  <si>
    <t>FCP-O 500-P</t>
  </si>
  <si>
    <t>F.01U.510.654</t>
  </si>
  <si>
    <t>FCP-O 500-P conv opt smoke det EU tr</t>
  </si>
  <si>
    <t>0.36</t>
  </si>
  <si>
    <t>7850 005 10656</t>
  </si>
  <si>
    <t>FCP-OC 500-P</t>
  </si>
  <si>
    <t>F.01U.510.656</t>
  </si>
  <si>
    <t>FCP-OC 500-P conv multisen detect EU tr</t>
  </si>
  <si>
    <t>0.35</t>
  </si>
  <si>
    <t>Detectors for explosive areas</t>
  </si>
  <si>
    <t>7050 002 79764</t>
  </si>
  <si>
    <t>Flameproof (Exd) IR3 Flame Detector</t>
  </si>
  <si>
    <t>2.5</t>
  </si>
  <si>
    <t>Dual-optical detector, explosive area</t>
  </si>
  <si>
    <t>0.124</t>
  </si>
  <si>
    <t>Base for Dual-Optical Detector for Ex Area</t>
  </si>
  <si>
    <t>0.025</t>
  </si>
  <si>
    <t>Base attachment</t>
  </si>
  <si>
    <t>0.036</t>
  </si>
  <si>
    <t>Base attachment wet</t>
  </si>
  <si>
    <t>0.286</t>
  </si>
  <si>
    <t>Metal cable gland</t>
  </si>
  <si>
    <t>0.354</t>
  </si>
  <si>
    <t>Order only 10 pcs or multiple of 10. E.g. needed 30 pcs, order 30 pcs</t>
  </si>
  <si>
    <t>Detector exchanger</t>
  </si>
  <si>
    <t>0.480</t>
  </si>
  <si>
    <t>Designation plate</t>
  </si>
  <si>
    <t>0.024</t>
  </si>
  <si>
    <t>Detector locking device</t>
  </si>
  <si>
    <t>0.026</t>
  </si>
  <si>
    <t>Order only 100 pcs or multiple of 100. E.g. needed 60 pcs, order 100 pcs</t>
  </si>
  <si>
    <t>Sealing element</t>
  </si>
  <si>
    <t>0.037</t>
  </si>
  <si>
    <t>Detector dust cap</t>
  </si>
  <si>
    <t>0.045</t>
  </si>
  <si>
    <t>6649 981 12085</t>
  </si>
  <si>
    <t>SB3, Safety barrier (including input/output module DCA1192)</t>
  </si>
  <si>
    <t>1.19</t>
  </si>
  <si>
    <t>6649 981 15785</t>
  </si>
  <si>
    <t>DOW1171-ident</t>
  </si>
  <si>
    <t>DBZ1193A,  DOW1171 Det identifier</t>
  </si>
  <si>
    <t>Price per piece. Order only 10 pcs or multiple of 10. E.g. needed 30 pcs, order 30 pcs.</t>
  </si>
  <si>
    <t>Video-based Fire Detection</t>
  </si>
  <si>
    <t>7050  003 17536</t>
  </si>
  <si>
    <t>AVIOTEC IP starlight 8000</t>
  </si>
  <si>
    <t>1.196</t>
  </si>
  <si>
    <t>Wireless Devices</t>
  </si>
  <si>
    <t>66F01U349134</t>
  </si>
  <si>
    <t>Radio gateway</t>
  </si>
  <si>
    <t>0.260</t>
  </si>
  <si>
    <t>66F01U349135</t>
  </si>
  <si>
    <t>Radio fire detector</t>
  </si>
  <si>
    <t>0.134</t>
  </si>
  <si>
    <t>66F01U349136</t>
  </si>
  <si>
    <t>Base radio fire detector</t>
  </si>
  <si>
    <t>0.039</t>
  </si>
  <si>
    <t>66F01U349137</t>
  </si>
  <si>
    <t>Radio manual call point housing</t>
  </si>
  <si>
    <t>0.285</t>
  </si>
  <si>
    <t>66F01U349249</t>
  </si>
  <si>
    <t>Radio manual call point switching unit</t>
  </si>
  <si>
    <t>0.108</t>
  </si>
  <si>
    <t>66F01U349248</t>
  </si>
  <si>
    <t>Li-SOCl2 battery pack 3.6V, 10 Ah</t>
  </si>
  <si>
    <t>66F01U349251</t>
  </si>
  <si>
    <t>FDM275-O</t>
  </si>
  <si>
    <t>F.01U.349.251</t>
  </si>
  <si>
    <t>Radio manual call point</t>
  </si>
  <si>
    <t>0.224</t>
  </si>
  <si>
    <t>66F01U349250</t>
  </si>
  <si>
    <t>Spare glass FDM273-O</t>
  </si>
  <si>
    <t>0.117</t>
  </si>
  <si>
    <t xml:space="preserve">Price of 1 Pc.
But can be only ordered in set of 10 Pieces </t>
  </si>
  <si>
    <t>66F01U349252</t>
  </si>
  <si>
    <t>FDMG295</t>
  </si>
  <si>
    <t>F.01U.349.252</t>
  </si>
  <si>
    <t>Spare glass FDM275-O</t>
  </si>
  <si>
    <t>0.066</t>
  </si>
  <si>
    <t xml:space="preserve">Price of 1 Pc.
But can be only ordered in set of 5 Pieces </t>
  </si>
  <si>
    <t>66F01U349253</t>
  </si>
  <si>
    <t>FDMP295</t>
  </si>
  <si>
    <t>F.01U.349.253</t>
  </si>
  <si>
    <t>Spare plastic FDM275-O</t>
  </si>
  <si>
    <t>66F01U349254</t>
  </si>
  <si>
    <t>MCL USB ADAPTER</t>
  </si>
  <si>
    <t>0.197</t>
  </si>
  <si>
    <t>Special detectors</t>
  </si>
  <si>
    <t>Titanus Smoke extraction systems Systems</t>
  </si>
  <si>
    <t>7050 000 78495</t>
  </si>
  <si>
    <t>Smoke System</t>
  </si>
  <si>
    <t>0.576</t>
  </si>
  <si>
    <t>7050 000 78496</t>
  </si>
  <si>
    <t>FAS-420-TM-R aspirating smoke detector</t>
  </si>
  <si>
    <t>0.47</t>
  </si>
  <si>
    <t>7050 000 78497</t>
  </si>
  <si>
    <t>FAS-420-TM-RVB aspirating smoke detector</t>
  </si>
  <si>
    <t>7050 000 78494 </t>
  </si>
  <si>
    <t>FAS-420-TM series housing base</t>
  </si>
  <si>
    <t>0.468</t>
  </si>
  <si>
    <t>6650 000 29252</t>
  </si>
  <si>
    <t>Titanus Top Sens TT1, LSNi</t>
  </si>
  <si>
    <t>1.341</t>
  </si>
  <si>
    <t>6650 000 29253</t>
  </si>
  <si>
    <t>Titanus Top Sens TT2, LSNi</t>
  </si>
  <si>
    <t>1.45</t>
  </si>
  <si>
    <t>6650 000 29255</t>
  </si>
  <si>
    <t>1.53</t>
  </si>
  <si>
    <t>6650 000 29256</t>
  </si>
  <si>
    <t>7050 000 83877</t>
  </si>
  <si>
    <t>Titanus Pro Sens Basic TP1 Silent</t>
  </si>
  <si>
    <t>7050 000 83876</t>
  </si>
  <si>
    <t>Titanus Pro Sens Basic TP2 Silent</t>
  </si>
  <si>
    <t>1.55</t>
  </si>
  <si>
    <t>7050 000 83875</t>
  </si>
  <si>
    <t>Titanus Top Sens Basic TT1 Silent</t>
  </si>
  <si>
    <t>7050 000 83874</t>
  </si>
  <si>
    <t>Titanus Top Sens Basic TT2 Silent</t>
  </si>
  <si>
    <t>1.57</t>
  </si>
  <si>
    <t>7050 000 90252</t>
  </si>
  <si>
    <t>Sound Suppressor for Aspirating</t>
  </si>
  <si>
    <t>0.43</t>
  </si>
  <si>
    <t>6649 981 43394</t>
  </si>
  <si>
    <t>Detector module DM-TP-50(80)-LB/a INCOMPATIBLE WITH FAS-420 TP/TT</t>
  </si>
  <si>
    <t>0.11</t>
  </si>
  <si>
    <t xml:space="preserve"> INCOMPATIBLE WITH FAS-420 TP/TT</t>
  </si>
  <si>
    <t>6649 981 43395</t>
  </si>
  <si>
    <t>Detector module DM-TP-10(25)-LB/a INCOMPATIBLE WITH FAS-420 TP/TT</t>
  </si>
  <si>
    <t>6649 981 43396</t>
  </si>
  <si>
    <t>Detector module DM-TP-01(05)-LB/a INCOMPATIBLE WITH FAS-420 TP/TT</t>
  </si>
  <si>
    <t>6649 981 43400</t>
  </si>
  <si>
    <t>Detector module DM-TT-50(80)-LB/a</t>
  </si>
  <si>
    <t>6649 981 43401</t>
  </si>
  <si>
    <t>Detector module DM-TT-10(25)-LB/a</t>
  </si>
  <si>
    <t>0.14</t>
  </si>
  <si>
    <t>6649 981 43402</t>
  </si>
  <si>
    <t>Detector module DM-TT-01(05)-LB/a</t>
  </si>
  <si>
    <t>0.125</t>
  </si>
  <si>
    <t xml:space="preserve">Conventional smoke extraction systems </t>
  </si>
  <si>
    <t>7050 001 41195</t>
  </si>
  <si>
    <t>FCS-320-TM Conventional ASD</t>
  </si>
  <si>
    <t>EWE-FCS320-IW</t>
  </si>
  <si>
    <t>0.53</t>
  </si>
  <si>
    <t>7051 001 41196</t>
  </si>
  <si>
    <t>FCS-320-TM-R Conventional ASD</t>
  </si>
  <si>
    <t>7052 001 41197</t>
  </si>
  <si>
    <t>FCS-320-TP1 Conventional ASD</t>
  </si>
  <si>
    <t>1.282</t>
  </si>
  <si>
    <t>7053 001 41198</t>
  </si>
  <si>
    <t>FCS-320-TP2 Conventional ASD</t>
  </si>
  <si>
    <t>1.324</t>
  </si>
  <si>
    <t>7050 001 41199</t>
  </si>
  <si>
    <t>Reset Board for FCS-320 series</t>
  </si>
  <si>
    <t>0.02</t>
  </si>
  <si>
    <t>7050 001 41200</t>
  </si>
  <si>
    <t>Relay Module Type RU-1 for FCS-320-TM-R</t>
  </si>
  <si>
    <t>7054 001 41201</t>
  </si>
  <si>
    <t>Installation Kid for add. modules</t>
  </si>
  <si>
    <t>0.033</t>
  </si>
  <si>
    <t xml:space="preserve">Titanus Accessories and reduction foils </t>
  </si>
  <si>
    <t>6649 981 43410</t>
  </si>
  <si>
    <t>Fixing unit MT-1</t>
  </si>
  <si>
    <t>0.971</t>
  </si>
  <si>
    <t>6649 981 43413</t>
  </si>
  <si>
    <t>fixing foil</t>
  </si>
  <si>
    <t>6649 981 43416</t>
  </si>
  <si>
    <t>reduction foil 2,0mm</t>
  </si>
  <si>
    <t>6649 981 43417</t>
  </si>
  <si>
    <t>reduction foil 2,5mm</t>
  </si>
  <si>
    <t>6649 981 43418</t>
  </si>
  <si>
    <t>reduction foil 3,0mm</t>
  </si>
  <si>
    <t>6649 981 43419</t>
  </si>
  <si>
    <t>reduction foil 3,2mm</t>
  </si>
  <si>
    <t>0.012</t>
  </si>
  <si>
    <t>6649 981 43420</t>
  </si>
  <si>
    <t>reduction foil 3,4mm</t>
  </si>
  <si>
    <t>6649 981 43422</t>
  </si>
  <si>
    <t>reduction foil 3,6mm</t>
  </si>
  <si>
    <t>6649 981 43423</t>
  </si>
  <si>
    <t>reduction foil 3,8mm</t>
  </si>
  <si>
    <t>0.366</t>
  </si>
  <si>
    <t>6649 981 43424</t>
  </si>
  <si>
    <t>reduction foil 4,0mm</t>
  </si>
  <si>
    <t>6649 981 43425</t>
  </si>
  <si>
    <t>reduction foil 4,2mm</t>
  </si>
  <si>
    <t>6649 981 43426</t>
  </si>
  <si>
    <t>reduction foil 4,4mm</t>
  </si>
  <si>
    <t>6649 981 43427</t>
  </si>
  <si>
    <t>reduction foil 4,6mm</t>
  </si>
  <si>
    <t>6649 981 43428</t>
  </si>
  <si>
    <t>reduction foil 5,0mm</t>
  </si>
  <si>
    <t>0.042</t>
  </si>
  <si>
    <t>6649 981 43429</t>
  </si>
  <si>
    <t>reduction foil 5,2mm</t>
  </si>
  <si>
    <t>0.008</t>
  </si>
  <si>
    <t>6649 981 43430</t>
  </si>
  <si>
    <t>reduction foil 5,6mm</t>
  </si>
  <si>
    <t>0.003</t>
  </si>
  <si>
    <t>6649 981 43431</t>
  </si>
  <si>
    <t>reduction foil 6,0mm</t>
  </si>
  <si>
    <t>6649 981 43432</t>
  </si>
  <si>
    <t>reduction foil 6,8mm</t>
  </si>
  <si>
    <t>6649 981 43433</t>
  </si>
  <si>
    <t>reduction foil 7,0mm</t>
  </si>
  <si>
    <t>6649 981 48848</t>
  </si>
  <si>
    <t>Test tube</t>
  </si>
  <si>
    <t>0.12</t>
  </si>
  <si>
    <t>6649 981 48849</t>
  </si>
  <si>
    <t>Test adapter</t>
  </si>
  <si>
    <t>6650 000 33505</t>
  </si>
  <si>
    <t>Diagnostic cable incl. software DIAG 3</t>
  </si>
  <si>
    <t>0.6</t>
  </si>
  <si>
    <t xml:space="preserve">Accessories for Titanus </t>
  </si>
  <si>
    <t>6650 000 29727</t>
  </si>
  <si>
    <t>Aspiration hose for ceiling let through</t>
  </si>
  <si>
    <t>1.98</t>
  </si>
  <si>
    <t>6650 000 29725</t>
  </si>
  <si>
    <t>Ceiling let through</t>
  </si>
  <si>
    <t>6650 000 29724</t>
  </si>
  <si>
    <t>Aspiration Reduction</t>
  </si>
  <si>
    <t>6650 000 29722</t>
  </si>
  <si>
    <t>Flange</t>
  </si>
  <si>
    <t>6650 000 29721</t>
  </si>
  <si>
    <t>Threaded ring, PG 16</t>
  </si>
  <si>
    <t>6650 000 29720</t>
  </si>
  <si>
    <t>Connection straight line</t>
  </si>
  <si>
    <t>6650 000 29719</t>
  </si>
  <si>
    <t>Polywell hose flexible, PG 16</t>
  </si>
  <si>
    <t>2.42</t>
  </si>
  <si>
    <t>6650 000 29718</t>
  </si>
  <si>
    <t>Three way tap</t>
  </si>
  <si>
    <t>6650 000 29717</t>
  </si>
  <si>
    <t>Water Separator</t>
  </si>
  <si>
    <t>6650 000 29716</t>
  </si>
  <si>
    <t>Detonation Safety barrier</t>
  </si>
  <si>
    <t>6650 000 29715</t>
  </si>
  <si>
    <t>Replacement Filter Large</t>
  </si>
  <si>
    <t>0.018</t>
  </si>
  <si>
    <t>6650 000 29714</t>
  </si>
  <si>
    <t>Filterbox Large</t>
  </si>
  <si>
    <t>Fireray Linear Smoke Detectors</t>
  </si>
  <si>
    <t>7050 002 90195</t>
  </si>
  <si>
    <t>Fireray 3000 End-To-End Linear Beam</t>
  </si>
  <si>
    <t>1.62</t>
  </si>
  <si>
    <t>Successor of Fireray 2000</t>
  </si>
  <si>
    <t>7050 004 00533</t>
  </si>
  <si>
    <t>FRAY-ONE-EN</t>
  </si>
  <si>
    <t>Linear Beam, standalone reflective</t>
  </si>
  <si>
    <t>0.800</t>
  </si>
  <si>
    <t>Successor of FR50/100</t>
  </si>
  <si>
    <t>7050 002 90196</t>
  </si>
  <si>
    <t>Fireray 3000 additional Head</t>
  </si>
  <si>
    <t>0.65</t>
  </si>
  <si>
    <t>7050 002 90197</t>
  </si>
  <si>
    <t>Fireray 5000 Refl. linear beam detector</t>
  </si>
  <si>
    <t>2.106</t>
  </si>
  <si>
    <t>Successor of FRAY 5000 Types</t>
  </si>
  <si>
    <t>7050 001 43257</t>
  </si>
  <si>
    <t>Additional head for FRAY5000-EN</t>
  </si>
  <si>
    <t>0.666</t>
  </si>
  <si>
    <t>Fireray5000 long range kit 50m extension</t>
  </si>
  <si>
    <t>0.18</t>
  </si>
  <si>
    <t>7050 000 98240</t>
  </si>
  <si>
    <t>Universal Bracket Accessory for Fray5000</t>
  </si>
  <si>
    <t>7050 000 98241</t>
  </si>
  <si>
    <t>Prism Plate for  4 prism</t>
  </si>
  <si>
    <t>7050 000 98242</t>
  </si>
  <si>
    <t>Prism Plate for 1 Prism</t>
  </si>
  <si>
    <t>Heat detectors</t>
  </si>
  <si>
    <t>7050 003 32846</t>
  </si>
  <si>
    <t>FCS-LHD-2EN </t>
  </si>
  <si>
    <t>F.01U.393.476</t>
  </si>
  <si>
    <t>Linear heat detector, VdS</t>
  </si>
  <si>
    <t>0.950</t>
  </si>
  <si>
    <t>7050 003 95474</t>
  </si>
  <si>
    <t>FCS-LHDSC-EN100</t>
  </si>
  <si>
    <t>F.01U.395.474</t>
  </si>
  <si>
    <t>Sensor cable PVC, VdS, 100m</t>
  </si>
  <si>
    <t>2.470</t>
  </si>
  <si>
    <t>Sensor cable on reel 100m</t>
  </si>
  <si>
    <t>7051 003 95475</t>
  </si>
  <si>
    <t>FCS-LHDSC-EN250</t>
  </si>
  <si>
    <t>F.01U.395.475</t>
  </si>
  <si>
    <t>Sensor cable PVC, VdS, 250m</t>
  </si>
  <si>
    <t>6.180</t>
  </si>
  <si>
    <t>Sensor cable on reel 250m</t>
  </si>
  <si>
    <t>7052 003 95476</t>
  </si>
  <si>
    <t>FCS-LHDSC-EN500</t>
  </si>
  <si>
    <t>F.01U.395.476</t>
  </si>
  <si>
    <t>Sensor cable PVC, VdS, 500m</t>
  </si>
  <si>
    <t>12.350</t>
  </si>
  <si>
    <t>Sensor cable on reel 500m</t>
  </si>
  <si>
    <t>7050 004 03515</t>
  </si>
  <si>
    <t>FCS-LHDSC-NYL100</t>
  </si>
  <si>
    <t>F.01U.403.515</t>
  </si>
  <si>
    <t>Sensor cable nylon, VdS, 100m</t>
  </si>
  <si>
    <t>3.510</t>
  </si>
  <si>
    <t>7051 004 03516</t>
  </si>
  <si>
    <t>FCS-LHDSC-NYL250</t>
  </si>
  <si>
    <t>F.01U.403.516</t>
  </si>
  <si>
    <t>Sensor cable nylon, VdS, 250m</t>
  </si>
  <si>
    <t>8.780</t>
  </si>
  <si>
    <t>7052 004 03517</t>
  </si>
  <si>
    <t>FCS-LHDSC-NYL500</t>
  </si>
  <si>
    <t>F.01U.403.517</t>
  </si>
  <si>
    <t>Sensor cable nylon, VdS, 500m</t>
  </si>
  <si>
    <t>17.550</t>
  </si>
  <si>
    <t>7053 004 03518</t>
  </si>
  <si>
    <t>FCS-LHDSC-STL100</t>
  </si>
  <si>
    <t>F.01U.403.518</t>
  </si>
  <si>
    <t>Sensor cable steel, VdS, 100m</t>
  </si>
  <si>
    <t>3.770</t>
  </si>
  <si>
    <t>7054 004 03519</t>
  </si>
  <si>
    <t>FCS-LHDSC-STL250</t>
  </si>
  <si>
    <t>F.01U.403.519</t>
  </si>
  <si>
    <t>Sensor cable steel, VdS, 250m</t>
  </si>
  <si>
    <t>9.430</t>
  </si>
  <si>
    <t>7055 004 03520</t>
  </si>
  <si>
    <t>FCS-LHDSC-STL500</t>
  </si>
  <si>
    <t>F.01U.403.520</t>
  </si>
  <si>
    <t>Sensor cable steel, VdS, 500m</t>
  </si>
  <si>
    <t>18.850</t>
  </si>
  <si>
    <t>7050 003 95477</t>
  </si>
  <si>
    <t>FCS-LHD2EN-EOL</t>
  </si>
  <si>
    <t>F.01U.395.477</t>
  </si>
  <si>
    <t>End-of-line module, VdS</t>
  </si>
  <si>
    <t>0.112</t>
  </si>
  <si>
    <t>7051 003 95478</t>
  </si>
  <si>
    <t>FCS-LHD2EN-CONN</t>
  </si>
  <si>
    <t>F.01U.395.478</t>
  </si>
  <si>
    <t>Connection module, VdS</t>
  </si>
  <si>
    <t>0.211</t>
  </si>
  <si>
    <t>7050 003 98503</t>
  </si>
  <si>
    <t>FCS-LHD2EN-FIX</t>
  </si>
  <si>
    <t>F.01U.398.503</t>
  </si>
  <si>
    <t>Fixing base, 20mm</t>
  </si>
  <si>
    <t>0.240</t>
  </si>
  <si>
    <t>7050 003 95480</t>
  </si>
  <si>
    <t>FCS-LHD2EN-CLIP</t>
  </si>
  <si>
    <t>F.01U.395.480</t>
  </si>
  <si>
    <t>L-Clip, 50mm</t>
  </si>
  <si>
    <t>0.040</t>
  </si>
  <si>
    <t>7050 003 95479</t>
  </si>
  <si>
    <t>FCS-LHD2EN-SLE</t>
  </si>
  <si>
    <t>F.01U.395.479</t>
  </si>
  <si>
    <t>Silicone sleeves</t>
  </si>
  <si>
    <t>1.590</t>
  </si>
  <si>
    <t>Duct detector</t>
  </si>
  <si>
    <t>7850 000 29411</t>
  </si>
  <si>
    <t>Air sampling housing with MS400 base</t>
  </si>
  <si>
    <t>1.944</t>
  </si>
  <si>
    <t>7050 003 08231</t>
  </si>
  <si>
    <t>Detector for use in air sampling housing</t>
  </si>
  <si>
    <t>6650 000 29219</t>
  </si>
  <si>
    <t>DUCT SAMPLE TUBE 1.5 FEET</t>
  </si>
  <si>
    <t>6650 000 29175</t>
  </si>
  <si>
    <t>DUCT SAMPLE TUBE 3 FOOT</t>
  </si>
  <si>
    <t>6650 000 29174</t>
  </si>
  <si>
    <t>SAMPLE TUBE 5FT (DS290)</t>
  </si>
  <si>
    <t>1826 950 89828</t>
  </si>
  <si>
    <t>DUCT TUBE FILTERS 20/PK</t>
  </si>
  <si>
    <t>7850 000 29619</t>
  </si>
  <si>
    <t>Relay board for DIBT application</t>
  </si>
  <si>
    <t>Infrared flame detector</t>
  </si>
  <si>
    <t>7050 002 79762</t>
  </si>
  <si>
    <t>IR3 Flame Detector</t>
  </si>
  <si>
    <t>2.0</t>
  </si>
  <si>
    <t>7050 002 79880</t>
  </si>
  <si>
    <t>Mounting Bracket Flame Detector</t>
  </si>
  <si>
    <t>0.655</t>
  </si>
  <si>
    <t>Addressable manual call points</t>
  </si>
  <si>
    <t>6650 000 11956</t>
  </si>
  <si>
    <t>FMC-210-DM-G-R MCP LSN indoor red</t>
  </si>
  <si>
    <t>0.237</t>
  </si>
  <si>
    <t>6650 000 11958</t>
  </si>
  <si>
    <t>FMC-210-DM-H-R MCP LSN outdoor red</t>
  </si>
  <si>
    <t>0.244</t>
  </si>
  <si>
    <t>6650 000 11959</t>
  </si>
  <si>
    <t>FMC-210-DM-G-B</t>
  </si>
  <si>
    <t>F.01U.011.959</t>
  </si>
  <si>
    <t>FMC-210-DM-G-B MCP LSN Indoor blue</t>
  </si>
  <si>
    <t>0.252</t>
  </si>
  <si>
    <t>6650 000 11960</t>
  </si>
  <si>
    <t>FMC-210-DM-H-B</t>
  </si>
  <si>
    <t>F.01U.011.960</t>
  </si>
  <si>
    <t>FMC-210-DM-H-B MCP LSN outdoor blue</t>
  </si>
  <si>
    <t>0.249</t>
  </si>
  <si>
    <t>6650 000 11961</t>
  </si>
  <si>
    <t>FMC-210-DM-G-Y</t>
  </si>
  <si>
    <t>F.01U.011.961</t>
  </si>
  <si>
    <t>FMC-210-DM-G-Y MCP LSN indoor yellow</t>
  </si>
  <si>
    <t>0.241</t>
  </si>
  <si>
    <t>6650 000 11962</t>
  </si>
  <si>
    <t>FMC-210-SM-G-R</t>
  </si>
  <si>
    <t>F.01U.011.962</t>
  </si>
  <si>
    <t>FMC-210-SM-G-R single action indoor red</t>
  </si>
  <si>
    <t>0.236</t>
  </si>
  <si>
    <t>7850 000 27317</t>
  </si>
  <si>
    <t>FMC-210-SM-G-B</t>
  </si>
  <si>
    <t>F.01U.027.317</t>
  </si>
  <si>
    <t>FMC-210-SM-G-B single action indoor blue</t>
  </si>
  <si>
    <t xml:space="preserve">7050 003 28502 </t>
  </si>
  <si>
    <t>FMC-210-DM-G-GR</t>
  </si>
  <si>
    <t>F.01U.328.502</t>
  </si>
  <si>
    <t>FMC-210-DM-G-GR MCP LSN Indoor green</t>
  </si>
  <si>
    <t>6650 000 12781</t>
  </si>
  <si>
    <t>MCP_LSNi_INDOOR_SURFACE_GLASS_RED</t>
  </si>
  <si>
    <t>0.835</t>
  </si>
  <si>
    <t>6650 000 12782</t>
  </si>
  <si>
    <t>MCP_LSNi_INDOOR_SURFMT_RESET_RED</t>
  </si>
  <si>
    <t>0.183</t>
  </si>
  <si>
    <t>6650 000 12783</t>
  </si>
  <si>
    <t>MCP_LSNi_INDOOR_FLUSHMOUNT_GLASS_RED</t>
  </si>
  <si>
    <t>6650 000 12784</t>
  </si>
  <si>
    <t>MCP_LSNi_INDOOR_FLUSHMOUNT_RESET_RED</t>
  </si>
  <si>
    <t>0.17</t>
  </si>
  <si>
    <t>6650 000 12707</t>
  </si>
  <si>
    <t>FMC-420RW-GSGBU</t>
  </si>
  <si>
    <t>F.01U.012.707</t>
  </si>
  <si>
    <t>MCP_LSNi_INDOOR_SURFMT_GLASS_BLUE</t>
  </si>
  <si>
    <t>8717332259199</t>
  </si>
  <si>
    <t>6650 000 12708</t>
  </si>
  <si>
    <t>FMC-420RW-GSRBU</t>
  </si>
  <si>
    <t>F.01U.012.708</t>
  </si>
  <si>
    <t>MCP_LSNi_INDOOR_SURFMT_RESET_BLUE</t>
  </si>
  <si>
    <t>8717332259205</t>
  </si>
  <si>
    <t>6650 000 12787</t>
  </si>
  <si>
    <t>FMC-420RW-GSGYE</t>
  </si>
  <si>
    <t>F.01U.012.787</t>
  </si>
  <si>
    <t>MCP_LSNi_INDOOR_SURFMT_GLASS_YEL</t>
  </si>
  <si>
    <t>8717332259274</t>
  </si>
  <si>
    <t>6650 000 12788</t>
  </si>
  <si>
    <t>FMC-420RW-GSRYE</t>
  </si>
  <si>
    <t>F.01U.012.788</t>
  </si>
  <si>
    <t>MCP_LSNi_INDOOR_SURFMT_RESET_YEL</t>
  </si>
  <si>
    <t>8717332259281</t>
  </si>
  <si>
    <t>FMC-420RW-HSGRD</t>
  </si>
  <si>
    <t>F.01U.012.709</t>
  </si>
  <si>
    <t>MCP LSNi, Outdoor (H), Surface mounted, Glass, Red</t>
  </si>
  <si>
    <t>FMC-420RW-HSRRD</t>
  </si>
  <si>
    <t>F.01U.012.780</t>
  </si>
  <si>
    <t>MCP LSNi, Outdoor (H), Surface mounted, Resettable, Red</t>
  </si>
  <si>
    <t>7050 002 49820</t>
  </si>
  <si>
    <t>FMC-420IS-GSRRD</t>
  </si>
  <si>
    <t>F.01U.249.820</t>
  </si>
  <si>
    <t>Manual call point resettable red, Israel</t>
  </si>
  <si>
    <t>Conventional manual call points</t>
  </si>
  <si>
    <t>6650 000 11951</t>
  </si>
  <si>
    <t>FMC-120-DKM-G-R</t>
  </si>
  <si>
    <t>F.01U.011.951</t>
  </si>
  <si>
    <t>FMC-120-DKM-G-R MCP conv indoor red</t>
  </si>
  <si>
    <t>0.243</t>
  </si>
  <si>
    <t>6650 000 11952</t>
  </si>
  <si>
    <t>FMC-120-DKM-H-R</t>
  </si>
  <si>
    <t>F.01U.011.952</t>
  </si>
  <si>
    <t>FMC-120-DKM-H-R MCP conv outdoor red</t>
  </si>
  <si>
    <t>6650 000 11953</t>
  </si>
  <si>
    <t>FMC-120-DKM-G-B</t>
  </si>
  <si>
    <t>F.01U.011.953</t>
  </si>
  <si>
    <t>FMC-120-DKM-G-B MCP conv Indoor blue</t>
  </si>
  <si>
    <t>6650 000 11954</t>
  </si>
  <si>
    <t>FMC-120-DKM-H-B</t>
  </si>
  <si>
    <t>F.01U.011.954</t>
  </si>
  <si>
    <t>FMC-120-DKM-H-B MCP conv Outdoor blue</t>
  </si>
  <si>
    <t>6650 000 12763</t>
  </si>
  <si>
    <t>FMC-120-EST-G-B</t>
  </si>
  <si>
    <t>F.01U.012.763</t>
  </si>
  <si>
    <t>FMC-120-EST-G-B Stop dev. indoor, blue</t>
  </si>
  <si>
    <t>6650 000 11955</t>
  </si>
  <si>
    <t>FMC-120-DKM-G-Y</t>
  </si>
  <si>
    <t>F.01U.011.955</t>
  </si>
  <si>
    <t>FMC-120-DKM-G-Y MCP conv Indoor yellow</t>
  </si>
  <si>
    <t>0.222</t>
  </si>
  <si>
    <t>6650 000 12771</t>
  </si>
  <si>
    <t>MCP_CONV_820_INDOOR_SURFMT_GLASS_RED</t>
  </si>
  <si>
    <t>6650 000 12777</t>
  </si>
  <si>
    <t>MCP_CONV_820_INDOOR_SURFMT_RESET_RED</t>
  </si>
  <si>
    <t>6650 000 12724</t>
  </si>
  <si>
    <t>FMC-300RW-GSGBU</t>
  </si>
  <si>
    <t>F.01U.012.724</t>
  </si>
  <si>
    <t>MCP_CONV_820_INDOOR_SURFMT_GLASS_BLUE</t>
  </si>
  <si>
    <t>8717332259144</t>
  </si>
  <si>
    <t>6650 000 12770</t>
  </si>
  <si>
    <t>FMC-300RW-GSRBU</t>
  </si>
  <si>
    <t>F.01U.012.770</t>
  </si>
  <si>
    <t>MCP_CONV_820_INDOOR_SURFMT_RESET_BLUE</t>
  </si>
  <si>
    <t>8717332259083</t>
  </si>
  <si>
    <t>6650 000 12778</t>
  </si>
  <si>
    <t>FMC-300RW-GSGYE</t>
  </si>
  <si>
    <t>F.01U.012.778</t>
  </si>
  <si>
    <t>MCP_CONV_820_INDOOR_SURFMT_GLASS_YEL</t>
  </si>
  <si>
    <t>8717332259175</t>
  </si>
  <si>
    <t>6650 000 12779</t>
  </si>
  <si>
    <t>FMC-300RW-GSRYE</t>
  </si>
  <si>
    <t>F.01U.012.779</t>
  </si>
  <si>
    <t>MCP_CONV_820_INDOOR_SURFMT_RESET_YEL</t>
  </si>
  <si>
    <t>8717332259182</t>
  </si>
  <si>
    <t>Conventional manual call points for ex areas</t>
  </si>
  <si>
    <t>6649 980 10934</t>
  </si>
  <si>
    <t>DKM 2014/2-ex-UGM</t>
  </si>
  <si>
    <t>4.998.010.934</t>
  </si>
  <si>
    <t>Ex DKM Type K f UGM-GLT conv manual call point</t>
  </si>
  <si>
    <t>1.552</t>
  </si>
  <si>
    <t>6649 980 10933</t>
  </si>
  <si>
    <t>DKM 2014/2-ex</t>
  </si>
  <si>
    <t>4.998.010.933</t>
  </si>
  <si>
    <t>double action button, form K, red</t>
  </si>
  <si>
    <t>1.527</t>
  </si>
  <si>
    <t>6649 981 12084</t>
  </si>
  <si>
    <t>DM1103B-Ex</t>
  </si>
  <si>
    <t>DM 1103B-EXP, manual call point, double action, red, connect to ex-barrier SB3</t>
  </si>
  <si>
    <t>Accessories - manual call points LSN and conventional</t>
  </si>
  <si>
    <t>6650 000 12951</t>
  </si>
  <si>
    <t>FMC-FST-DE</t>
  </si>
  <si>
    <t>F.01U.012.951</t>
  </si>
  <si>
    <t>FMC-FST-DE Foil set transp</t>
  </si>
  <si>
    <t>8717332250202</t>
  </si>
  <si>
    <t>7750 000 25845</t>
  </si>
  <si>
    <t>Spare glass pane for MCP, 5 glasses</t>
  </si>
  <si>
    <t>6649 981 03969</t>
  </si>
  <si>
    <t>SM210-SPARE-GLASS</t>
  </si>
  <si>
    <t>4.998.103.969</t>
  </si>
  <si>
    <t>spare glass, SM 210 LSN RW / SM 120 RW (10 pc)</t>
  </si>
  <si>
    <t>6649 980 01364</t>
  </si>
  <si>
    <t>FMM-plate-blue</t>
  </si>
  <si>
    <t>4.998.001.364</t>
  </si>
  <si>
    <t>Insert plate DKM120 blue for test call points</t>
  </si>
  <si>
    <t>6637 566 30007</t>
  </si>
  <si>
    <t>Key for Manual Callpoint</t>
  </si>
  <si>
    <t>7733 022 00737</t>
  </si>
  <si>
    <t>FMM-SEAL-RED</t>
  </si>
  <si>
    <t>3.302.200.737</t>
  </si>
  <si>
    <t>seal red</t>
  </si>
  <si>
    <t>6649 981 03190</t>
  </si>
  <si>
    <t>DKM120-LABEL</t>
  </si>
  <si>
    <t>4.998.103.190</t>
  </si>
  <si>
    <t>stickers without text for own lettering, 10 foils with 6 pc each (for laser printer)</t>
  </si>
  <si>
    <t>0.15</t>
  </si>
  <si>
    <t>7050 000 73045</t>
  </si>
  <si>
    <t>FMC-BEZEL-RD Bezel for MCP RW, red </t>
  </si>
  <si>
    <t>0.175</t>
  </si>
  <si>
    <t>7050 000 73046</t>
  </si>
  <si>
    <t>FMC-BEZEL-WH</t>
  </si>
  <si>
    <t>F.01U.073.046</t>
  </si>
  <si>
    <t>FMC-BEZEL-WH Bezel for MCP RW, white</t>
  </si>
  <si>
    <t>6650 000 13460</t>
  </si>
  <si>
    <t>FMC-Spacer-RWRD</t>
  </si>
  <si>
    <t>F.01U.013.460</t>
  </si>
  <si>
    <t>FMC-SPACER-RWRD Spacer for MCP RW, red</t>
  </si>
  <si>
    <t>8717332259304</t>
  </si>
  <si>
    <t>6650 000 13504</t>
  </si>
  <si>
    <t>FMC-SPGL-RW Spare glass for MCP RW</t>
  </si>
  <si>
    <t>8717332259045</t>
  </si>
  <si>
    <t>6650 000 28195</t>
  </si>
  <si>
    <t>FMC-SIGN-RW</t>
  </si>
  <si>
    <t>F.01U.028.195</t>
  </si>
  <si>
    <t>FMC-SIGN-RW Out of order sign for MCP RW</t>
  </si>
  <si>
    <t>0.05</t>
  </si>
  <si>
    <t>8717332259601</t>
  </si>
  <si>
    <t>6650 000 28227</t>
  </si>
  <si>
    <t>FMC-KEY-RW Test key for MCP RW</t>
  </si>
  <si>
    <t>8717332259724</t>
  </si>
  <si>
    <t>6650 000 28194</t>
  </si>
  <si>
    <t>FMC-FLAP-RW clear hinged flap for MCP RW (1 unit= 5 pieces)</t>
  </si>
  <si>
    <t>8717332259595</t>
  </si>
  <si>
    <t>7050 000 73214</t>
  </si>
  <si>
    <t>FMC-SEAL-RW</t>
  </si>
  <si>
    <t>F.01U.073.214</t>
  </si>
  <si>
    <t>FMC-SEAL-RW Seal for MCP RW</t>
  </si>
  <si>
    <t>LSN interface modules</t>
  </si>
  <si>
    <t>Series 420</t>
  </si>
  <si>
    <t>6650 000 33255</t>
  </si>
  <si>
    <t>FLM-420-O8I2-S</t>
  </si>
  <si>
    <t>F.01U.033.255</t>
  </si>
  <si>
    <t>Interface 8 OC outputs + 2 inputs, surface mount</t>
  </si>
  <si>
    <t>0.563</t>
  </si>
  <si>
    <t>6650 000 33257</t>
  </si>
  <si>
    <t>FLM-420-O1I1-E</t>
  </si>
  <si>
    <t>F.01U.033.257</t>
  </si>
  <si>
    <t>Interface 1 OC output + 1 input, integration mount</t>
  </si>
  <si>
    <t>0.133</t>
  </si>
  <si>
    <t>6650 000 33256</t>
  </si>
  <si>
    <t>FLM-420-O1I1-D</t>
  </si>
  <si>
    <t>F.01U.033.256</t>
  </si>
  <si>
    <t>Interface 1 OC output + 1 input, DIN rail</t>
  </si>
  <si>
    <t>0.316</t>
  </si>
  <si>
    <t>7050 000 80970</t>
  </si>
  <si>
    <t>Interface for extinguishing panels, surface mount &amp; DIN rail</t>
  </si>
  <si>
    <t>6650 000 33247</t>
  </si>
  <si>
    <t>Interface 8 relay outputs, surface mount</t>
  </si>
  <si>
    <t>0.648</t>
  </si>
  <si>
    <t>6650 000 33251</t>
  </si>
  <si>
    <t>Interface 8 inputs, 1 relay output, surface mount</t>
  </si>
  <si>
    <t>6650 005 08715</t>
  </si>
  <si>
    <t>Interface output for signaling devices, surface mount</t>
  </si>
  <si>
    <t>0.513</t>
  </si>
  <si>
    <t>6650 005 08717</t>
  </si>
  <si>
    <t>Interface output for signaling devices, DIN rail</t>
  </si>
  <si>
    <t>0.196</t>
  </si>
  <si>
    <t>6650 005 08710</t>
  </si>
  <si>
    <t>Interface 2 high voltage relay outputs + 2 inputs, surface mount</t>
  </si>
  <si>
    <t>0.5</t>
  </si>
  <si>
    <t>6650 005 08714</t>
  </si>
  <si>
    <t>Interface 2 high voltage relay outputs + 2 inputs, DIN rail</t>
  </si>
  <si>
    <t>0.324</t>
  </si>
  <si>
    <t>6650 000 12534</t>
  </si>
  <si>
    <t>Interface two conventional zones, surface mount</t>
  </si>
  <si>
    <t>0.504</t>
  </si>
  <si>
    <t>6650 000 12535</t>
  </si>
  <si>
    <t>Interface two conventional zones, DIN rail</t>
  </si>
  <si>
    <t>0.115</t>
  </si>
  <si>
    <t>7850 005 08711</t>
  </si>
  <si>
    <t>Stand alone short cicuit isolator, surface mount</t>
  </si>
  <si>
    <t>0.466</t>
  </si>
  <si>
    <t>6650 000 12542</t>
  </si>
  <si>
    <t>Interface 2 inputs, wall mount</t>
  </si>
  <si>
    <t>6650 000 12571</t>
  </si>
  <si>
    <t>Interface 2 inputs, integration mount</t>
  </si>
  <si>
    <t>6650 000 12578</t>
  </si>
  <si>
    <t>Interface 2 inputs, DIN rail</t>
  </si>
  <si>
    <t>6650 000 12591</t>
  </si>
  <si>
    <t>Interface 1 relay output, integration mount</t>
  </si>
  <si>
    <t>0.106</t>
  </si>
  <si>
    <t>6650 000 12594</t>
  </si>
  <si>
    <t>Interface 1 relay output, DIN rail</t>
  </si>
  <si>
    <t>0.302</t>
  </si>
  <si>
    <t>6650 000 12595</t>
  </si>
  <si>
    <t>Round surface mount box for wall mount</t>
  </si>
  <si>
    <t>0.029</t>
  </si>
  <si>
    <t>6650 000 29614</t>
  </si>
  <si>
    <t>Square surface mount box for DIN rail modules</t>
  </si>
  <si>
    <t>7050 000 96884</t>
  </si>
  <si>
    <t>End of line module 2 wire LSN stub, wall mount</t>
  </si>
  <si>
    <t xml:space="preserve">7050 000 83617 </t>
  </si>
  <si>
    <t>End of line module 4 wire LSN stub, surface mount</t>
  </si>
  <si>
    <t>7050 000 83618</t>
  </si>
  <si>
    <t>End of line module 4 wire LSN stub, DIN rail</t>
  </si>
  <si>
    <t>0.28</t>
  </si>
  <si>
    <t>Signalling Devices</t>
  </si>
  <si>
    <t>Addressabl Sounder-Strobe Combination</t>
  </si>
  <si>
    <t>FNX-425U-WFWH</t>
  </si>
  <si>
    <t>F.01U.359.432</t>
  </si>
  <si>
    <t>Acoustic/visual alarm wh, wh</t>
  </si>
  <si>
    <t>8531103000</t>
  </si>
  <si>
    <t>0.473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</si>
  <si>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</si>
  <si>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4060039071873</t>
  </si>
  <si>
    <t>FNX-425U-RFWH</t>
  </si>
  <si>
    <t>F.01U.359.433</t>
  </si>
  <si>
    <t>Acoustic/visual alarm rd, wh</t>
  </si>
  <si>
    <t>4060039071880</t>
  </si>
  <si>
    <t>FNX-425U-WFRD</t>
  </si>
  <si>
    <t>F.01U.359.434</t>
  </si>
  <si>
    <t>Acoustic/visual alarm wh, rd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</si>
  <si>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</si>
  <si>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4060039071897</t>
  </si>
  <si>
    <t>Acoustic/visual alarm rd, rd</t>
  </si>
  <si>
    <t>4060039071903</t>
  </si>
  <si>
    <t>Battery for AVENAR all-in-one 4000</t>
  </si>
  <si>
    <t>8506501090</t>
  </si>
  <si>
    <t>0.051</t>
  </si>
  <si>
    <t>4060039071934</t>
  </si>
  <si>
    <t>FNX-425U-COVWH</t>
  </si>
  <si>
    <t>F.01U.359.436</t>
  </si>
  <si>
    <t>Cover white for AVENAR all-in-one 4000</t>
  </si>
  <si>
    <t>8531900000</t>
  </si>
  <si>
    <t>4060039071910</t>
  </si>
  <si>
    <t>FNX-425U-COVRD</t>
  </si>
  <si>
    <t>F.01U.359.437</t>
  </si>
  <si>
    <t>Cover red for AVENAR all-in-one 4000</t>
  </si>
  <si>
    <t>4060039071927</t>
  </si>
  <si>
    <t>Acoustic Signalling Devices</t>
  </si>
  <si>
    <t>7050 002 68723</t>
  </si>
  <si>
    <t>LSN Voice Sounder Indoor, Red</t>
  </si>
  <si>
    <t>7051 002 68724</t>
  </si>
  <si>
    <t>LSN Voice Sounder Indoor, White</t>
  </si>
  <si>
    <t>7050 001 68575</t>
  </si>
  <si>
    <t>Base Sounder Indoor uninterruptible, wh</t>
  </si>
  <si>
    <t>0.215</t>
  </si>
  <si>
    <t>7050 001 68576</t>
  </si>
  <si>
    <t>Base Sounder Indoor uninterruptible, rd</t>
  </si>
  <si>
    <t>Battery is included;  Cover is included</t>
  </si>
  <si>
    <t>7050 001 68577</t>
  </si>
  <si>
    <t>Sounder Indoor uninterruptible, red</t>
  </si>
  <si>
    <t>0.245</t>
  </si>
  <si>
    <t>7050 001 68578</t>
  </si>
  <si>
    <t>Sounder Indoor uninterruptible, white</t>
  </si>
  <si>
    <t>7050 001 68579</t>
  </si>
  <si>
    <t>Sounder Outdoor uninterruptible, red</t>
  </si>
  <si>
    <t>0.325</t>
  </si>
  <si>
    <t>7050 001 68622</t>
  </si>
  <si>
    <t>Batteries for FNM-420U Sounders (20pcs multipack)</t>
  </si>
  <si>
    <t>Delivered in packages of 20 pcs. If 40 pcs needed, order 2 pcs.</t>
  </si>
  <si>
    <t>7050 006 64687</t>
  </si>
  <si>
    <t>FNM-420-A-BS-WH</t>
  </si>
  <si>
    <t>F.01U.064.687</t>
  </si>
  <si>
    <t>Base Sounder Indoor, White</t>
  </si>
  <si>
    <t>7050 006 64688</t>
  </si>
  <si>
    <t>FNM-420-A-BS-RD</t>
  </si>
  <si>
    <t>Base Sounder Indoor, Red, LSNimpr.</t>
  </si>
  <si>
    <t>Cover is included</t>
  </si>
  <si>
    <t>7050 006 64689</t>
  </si>
  <si>
    <t>FNM-420-A-WH</t>
  </si>
  <si>
    <t>F.01U.064.689</t>
  </si>
  <si>
    <t>Sounder Indoor, White</t>
  </si>
  <si>
    <t>7050 006 64690</t>
  </si>
  <si>
    <t>FNM-420-A-RD</t>
  </si>
  <si>
    <t>F.01U.064.690</t>
  </si>
  <si>
    <t>Sounder Indoor, Red</t>
  </si>
  <si>
    <t>7050 006 64691</t>
  </si>
  <si>
    <t>FNM-420-B-RD</t>
  </si>
  <si>
    <t>F.01U.064.691</t>
  </si>
  <si>
    <t>Sounder Outdoor, Red</t>
  </si>
  <si>
    <t>7050 006 64694</t>
  </si>
  <si>
    <t>Cover for Base Sounder, Red</t>
  </si>
  <si>
    <t>Slovakia</t>
  </si>
  <si>
    <t>7050 006 64695</t>
  </si>
  <si>
    <t>Cover for Base Sounder, White</t>
  </si>
  <si>
    <t>7050 006 64692</t>
  </si>
  <si>
    <t>Spacer for Surf. Cabl., White, FNM-420</t>
  </si>
  <si>
    <t>0.49</t>
  </si>
  <si>
    <t>7050 006 64693</t>
  </si>
  <si>
    <t>Spacer for Surf. Cabl., Red, FNM-420</t>
  </si>
  <si>
    <t>6627 993 50351</t>
  </si>
  <si>
    <t>DS10-24V</t>
  </si>
  <si>
    <t>2.799.350.351</t>
  </si>
  <si>
    <t>DS 10 DIN-tone sounder, 24 V, 110 dB, surface mounted</t>
  </si>
  <si>
    <t>EWE-DS10-IW</t>
  </si>
  <si>
    <t>1.935</t>
  </si>
  <si>
    <t>6627 993 50352</t>
  </si>
  <si>
    <t>DS10-230V</t>
  </si>
  <si>
    <t>2.799.350.352</t>
  </si>
  <si>
    <t>DS 10 DIN-tone sounder, 220V 110dB,  surface mounted</t>
  </si>
  <si>
    <t>2.217</t>
  </si>
  <si>
    <t>7050 001 43878</t>
  </si>
  <si>
    <t>FNM-320-SRD Sounder, Surface-mount, Red</t>
  </si>
  <si>
    <t>7050 001 43879</t>
  </si>
  <si>
    <t>FNM-320-FRD Sounder, Flush-mount, Red</t>
  </si>
  <si>
    <t>0.238</t>
  </si>
  <si>
    <t>7050 001 43880</t>
  </si>
  <si>
    <t>FNM-320-SRD Sounder, Surface-mount, Whit</t>
  </si>
  <si>
    <t>0.242</t>
  </si>
  <si>
    <t>7050 001 43881</t>
  </si>
  <si>
    <t>FNM-320-FRD Sounder, Flush-mount, White</t>
  </si>
  <si>
    <t>7050 001 43882</t>
  </si>
  <si>
    <t>FNM-320LED-SRD</t>
  </si>
  <si>
    <t>FNM-320LED-SRD Sounder with LED, Surface</t>
  </si>
  <si>
    <t>0.292</t>
  </si>
  <si>
    <t>7050 003 93222</t>
  </si>
  <si>
    <t>Industrial sounder, high</t>
  </si>
  <si>
    <t>1.060</t>
  </si>
  <si>
    <t>7050 003 93223</t>
  </si>
  <si>
    <t>Industrial sounder, low</t>
  </si>
  <si>
    <t>0.640</t>
  </si>
  <si>
    <t>Optical Signalling Devices</t>
  </si>
  <si>
    <t>7050 002 88456</t>
  </si>
  <si>
    <t>SOL-LX-C-WF-W-S</t>
  </si>
  <si>
    <t>F.01U.288.456</t>
  </si>
  <si>
    <t>Beacon Ceiling, white flash/ white/ shallow</t>
  </si>
  <si>
    <t>0.105</t>
  </si>
  <si>
    <t>7050 002 88457</t>
  </si>
  <si>
    <t>SOL-LX-C-RF-W-S</t>
  </si>
  <si>
    <t>F.01U.288.457</t>
  </si>
  <si>
    <t>Beacon Ceiling, red flash/ white/ shallow</t>
  </si>
  <si>
    <t>7050 002 88458</t>
  </si>
  <si>
    <t>SOL-LX-C-WF-W-D</t>
  </si>
  <si>
    <t>F.01U.288.458</t>
  </si>
  <si>
    <t>Beacon Ceiling, white flash/ white/deep</t>
  </si>
  <si>
    <t>0.136</t>
  </si>
  <si>
    <t>7051 002 88459</t>
  </si>
  <si>
    <t>SOL-LX-C-RF-W-D</t>
  </si>
  <si>
    <t>F.01U.288.459</t>
  </si>
  <si>
    <t>Beacon Ceiling, red flash/ white/deep</t>
  </si>
  <si>
    <t>7051 002 88460</t>
  </si>
  <si>
    <t>SOL-LX-W-WF-W-S</t>
  </si>
  <si>
    <t>F.01U.288.460</t>
  </si>
  <si>
    <t>Beacon Wall, white flash /white/shallow</t>
  </si>
  <si>
    <t>7051 002 88461</t>
  </si>
  <si>
    <t>SOL-LX-W-RF-W-S</t>
  </si>
  <si>
    <t>F.01U.288.461</t>
  </si>
  <si>
    <t>Beacon Wall, red flash /white/shallow</t>
  </si>
  <si>
    <t>7052 002 88462</t>
  </si>
  <si>
    <t>SOL-LX-W-WF-W-D</t>
  </si>
  <si>
    <t>F.01U.288.462</t>
  </si>
  <si>
    <t>Beacon Wall, white flash /white/deep</t>
  </si>
  <si>
    <t>7052 002 88463</t>
  </si>
  <si>
    <t>SOL-LX-W-RF-W-D</t>
  </si>
  <si>
    <t>F.01U.288.463</t>
  </si>
  <si>
    <t>Beacon Wall, red flash /white/deep</t>
  </si>
  <si>
    <t>7052 002 88464</t>
  </si>
  <si>
    <t>SOL-LX-W-WF-R-S</t>
  </si>
  <si>
    <t>F.01U.288.464</t>
  </si>
  <si>
    <t>Beacon Wall, white flash /red/shallow</t>
  </si>
  <si>
    <t>7053 002 88465</t>
  </si>
  <si>
    <t>Beacon Wall, red flash /red/shallow</t>
  </si>
  <si>
    <t>7053 002 88466</t>
  </si>
  <si>
    <t>SOL-LX-W-WF-R-D</t>
  </si>
  <si>
    <t>F.01U.288.466</t>
  </si>
  <si>
    <t>Beacon Wall, white flash /red/deep</t>
  </si>
  <si>
    <t>7053 002 88467</t>
  </si>
  <si>
    <t>Beacon Wall, red flash /red/deep</t>
  </si>
  <si>
    <t>7050 001 24386</t>
  </si>
  <si>
    <t>FNS-P400RTH-R</t>
  </si>
  <si>
    <t>F.01U.124.386</t>
  </si>
  <si>
    <t>Rotating Beacon Red</t>
  </si>
  <si>
    <t>0.818</t>
  </si>
  <si>
    <t>7050 001 24387</t>
  </si>
  <si>
    <t>FNS-P400RTH-Y</t>
  </si>
  <si>
    <t>F.01U.124.387</t>
  </si>
  <si>
    <t>Rotating Beacon Yellow</t>
  </si>
  <si>
    <t>0.801</t>
  </si>
  <si>
    <t>7050 001 43883</t>
  </si>
  <si>
    <t>FNS-320-SRD Beacon, Surface-mount, Red</t>
  </si>
  <si>
    <t>7050 001 43884</t>
  </si>
  <si>
    <t>FNS-320-SYE</t>
  </si>
  <si>
    <t>F.01U.143.884</t>
  </si>
  <si>
    <t>FNS-320-SYE Beacon, Surface-mount, Amber</t>
  </si>
  <si>
    <t>0.172</t>
  </si>
  <si>
    <t>7050 001 43885</t>
  </si>
  <si>
    <t>FNS-320-SWH Beacon, Surface-mount, White</t>
  </si>
  <si>
    <t>0.291</t>
  </si>
  <si>
    <t>7050 001 43886</t>
  </si>
  <si>
    <t>FNS-320-SGR</t>
  </si>
  <si>
    <t>F.01U.143.886</t>
  </si>
  <si>
    <t>FNS-320-SGR Beacon, Surface-mount, Green</t>
  </si>
  <si>
    <t>6650 005 16089</t>
  </si>
  <si>
    <t>Strobe for base sounder red</t>
  </si>
  <si>
    <t>Not allowed for fire applications within the EU.</t>
  </si>
  <si>
    <t>7050 001 32440</t>
  </si>
  <si>
    <t>FNA-P400RBA-MB</t>
  </si>
  <si>
    <t>F.01U.132.440</t>
  </si>
  <si>
    <t>Mounting Bracket for FNS-P400RTH</t>
  </si>
  <si>
    <t>0.095</t>
  </si>
  <si>
    <t>7050 003 93220</t>
  </si>
  <si>
    <t>Industrial strobe SSM, red</t>
  </si>
  <si>
    <t>0.440</t>
  </si>
  <si>
    <t>7050 003 93221</t>
  </si>
  <si>
    <t>PY X-M-10-SSM W</t>
  </si>
  <si>
    <t>F.01U.393.221</t>
  </si>
  <si>
    <t>Industrial strobe SSM, white</t>
  </si>
  <si>
    <t>Optical + Acoustical Signalling Devices Combination</t>
  </si>
  <si>
    <t>7050 002 88468</t>
  </si>
  <si>
    <t>ROLP-W-LX-W-WF</t>
  </si>
  <si>
    <t>F.01U.288.468</t>
  </si>
  <si>
    <t>Sounder Beacon, white /wall/white flash</t>
  </si>
  <si>
    <t>0.283</t>
  </si>
  <si>
    <t>7050 002 88469</t>
  </si>
  <si>
    <t>ROLP-W-LX-W-RF</t>
  </si>
  <si>
    <t>F.01U.288.469</t>
  </si>
  <si>
    <t>Sounder Beacon, white/wall/red flash</t>
  </si>
  <si>
    <t>7050 002 88470</t>
  </si>
  <si>
    <t>ROLP-R-LX-W-WF</t>
  </si>
  <si>
    <t>F.01U.288.470</t>
  </si>
  <si>
    <t>Sounder Beacon, red/wall/white flash</t>
  </si>
  <si>
    <t>7050 002 88471</t>
  </si>
  <si>
    <t>Sounder Beacon, red/wall/red flash</t>
  </si>
  <si>
    <t>Test Equipments</t>
  </si>
  <si>
    <t>6650 005 08720</t>
  </si>
  <si>
    <t>FAA-500-RTL removal tool</t>
  </si>
  <si>
    <t>0.785</t>
  </si>
  <si>
    <t>8717332097692</t>
  </si>
  <si>
    <t>6650 005 08725</t>
  </si>
  <si>
    <t xml:space="preserve">FAA-TTL Test adapter with magnet  </t>
  </si>
  <si>
    <t>8717332097708</t>
  </si>
  <si>
    <t>7050 003 63162</t>
  </si>
  <si>
    <t>Cordless heat detector test kit</t>
  </si>
  <si>
    <t>2.35</t>
  </si>
  <si>
    <t>6649 981 12071</t>
  </si>
  <si>
    <t>Test device for optical smoke detectors</t>
  </si>
  <si>
    <t>0.73</t>
  </si>
  <si>
    <t>7050 003 45557</t>
  </si>
  <si>
    <t>Test Aerosol spray for Optical Smoke Detectors</t>
  </si>
  <si>
    <t>Order only 12 pcs or multiple of 12. E.g. needed 30 pcs, order 36 pcs</t>
  </si>
  <si>
    <t>7050 003 01469</t>
  </si>
  <si>
    <t>FME-TEST-CO</t>
  </si>
  <si>
    <t>Spray with CO testing gas for multisensor detectors with C-component</t>
  </si>
  <si>
    <t>6649 981 12073</t>
  </si>
  <si>
    <t>Carry bag for Solo service kit</t>
  </si>
  <si>
    <t>2.52</t>
  </si>
  <si>
    <t>7050 003 63163</t>
  </si>
  <si>
    <t>SOLO770 Spare battery- pack</t>
  </si>
  <si>
    <t>6649 981 12113</t>
  </si>
  <si>
    <t>Universal detector removal tool without pole</t>
  </si>
  <si>
    <t>1.221</t>
  </si>
  <si>
    <t>6649 981 12069</t>
  </si>
  <si>
    <t>SOLO100</t>
  </si>
  <si>
    <t>Extension pole for detector removal tool - 1-3,4m</t>
  </si>
  <si>
    <t>1.04</t>
  </si>
  <si>
    <t>In US the product is called SOLO 100, in other countries SOLO106-126, see changed datasheet</t>
  </si>
  <si>
    <t>6649 981 12070</t>
  </si>
  <si>
    <t>Fibreglass extension rod (1m)</t>
  </si>
  <si>
    <t>0.38</t>
  </si>
  <si>
    <t>6649 980 82502</t>
  </si>
  <si>
    <t>Plastic cap for detector removal tool, 2 pcs are needed</t>
  </si>
  <si>
    <t>0.083</t>
  </si>
  <si>
    <t>LSN improved Test Tool</t>
  </si>
  <si>
    <t>5.092</t>
  </si>
  <si>
    <t>Fire Service Control Panel and Door Control Units</t>
  </si>
  <si>
    <t>Fire Service Control Panel</t>
  </si>
  <si>
    <t>only German version</t>
  </si>
  <si>
    <t>FMF-ADP-TTY</t>
  </si>
  <si>
    <t>F.01U.288.669</t>
  </si>
  <si>
    <t>Fire Brigade Peripheral Ring Bus Module TTY interface</t>
  </si>
  <si>
    <t>0.184</t>
  </si>
  <si>
    <t>FMF-ADP-FBF</t>
  </si>
  <si>
    <t>F.01U.317.733</t>
  </si>
  <si>
    <t>Fire Brigade Peripheral Ring Bus Module for UEZ-2000 and BZ-500</t>
  </si>
  <si>
    <t>F.01U.288.674</t>
  </si>
  <si>
    <t>FMF-FBF-FAT</t>
  </si>
  <si>
    <t>Fire Brigade Peripheral FAT and FBF</t>
  </si>
  <si>
    <t>F.01U.288.675</t>
  </si>
  <si>
    <t>FMF-ESPA</t>
  </si>
  <si>
    <t>ESPA interface</t>
  </si>
  <si>
    <t>F.01U.288.676</t>
  </si>
  <si>
    <t>FMF-FIBS-A4</t>
  </si>
  <si>
    <t>Fire brigade information center A4</t>
  </si>
  <si>
    <t>F.01U.288.677</t>
  </si>
  <si>
    <t>FMF-FIBS-A3</t>
  </si>
  <si>
    <t>Fire brigade information center A3</t>
  </si>
  <si>
    <t>F.01U.288.706</t>
  </si>
  <si>
    <t>FMF-FAT</t>
  </si>
  <si>
    <t>Fire Brigade Peripheral FAT</t>
  </si>
  <si>
    <t>Accessories Fire Service Control Panel</t>
  </si>
  <si>
    <t>SD-A</t>
  </si>
  <si>
    <t>2.799.360.424</t>
  </si>
  <si>
    <t>FSK-A, with housing</t>
  </si>
  <si>
    <t>0.828</t>
  </si>
  <si>
    <t>FMS-KR-BASIC-RPF</t>
  </si>
  <si>
    <t>F.01U.033.702</t>
  </si>
  <si>
    <t>Key deposit Kruse FSD 2003 12/24V-Rain</t>
  </si>
  <si>
    <t>12.623</t>
  </si>
  <si>
    <t>6650 000 33703</t>
  </si>
  <si>
    <t>FMS-KR-BASIC</t>
  </si>
  <si>
    <t>F.01U.033.703</t>
  </si>
  <si>
    <t>Key deposit Kruse FSD 2003 12/24V</t>
  </si>
  <si>
    <t>14.0</t>
  </si>
  <si>
    <t>BS DKM/FIPS</t>
  </si>
  <si>
    <t>4.998.149.388</t>
  </si>
  <si>
    <t>BS for installation DKM in FIBS</t>
  </si>
  <si>
    <t>Door Control Unit</t>
  </si>
  <si>
    <t>6627 993 30300</t>
  </si>
  <si>
    <t>TSZ 0400 LSN</t>
  </si>
  <si>
    <t>2.799.330.300</t>
  </si>
  <si>
    <t>TSZ 0400 Door control unit</t>
  </si>
  <si>
    <t>0.642</t>
  </si>
  <si>
    <t>6627 993 20540</t>
  </si>
  <si>
    <t>FMD-432</t>
  </si>
  <si>
    <t>2.799.320.540</t>
  </si>
  <si>
    <t>Push button type 432 flush-mount</t>
  </si>
  <si>
    <t>6627 993 20541</t>
  </si>
  <si>
    <t>FMD-432-S</t>
  </si>
  <si>
    <t>2.799.320.541</t>
  </si>
  <si>
    <t>TYPE 432 PUSH BUTTON FOR SURFACE MOUNTING</t>
  </si>
  <si>
    <t>6627 993 20503</t>
  </si>
  <si>
    <t>FMD-F.GT60</t>
  </si>
  <si>
    <t>2.799.320.503</t>
  </si>
  <si>
    <t>ASS65 ANCHOR PLATE FOR GT60</t>
  </si>
  <si>
    <t>6627 993 20504</t>
  </si>
  <si>
    <t>FMD-GT60</t>
  </si>
  <si>
    <t>2.799.320.504</t>
  </si>
  <si>
    <t xml:space="preserve">GT60R DOOR HOLD MAGNET 24V/686N, WALL MOUNTING </t>
  </si>
  <si>
    <t>6627 993 20532</t>
  </si>
  <si>
    <t>FMD-GT50</t>
  </si>
  <si>
    <t>2.799.320.532</t>
  </si>
  <si>
    <t>GT50R DOOR HOLD MAGNET 24V/490N, FLOOR MOUNTING</t>
  </si>
  <si>
    <t>0.59</t>
  </si>
  <si>
    <t>6627 993 20536</t>
  </si>
  <si>
    <t>FMD-F.GT50</t>
  </si>
  <si>
    <t>2.799.320.536</t>
  </si>
  <si>
    <t>ASS55 ANCHOR PLATE FOR GT50</t>
  </si>
  <si>
    <t>0.098</t>
  </si>
  <si>
    <t>6627 993 20539</t>
  </si>
  <si>
    <t>FMD-GT50-space</t>
  </si>
  <si>
    <t>2.799.320.539</t>
  </si>
  <si>
    <t>GT50R WITH SPACER PIPE DOOR HOLD MAGNET, UNIV</t>
  </si>
  <si>
    <t>1.41</t>
  </si>
  <si>
    <t xml:space="preserve">Training </t>
  </si>
  <si>
    <t>TRA-FIR-FL</t>
  </si>
  <si>
    <t>F.01U.328.621</t>
  </si>
  <si>
    <t>Training Fire Alarm Systems</t>
  </si>
  <si>
    <t>n.a</t>
  </si>
  <si>
    <t>Price per person for 1 training / local, customized training organized by BU</t>
  </si>
  <si>
    <t>TRA-FPA-FE</t>
  </si>
  <si>
    <t>F.01U.350.356</t>
  </si>
  <si>
    <t>Price per person for a 2-day FPA training / organized by BU</t>
  </si>
  <si>
    <t>TRA-FPA-FM</t>
  </si>
  <si>
    <t>F.01U.350.357</t>
  </si>
  <si>
    <t>Note: For Warranty extension only base discount can be applied</t>
  </si>
  <si>
    <t>Commercial Type Number (CTN)</t>
  </si>
  <si>
    <t>Material Number (Mat/N)</t>
  </si>
  <si>
    <t>Short Description</t>
  </si>
  <si>
    <t>Currency</t>
  </si>
  <si>
    <t>Price [per packaging unit]</t>
  </si>
  <si>
    <t>Price PLN</t>
  </si>
  <si>
    <t>Price valid from [date]</t>
  </si>
  <si>
    <t>Discount category</t>
  </si>
  <si>
    <t>Delivery status</t>
  </si>
  <si>
    <t>Last change of delivery status [date]</t>
  </si>
  <si>
    <t>Last date of availability</t>
  </si>
  <si>
    <t>Orders placed up to [units]</t>
  </si>
  <si>
    <t>Order shipping occurrence within working [days]</t>
  </si>
  <si>
    <t>Stocking location</t>
  </si>
  <si>
    <t>Minimum Order Quantity [in pieces]</t>
  </si>
  <si>
    <t>Multipack Quantity [in pieces]</t>
  </si>
  <si>
    <t>Packaging Unit [in pieces]</t>
  </si>
  <si>
    <t>Successor or Substitute Product</t>
  </si>
  <si>
    <t>Country of origin</t>
  </si>
  <si>
    <t>European Article Number (EAN)</t>
  </si>
  <si>
    <t>Universal Product Code (UPC)</t>
  </si>
  <si>
    <t>Commodity code</t>
  </si>
  <si>
    <t>Dual use</t>
  </si>
  <si>
    <t>12mths wrty ext FPA-5000 Main Panel Con.</t>
  </si>
  <si>
    <t>EUR</t>
  </si>
  <si>
    <t>S3 - available</t>
  </si>
  <si>
    <t>Contact Customer Service</t>
  </si>
  <si>
    <t>Software/Service</t>
  </si>
  <si>
    <t>No</t>
  </si>
  <si>
    <t>12mths wrty ext FPA-5000 Remote Keypad</t>
  </si>
  <si>
    <t>EWE-FPA1200-IW</t>
  </si>
  <si>
    <t>F.01U.360.728</t>
  </si>
  <si>
    <t>12mths wrty ext FPA-1200</t>
  </si>
  <si>
    <t>12mths wrty ext Fire Peripheral Device</t>
  </si>
  <si>
    <t>12mths wrty ext  FPA-5000 LSN 1500 Mod.</t>
  </si>
  <si>
    <t>12mths wrty ext  FPA-5000 Panel Module</t>
  </si>
  <si>
    <t>F.01U.360.732</t>
  </si>
  <si>
    <t>12mths wrty ext DS10 DIN tone sounder</t>
  </si>
  <si>
    <t>12mths wrty ext FAP520 detector</t>
  </si>
  <si>
    <t>F.01U.360.734</t>
  </si>
  <si>
    <t>12mths wrty ext FAP500 detector</t>
  </si>
  <si>
    <t>12mths wrty ext  Conventional Fire panel</t>
  </si>
  <si>
    <t>12mths wrty ext Fire Point Detector</t>
  </si>
  <si>
    <t>12mths wrty ext UPS2426 Power Supply</t>
  </si>
  <si>
    <t>F.01U.360.756</t>
  </si>
  <si>
    <t>12mths wrty ext  FCS-320</t>
  </si>
  <si>
    <t>EWE-FAS420-IW</t>
  </si>
  <si>
    <t>F.01U.360.760</t>
  </si>
  <si>
    <t xml:space="preserve">12mths wrty ext  FAS-420 TM </t>
  </si>
  <si>
    <t>12mths wrty ext Aviotec starlight 8000</t>
  </si>
  <si>
    <t>EWE-D296-IW</t>
  </si>
  <si>
    <t>F.01U.360.767</t>
  </si>
  <si>
    <t>12mths wrty ext D296</t>
  </si>
  <si>
    <t>EWE-FPA100-IW</t>
  </si>
  <si>
    <t>F.01U.360.773</t>
  </si>
  <si>
    <t>12mths wrty ext FPA 1000 panel</t>
  </si>
  <si>
    <t>F.01U.360.774</t>
  </si>
  <si>
    <t>12mths wrty ext Fire Display Module</t>
  </si>
  <si>
    <t>stara CENA REUP PLN</t>
  </si>
  <si>
    <t>F.01U.398.453</t>
  </si>
  <si>
    <t>Remote Serive</t>
  </si>
  <si>
    <t>4.998.115.785</t>
  </si>
  <si>
    <t>F.01U.064.688</t>
  </si>
  <si>
    <t>CENA EUR</t>
  </si>
  <si>
    <t>Modules FPA-5000 and AVENAR Panels</t>
  </si>
  <si>
    <t>Housings for Frame Installation AVENAR Panel 8000</t>
  </si>
  <si>
    <t>Housings for Wall Mounting AVENAR Panel 8000</t>
  </si>
  <si>
    <t>Power Supplies AVENAR Panel 8000</t>
  </si>
  <si>
    <t>Cable Sets FPA-5000 / AVENAR Panel 8000</t>
  </si>
  <si>
    <t>Accessories FPA-5000 / AVENAR Panel 8000</t>
  </si>
  <si>
    <t>0.87</t>
  </si>
  <si>
    <t>Batteries</t>
  </si>
  <si>
    <t xml:space="preserve">Batteries </t>
  </si>
  <si>
    <t>IPS-BAT12V-12AH</t>
  </si>
  <si>
    <t>F.01U.579.778</t>
  </si>
  <si>
    <t>Battery 12 V / 10 - 12 Ah</t>
  </si>
  <si>
    <t>Purchase via BU SC</t>
  </si>
  <si>
    <t>3.730</t>
  </si>
  <si>
    <t>IPS-BAT12V-27AH</t>
  </si>
  <si>
    <t>F.01U.579.781</t>
  </si>
  <si>
    <t>Battery 12 V / 24 - 27 Ah</t>
  </si>
  <si>
    <t>7.96</t>
  </si>
  <si>
    <t>IPS-BAT12V-45AH</t>
  </si>
  <si>
    <t>F.01U.579.782</t>
  </si>
  <si>
    <t>Battery 12 V / 38 - 45 Ah</t>
  </si>
  <si>
    <t>13.520</t>
  </si>
  <si>
    <t>7050 003 95473</t>
  </si>
  <si>
    <t>FAP-425-DOTCO-R</t>
  </si>
  <si>
    <t>F.01U.395.473</t>
  </si>
  <si>
    <t>Detector dual-optical/thermal/CO</t>
  </si>
  <si>
    <t>0,082</t>
  </si>
  <si>
    <t>4060039133199</t>
  </si>
  <si>
    <t>85369095</t>
  </si>
  <si>
    <t>85365019</t>
  </si>
  <si>
    <t>One unit contains 100 pcs. When 200 clips needed, order 2 units</t>
  </si>
  <si>
    <t>85319000</t>
  </si>
  <si>
    <t>7050 003 59432</t>
  </si>
  <si>
    <t>7050 003 59433</t>
  </si>
  <si>
    <t>7050 003 59434</t>
  </si>
  <si>
    <t>7050 003 59435</t>
  </si>
  <si>
    <t>7050 003 59438</t>
  </si>
  <si>
    <t>7050 003 59436</t>
  </si>
  <si>
    <t>7050 003 59437</t>
  </si>
  <si>
    <t xml:space="preserve">Czujka optyczno-termiczno-chemiczna z sensorem CO -  Dual Ray z przełącznikami obrotowymi </t>
  </si>
  <si>
    <t>T3</t>
  </si>
  <si>
    <t>3.285</t>
  </si>
  <si>
    <t>AI-VFD Bullet 4MP 4.4-10mm IP67</t>
  </si>
  <si>
    <t>F.01U.406.348</t>
  </si>
  <si>
    <t>FCS-8000-VFD-I</t>
  </si>
  <si>
    <t>7050 004 06348</t>
  </si>
  <si>
    <t>AI-VFD Bullet 4MP 4.4-10mm IP67- kamera do inteligentnej wideo detekcji pożaru.</t>
  </si>
  <si>
    <t>Kod taryfy celnej</t>
  </si>
  <si>
    <t>One ATG-420-LSNi is included</t>
  </si>
  <si>
    <t>1 bag contains 10 pcs.20 pcs needed, order 2 pcs. (bags) REUP per unit (= 10 pcs)</t>
  </si>
  <si>
    <t>Order only 10 pcs or multiple of 10. E.g. needed 30 pcs, order 30 pcs. Price per piece</t>
  </si>
  <si>
    <t>Delivered in packages of 10 pcs. If 30 pcs needed, order 30 pcs. BLP is per piece.</t>
  </si>
  <si>
    <t>F.01U.425.789</t>
  </si>
  <si>
    <t>922819</t>
  </si>
  <si>
    <t>F.01U.418.818</t>
  </si>
  <si>
    <t>IR flame detector FMX5000 IR VK</t>
  </si>
  <si>
    <t>0.590</t>
  </si>
  <si>
    <t>F.01U.418.821</t>
  </si>
  <si>
    <t>Relay module KMX5000 RK VK</t>
  </si>
  <si>
    <t>0.050</t>
  </si>
  <si>
    <t>F.01U.418.824</t>
  </si>
  <si>
    <t>Socket MX5000 VK</t>
  </si>
  <si>
    <t>0.380</t>
  </si>
  <si>
    <t>F.01U.418.826</t>
  </si>
  <si>
    <t>Bracket MX5000</t>
  </si>
  <si>
    <t>F.01U.418.820</t>
  </si>
  <si>
    <t>IR-flame detector FMX5000 IR Ex</t>
  </si>
  <si>
    <t>90318080</t>
  </si>
  <si>
    <t>Order together with: 922689 and 924442. Order optional 904757</t>
  </si>
  <si>
    <t>F.01U.418.823</t>
  </si>
  <si>
    <t>Safety barrier Ex isol. 24V 2 channel</t>
  </si>
  <si>
    <t>85363010</t>
  </si>
  <si>
    <t>0.150</t>
  </si>
  <si>
    <t>F.01U.418.825</t>
  </si>
  <si>
    <t>Socket MX5000 Ex VK</t>
  </si>
  <si>
    <t>85389099</t>
  </si>
  <si>
    <t>0.530</t>
  </si>
  <si>
    <t>Delivered in packages of 10 pcs. If 30 pcs needed, order 3 pcs.</t>
  </si>
  <si>
    <t>Delivered in packages of 4 pcs. If 12 pcs needed, order 3 pcs.</t>
  </si>
  <si>
    <t>Delivered in packages of 5 pcs. If 15 pcs needed, order 3 pcs.</t>
  </si>
  <si>
    <t>Delivered in packages of 100 pcs.if 200 pcs needed, order 2 pcs. (packages). REUP per 100 pcs</t>
  </si>
  <si>
    <t>1 unit contains 10 covers; if 50 pcs needed, order 5 unit</t>
  </si>
  <si>
    <t>Delivery without battery.  Order batteries separately (FNM-BATTERIES; F.01U.168.622 )</t>
  </si>
  <si>
    <t>Delivery without battery. Order batteries separately (FNM-BATTERIES; F.01U.168.622 )</t>
  </si>
  <si>
    <r>
      <t xml:space="preserve">Battery is included; 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</si>
  <si>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r>
      <t xml:space="preserve">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</si>
  <si>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t>Training FPA-5000 - Expert</t>
  </si>
  <si>
    <t>Training FPA-5000 - Master</t>
  </si>
  <si>
    <t>Liniowe czujki termiczne</t>
  </si>
  <si>
    <t>Kabel sensoryczny na szpuli 100m</t>
  </si>
  <si>
    <t>Kabel sensoryczny na szpuli 250m</t>
  </si>
  <si>
    <t>Kabel sensoryczny na szpuli 500m</t>
  </si>
  <si>
    <t>Opakowanie 100 sztuk. Chcąc zamówić 200 klipsów, zamawiamy 2 pozycje</t>
  </si>
  <si>
    <t>Czujki punktowe EX (iskrobezpieczne)</t>
  </si>
  <si>
    <t>Wersja Ex</t>
  </si>
  <si>
    <t>Konieczna zamówienie również: 922689 oraz 924442. Opcjonalnie 904757</t>
  </si>
  <si>
    <t>Liniowa czujka termiczna, VdS</t>
  </si>
  <si>
    <t>Kabel sensoryczny PVC, VdS, 100m</t>
  </si>
  <si>
    <t>Kabel sensoryczny PVC, VdS, 250m</t>
  </si>
  <si>
    <t>Kabel sensoryczny PVC, VdS, 500m</t>
  </si>
  <si>
    <t>Kabel sensoryczny nylon, VdS, 100m</t>
  </si>
  <si>
    <t>Kabel sensoryczny nylon, VdS, 250m</t>
  </si>
  <si>
    <t>Kabel sensoryczny nylon, VdS, 500m</t>
  </si>
  <si>
    <t>Kabel sensoryczny stal, VdS, 100m</t>
  </si>
  <si>
    <t>Kabel sensoryczny stal, VdS, 250m</t>
  </si>
  <si>
    <t>Kabel sensoryczny stal, VdS, 500m</t>
  </si>
  <si>
    <t>Moduł End-of-line, VdS</t>
  </si>
  <si>
    <t>Puszka łączeniowa, VdS</t>
  </si>
  <si>
    <t>Zacisk L-Clip, 50mm</t>
  </si>
  <si>
    <t>Tuleje silikonowe</t>
  </si>
  <si>
    <t>Wymagana do montażu kabla detektora
do zacisku L-Clip.</t>
  </si>
  <si>
    <t>Opakowanie 100 sztuk. Chcąc zamówić 200 sztuk, zamawiamy 2 pozycje</t>
  </si>
  <si>
    <t>Zacisk L-Clip Zintec do montażu kabla detektora</t>
  </si>
  <si>
    <t>Wymagane do zakończenia linii
przewodu czujnika</t>
  </si>
  <si>
    <t>Skrzynka przyłączowa do podłączenia dwóch przewodów
czujnika</t>
  </si>
  <si>
    <t>Czujka płomieniar FMX5000 IR VK</t>
  </si>
  <si>
    <t>Moduł przekaźnika KMX5000 RK VK</t>
  </si>
  <si>
    <t>Gniazdo czujki MX5000 VK</t>
  </si>
  <si>
    <t>Uchwyt montażowy MX5000</t>
  </si>
  <si>
    <t>Bariera Ex. 24V 2 channel</t>
  </si>
  <si>
    <t>Gniazdo czujki MX5000 Ex VK</t>
  </si>
  <si>
    <t>1 poakowanie zawiera 10 batteri; jeśli potrzebujesz 60 szt. zamów 6 opakowania</t>
  </si>
  <si>
    <t>Waga netto (kg)</t>
  </si>
  <si>
    <t>Note: Warranty extension available on demand for specific products</t>
  </si>
  <si>
    <t>on demand</t>
  </si>
  <si>
    <t>6649 981 37265</t>
  </si>
  <si>
    <t>ESP-EF01U390166</t>
  </si>
  <si>
    <t>F.01U.390.166</t>
  </si>
  <si>
    <t>SPA Cable NTC-Resistor Magic-Panel</t>
  </si>
  <si>
    <t>China</t>
  </si>
  <si>
    <t>For operation of the detector order also:  929144, 924441, optional: 904757</t>
  </si>
  <si>
    <t>IR-flame detector FMX5000 IR 3GD</t>
  </si>
  <si>
    <t>no W-extension</t>
  </si>
  <si>
    <t>For operation of the detector order also 926826, 924442, optional:  904757</t>
  </si>
  <si>
    <t>F.01U.418.822</t>
  </si>
  <si>
    <t>Relay module KMX5000 RK 3GD VK</t>
  </si>
  <si>
    <t>85319085</t>
  </si>
  <si>
    <t>Product is EOL. Last order: 31.05.2025. Successor info follows</t>
  </si>
  <si>
    <t>1 unit contains 10 batteries. If 20 pcs needed, order 2 unit</t>
  </si>
  <si>
    <t>Package quantity changed from 30pcs to 10pcs</t>
  </si>
  <si>
    <t>BexS110D-24 DC</t>
  </si>
  <si>
    <t>F.01U.426.429</t>
  </si>
  <si>
    <t xml:space="preserve">Ex-proof sounder, performance </t>
  </si>
  <si>
    <t>UK</t>
  </si>
  <si>
    <t>3.160</t>
  </si>
  <si>
    <t>4.998.112.073</t>
  </si>
  <si>
    <t>F.01U.418.819</t>
  </si>
  <si>
    <t>Konieczna zamówienie również: 926826 oraz 924442. Opcjonalnie 904757</t>
  </si>
  <si>
    <t>Konieczne zamówienie również:  929144, 924441. Opcjonalnie: 904757.</t>
  </si>
  <si>
    <t>Produkt wycofany z cennika. Wszystkie aktywne licencje zostały przedłużone automatycznie do końca maja 2025.</t>
  </si>
  <si>
    <t>Uwaga: przedłużenie gwarancji jest dostępne na żądanie.</t>
  </si>
  <si>
    <t>Uwaga: przedłużenie gwarancji jest dostępne na żądanie dla określonych produktów.</t>
  </si>
  <si>
    <t>no W-Extension</t>
  </si>
  <si>
    <t>Series 430</t>
  </si>
  <si>
    <t>7050 004 02681</t>
  </si>
  <si>
    <t>FLM-430-I2M1</t>
  </si>
  <si>
    <t>F.01U.402.681</t>
  </si>
  <si>
    <t>Interface module 2 inputs 1 output</t>
  </si>
  <si>
    <t>0.135</t>
  </si>
  <si>
    <t>7051 004 02681</t>
  </si>
  <si>
    <t>FLM-430-SMB</t>
  </si>
  <si>
    <t>F.01U.402.682</t>
  </si>
  <si>
    <t>Surface mount box</t>
  </si>
  <si>
    <t>0.317</t>
  </si>
  <si>
    <t>7052 004 02681</t>
  </si>
  <si>
    <t>FLM-430-CLIP</t>
  </si>
  <si>
    <t>F.01U.402.683</t>
  </si>
  <si>
    <t>DIN clip for interface module</t>
  </si>
  <si>
    <t>0.021</t>
  </si>
  <si>
    <t>One unit contains 5 clips and 11 screws</t>
  </si>
  <si>
    <t>7053 004 02681</t>
  </si>
  <si>
    <t>FLM-430-CABLE</t>
  </si>
  <si>
    <t>F.01U.402.684</t>
  </si>
  <si>
    <t>Cable kit for interface module</t>
  </si>
  <si>
    <t>0.034</t>
  </si>
  <si>
    <t>One unit contains 5 cables</t>
  </si>
  <si>
    <t>Seria 430</t>
  </si>
  <si>
    <t>Seria 420</t>
  </si>
  <si>
    <t>Moduł interfejsu IO - 2 wejścia 1 wyjście</t>
  </si>
  <si>
    <t>Obudowa do montażu natynkowego</t>
  </si>
  <si>
    <t>Jeden zestaw zawiera 5 sztuk kabli</t>
  </si>
  <si>
    <t>Uchwyt DIN dla modułu FLM-430-I2M1</t>
  </si>
  <si>
    <t>Kabel połączeniowy LSNi do instalacji modułów obok siebie</t>
  </si>
  <si>
    <t>Możliwość zamówienia do 31.05.2025</t>
  </si>
  <si>
    <t>Wersja bez Ex</t>
  </si>
  <si>
    <t>Jeden zestaw zawiera 5 uchwytów i 11 śrub</t>
  </si>
  <si>
    <t>BU Fire reference REUP List Q1-2 / 2025  -   V1.3</t>
  </si>
  <si>
    <t>BACNet Server License</t>
  </si>
  <si>
    <t>7050 004 28678</t>
  </si>
  <si>
    <t>FSM8000-BNSL</t>
  </si>
  <si>
    <t>F.01U.428.678</t>
  </si>
  <si>
    <t>BACnet server license 5 years</t>
  </si>
  <si>
    <t>Available as of 01.06.2025</t>
  </si>
  <si>
    <t>7051 004 28679</t>
  </si>
  <si>
    <t>FSM8000-BNSTL</t>
  </si>
  <si>
    <t>F.01U.428.679</t>
  </si>
  <si>
    <t>BACnet server trial license 30 days</t>
  </si>
  <si>
    <t>FPO-GATE</t>
  </si>
  <si>
    <t>F.01U.433.333</t>
  </si>
  <si>
    <t>Available as of 15.06.2025 the latest</t>
  </si>
  <si>
    <t>FSL-BASIC-S</t>
  </si>
  <si>
    <t>F.01U.435.428</t>
  </si>
  <si>
    <t>NEXOSPACE FSE basic license S</t>
  </si>
  <si>
    <t>Annual connectivity license &lt;254 points</t>
  </si>
  <si>
    <t>FSL-BASIC-M</t>
  </si>
  <si>
    <t>F.01U.435.594</t>
  </si>
  <si>
    <t>NEXOSPACE FSE basic license M</t>
  </si>
  <si>
    <t>Annual connectivity license 254 - 2000 points</t>
  </si>
  <si>
    <t>FSL-BASIC-L</t>
  </si>
  <si>
    <t>F.01U.435.590</t>
  </si>
  <si>
    <t>NEXOSPACE FSE basic license L</t>
  </si>
  <si>
    <t>Annual connectivity license &gt; 2000 points</t>
  </si>
  <si>
    <t>Stopp of sales and delivery by 01.06.2025</t>
  </si>
  <si>
    <t>REUP EMEA valid 01.06.2025</t>
  </si>
  <si>
    <t>REUP PL valid 01.06.2025</t>
  </si>
  <si>
    <t>Remote Services</t>
  </si>
  <si>
    <t>NEXOSPACE FSE Licencja podstawowa S (1 rok)</t>
  </si>
  <si>
    <t>NEXOSPACE FSE Licencja podstawowa L (1 rok)</t>
  </si>
  <si>
    <t>NEXOSPACE FSE Licencja podstawowa M (1 rok)</t>
  </si>
  <si>
    <t>Bezpieczna brama sieciowa do NEXOSPACE FSE</t>
  </si>
  <si>
    <t>Roczna licencja na łączność &lt;254 punktów</t>
  </si>
  <si>
    <t>Roczna licencja na łączność 254 - 2000 punktów</t>
  </si>
  <si>
    <t>Roczna licencja na łączność &gt; 2000 punktów</t>
  </si>
  <si>
    <t>Wstrzymanie sprzedaży i dostaw do 01.06.2025</t>
  </si>
  <si>
    <t>Licencja serwera BACnet na 5 lat</t>
  </si>
  <si>
    <t>Licencja próbna serwera BACnet na 30 dni</t>
  </si>
  <si>
    <t>BU Fire reference REUP List Q3-4 / 2025   -   V1.3</t>
  </si>
  <si>
    <t>REUP EMEA valid 01.07.2025</t>
  </si>
  <si>
    <t>x</t>
  </si>
  <si>
    <t>FSM-8000-BNSL</t>
  </si>
  <si>
    <t>FSM-8000-BNSTL</t>
  </si>
  <si>
    <t>Germany</t>
  </si>
  <si>
    <t>FCS-LHD-2EN</t>
  </si>
  <si>
    <t>Następcą jest FLM-430-I2M1</t>
  </si>
  <si>
    <t>Dostępne od 01.07.2025</t>
  </si>
  <si>
    <r>
      <rPr>
        <sz val="8"/>
        <rFont val="Arial"/>
        <family val="2"/>
      </rPr>
      <t>FX=4,704</t>
    </r>
    <r>
      <rPr>
        <b/>
        <sz val="8"/>
        <rFont val="Arial"/>
        <family val="2"/>
      </rPr>
      <t xml:space="preserve"> REUP PL valid 01.07.2025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</si>
</sst>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[$PLN]"/>
    <numFmt numFmtId="165" formatCode="_(* #,##0.00_);_(* \(#,##0.00\);_(* &quot;-&quot;??_);_(@_)"/>
    <numFmt numFmtId="166" formatCode="0.000"/>
  </numFmts>
  <fonts count="76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name val="Bosch Office Sans"/>
      <family val="2"/>
      <charset val="238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b/>
      <sz val="8"/>
      <color rgb="FFFF0000"/>
      <name val="Bosch Office Sans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8"/>
      <color rgb="FF002060"/>
      <name val="Arial"/>
      <family val="2"/>
    </font>
    <font>
      <b/>
      <sz val="14"/>
      <color rgb="FF00008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color rgb="FF006100"/>
      <name val="Arial"/>
      <family val="2"/>
    </font>
    <font>
      <b/>
      <sz val="7"/>
      <name val="Arial"/>
      <family val="2"/>
    </font>
    <font>
      <sz val="6"/>
      <color rgb="FF0000FF"/>
      <name val="Arial"/>
      <family val="2"/>
    </font>
    <font>
      <sz val="8"/>
      <color rgb="FF0000FF"/>
      <name val="Arial"/>
      <family val="2"/>
    </font>
    <font>
      <b/>
      <sz val="6"/>
      <color rgb="FF0000FF"/>
      <name val="Arial"/>
      <family val="2"/>
    </font>
    <font>
      <sz val="6"/>
      <name val="Bosch Office Sans"/>
      <family val="2"/>
    </font>
    <font>
      <b/>
      <sz val="6"/>
      <name val="Arial"/>
      <family val="2"/>
    </font>
    <font>
      <u/>
      <sz val="6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sz val="7"/>
      <color theme="1"/>
      <name val="Arial"/>
      <family val="2"/>
    </font>
    <font>
      <b/>
      <sz val="8"/>
      <color rgb="FF0000CC"/>
      <name val="Bosch Office Sans"/>
    </font>
    <font>
      <sz val="8"/>
      <name val="Bosch Office Sans"/>
    </font>
    <font>
      <b/>
      <sz val="10"/>
      <color theme="0"/>
      <name val="Arial"/>
      <family val="2"/>
      <charset val="238"/>
    </font>
    <font>
      <b/>
      <sz val="10"/>
      <color theme="8" tint="-0.249977111117893"/>
      <name val="Arial"/>
      <family val="2"/>
    </font>
    <font>
      <b/>
      <sz val="10"/>
      <color rgb="FF00B0F0"/>
      <name val="Arial"/>
      <family val="2"/>
    </font>
    <font>
      <b/>
      <sz val="10"/>
      <color rgb="FF0000CC"/>
      <name val="Arial"/>
      <family val="2"/>
      <charset val="238"/>
    </font>
    <font>
      <b/>
      <sz val="8"/>
      <color rgb="FF0000CC"/>
      <name val="Bosch Office Sans"/>
      <family val="2"/>
      <charset val="238"/>
    </font>
    <font>
      <b/>
      <sz val="8"/>
      <color theme="2" tint="-9.9978637043366805E-2"/>
      <name val="Bosch Office Sans"/>
    </font>
    <font>
      <b/>
      <sz val="8"/>
      <color rgb="FFFF0000"/>
      <name val="Bosch Office Sans"/>
    </font>
    <font>
      <sz val="10"/>
      <name val="Bosch Office Sans"/>
      <family val="2"/>
      <charset val="238"/>
    </font>
    <font>
      <sz val="14"/>
      <color rgb="FF000080"/>
      <name val="Arial"/>
      <family val="2"/>
    </font>
    <font>
      <b/>
      <sz val="6"/>
      <color rgb="FF0000CC"/>
      <name val="Arial"/>
      <family val="2"/>
    </font>
    <font>
      <b/>
      <strike/>
      <sz val="8"/>
      <color theme="2" tint="-9.9978637043366805E-2"/>
      <name val="Bosch Office Sans"/>
    </font>
    <font>
      <strike/>
      <sz val="8"/>
      <color theme="0" tint="-0.249977111117893"/>
      <name val="Bosch Office Sans"/>
    </font>
    <font>
      <b/>
      <strike/>
      <sz val="8"/>
      <color rgb="FF0000CC"/>
      <name val="Bosch Office Sans"/>
    </font>
    <font>
      <b/>
      <strike/>
      <sz val="8"/>
      <color theme="0" tint="-0.34998626667073579"/>
      <name val="Bosch Office Sans"/>
    </font>
  </fonts>
  <fills count="18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49992370372631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</borders>
  <cellStyleXfs count="17">
    <xf numFmtId="0" fontId="0" fillId="0" borderId="0"/>
    <xf numFmtId="0" fontId="4" fillId="0" borderId="0"/>
    <xf numFmtId="0" fontId="5" fillId="0" borderId="0"/>
    <xf numFmtId="0" fontId="4" fillId="0" borderId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35" fillId="0" borderId="0" applyNumberFormat="0" applyFill="0" applyAlignment="0" applyProtection="0"/>
    <xf numFmtId="0" fontId="35" fillId="0" borderId="0" applyNumberFormat="0" applyFill="0" applyAlignment="0" applyProtection="0"/>
    <xf numFmtId="43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35" fillId="0" borderId="0"/>
    <xf numFmtId="9" fontId="35" fillId="0" borderId="0" applyFont="0" applyFill="0" applyBorder="0" applyAlignment="0" applyProtection="0"/>
  </cellStyleXfs>
  <cellXfs count="735">
    <xf numFmtId="0" fontId="0" fillId="0" borderId="0" xfId="0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 applyProtection="1">
      <alignment horizontal="left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0" fillId="5" borderId="21" xfId="0" applyFill="1" applyBorder="1"/>
    <xf numFmtId="0" fontId="0" fillId="5" borderId="22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10" xfId="0" applyFont="1" applyFill="1" applyBorder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/>
    <xf numFmtId="0" fontId="3" fillId="0" borderId="0" xfId="0" applyFont="1" applyFill="1" applyBorder="1" applyProtection="1"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7" fillId="5" borderId="0" xfId="0" applyFont="1" applyFill="1" applyBorder="1"/>
    <xf numFmtId="0" fontId="18" fillId="5" borderId="0" xfId="0" applyFont="1" applyFill="1" applyBorder="1"/>
    <xf numFmtId="0" fontId="19" fillId="0" borderId="0" xfId="0" applyFont="1" applyFill="1" applyBorder="1" applyProtection="1">
      <protection locked="0"/>
    </xf>
    <xf numFmtId="1" fontId="2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2" fillId="0" borderId="0" xfId="0" applyFont="1" applyFill="1" applyBorder="1" applyProtection="1">
      <protection locked="0"/>
    </xf>
    <xf numFmtId="1" fontId="22" fillId="0" borderId="0" xfId="0" applyNumberFormat="1" applyFont="1" applyBorder="1" applyAlignment="1">
      <alignment horizontal="left" vertical="center"/>
    </xf>
    <xf numFmtId="0" fontId="24" fillId="0" borderId="0" xfId="0" applyFont="1" applyFill="1" applyBorder="1" applyProtection="1">
      <protection locked="0"/>
    </xf>
    <xf numFmtId="1" fontId="24" fillId="0" borderId="0" xfId="0" applyNumberFormat="1" applyFont="1" applyBorder="1" applyAlignment="1">
      <alignment horizontal="left" vertical="center"/>
    </xf>
    <xf numFmtId="0" fontId="25" fillId="0" borderId="0" xfId="0" applyFont="1" applyFill="1" applyBorder="1" applyProtection="1">
      <protection locked="0"/>
    </xf>
    <xf numFmtId="1" fontId="25" fillId="0" borderId="0" xfId="0" applyNumberFormat="1" applyFont="1" applyFill="1" applyBorder="1" applyAlignment="1">
      <alignment horizontal="left" vertical="center"/>
    </xf>
    <xf numFmtId="0" fontId="27" fillId="7" borderId="10" xfId="0" applyFont="1" applyFill="1" applyBorder="1" applyAlignment="1">
      <alignment vertical="center"/>
    </xf>
    <xf numFmtId="0" fontId="27" fillId="7" borderId="10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30" fillId="7" borderId="10" xfId="0" applyFont="1" applyFill="1" applyBorder="1" applyAlignment="1">
      <alignment horizontal="left"/>
    </xf>
    <xf numFmtId="0" fontId="23" fillId="0" borderId="0" xfId="0" applyFont="1" applyFill="1" applyBorder="1"/>
    <xf numFmtId="0" fontId="23" fillId="0" borderId="0" xfId="0" applyFont="1"/>
    <xf numFmtId="2" fontId="2" fillId="0" borderId="10" xfId="1" applyNumberFormat="1" applyFont="1" applyBorder="1" applyAlignment="1">
      <alignment horizontal="center" vertical="center" wrapText="1"/>
    </xf>
    <xf numFmtId="0" fontId="2" fillId="0" borderId="10" xfId="0" applyFont="1" applyBorder="1"/>
    <xf numFmtId="2" fontId="2" fillId="0" borderId="10" xfId="0" applyNumberFormat="1" applyFont="1" applyBorder="1" applyAlignment="1">
      <alignment horizontal="left" vertical="center" wrapText="1"/>
    </xf>
    <xf numFmtId="2" fontId="32" fillId="0" borderId="10" xfId="0" applyNumberFormat="1" applyFont="1" applyBorder="1" applyAlignment="1">
      <alignment horizontal="left" vertical="center" wrapText="1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0" fontId="5" fillId="0" borderId="0" xfId="0" applyFont="1"/>
    <xf numFmtId="2" fontId="23" fillId="0" borderId="10" xfId="0" applyNumberFormat="1" applyFont="1" applyBorder="1" applyAlignment="1">
      <alignment horizontal="left" vertical="center" wrapText="1"/>
    </xf>
    <xf numFmtId="2" fontId="30" fillId="0" borderId="4" xfId="1" applyNumberFormat="1" applyFont="1" applyBorder="1" applyAlignment="1">
      <alignment horizontal="right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left" vertical="center"/>
    </xf>
    <xf numFmtId="0" fontId="39" fillId="0" borderId="4" xfId="1" applyFont="1" applyBorder="1" applyAlignment="1">
      <alignment horizontal="left" vertical="center"/>
    </xf>
    <xf numFmtId="0" fontId="7" fillId="4" borderId="1" xfId="1" applyFont="1" applyFill="1" applyBorder="1" applyAlignment="1">
      <alignment horizontal="center" wrapText="1"/>
    </xf>
    <xf numFmtId="14" fontId="7" fillId="0" borderId="1" xfId="1" applyNumberFormat="1" applyFont="1" applyBorder="1"/>
    <xf numFmtId="0" fontId="4" fillId="4" borderId="1" xfId="1" applyFill="1" applyBorder="1" applyAlignment="1">
      <alignment horizontal="center" vertical="center"/>
    </xf>
    <xf numFmtId="0" fontId="31" fillId="4" borderId="1" xfId="1" applyFont="1" applyFill="1" applyBorder="1" applyAlignment="1">
      <alignment horizontal="center" vertical="center"/>
    </xf>
    <xf numFmtId="0" fontId="41" fillId="4" borderId="1" xfId="1" applyFont="1" applyFill="1" applyBorder="1" applyAlignment="1">
      <alignment horizontal="center" vertical="center"/>
    </xf>
    <xf numFmtId="0" fontId="35" fillId="0" borderId="0" xfId="6"/>
    <xf numFmtId="1" fontId="42" fillId="11" borderId="32" xfId="1" applyNumberFormat="1" applyFont="1" applyFill="1" applyBorder="1" applyAlignment="1">
      <alignment horizontal="center" vertical="top" wrapText="1"/>
    </xf>
    <xf numFmtId="1" fontId="43" fillId="11" borderId="32" xfId="1" applyNumberFormat="1" applyFont="1" applyFill="1" applyBorder="1" applyAlignment="1">
      <alignment horizontal="center" vertical="center" wrapText="1"/>
    </xf>
    <xf numFmtId="0" fontId="43" fillId="11" borderId="33" xfId="1" applyFont="1" applyFill="1" applyBorder="1" applyAlignment="1">
      <alignment horizontal="center" vertical="center" wrapText="1"/>
    </xf>
    <xf numFmtId="49" fontId="43" fillId="11" borderId="33" xfId="1" applyNumberFormat="1" applyFont="1" applyFill="1" applyBorder="1" applyAlignment="1">
      <alignment horizontal="center" vertical="center" wrapText="1"/>
    </xf>
    <xf numFmtId="0" fontId="43" fillId="11" borderId="34" xfId="1" applyFont="1" applyFill="1" applyBorder="1" applyAlignment="1">
      <alignment horizontal="center" vertical="center" wrapText="1"/>
    </xf>
    <xf numFmtId="1" fontId="45" fillId="11" borderId="0" xfId="1" applyNumberFormat="1" applyFont="1" applyFill="1" applyAlignment="1">
      <alignment horizontal="left" vertical="top"/>
    </xf>
    <xf numFmtId="1" fontId="46" fillId="11" borderId="0" xfId="1" applyNumberFormat="1" applyFont="1" applyFill="1" applyAlignment="1" applyProtection="1">
      <alignment horizontal="left" vertical="top"/>
      <protection locked="0"/>
    </xf>
    <xf numFmtId="49" fontId="46" fillId="11" borderId="0" xfId="1" applyNumberFormat="1" applyFont="1" applyFill="1" applyAlignment="1" applyProtection="1">
      <alignment horizontal="left" vertical="top"/>
      <protection locked="0"/>
    </xf>
    <xf numFmtId="0" fontId="46" fillId="11" borderId="0" xfId="1" applyFont="1" applyFill="1" applyAlignment="1" applyProtection="1">
      <alignment horizontal="left" vertical="top" wrapText="1"/>
      <protection locked="0"/>
    </xf>
    <xf numFmtId="0" fontId="46" fillId="11" borderId="0" xfId="1" applyFont="1" applyFill="1" applyAlignment="1" applyProtection="1">
      <alignment horizontal="center" vertical="center" wrapText="1"/>
      <protection locked="0"/>
    </xf>
    <xf numFmtId="0" fontId="44" fillId="11" borderId="0" xfId="1" applyFont="1" applyFill="1" applyAlignment="1" applyProtection="1">
      <alignment horizontal="center" vertical="top"/>
      <protection locked="0"/>
    </xf>
    <xf numFmtId="1" fontId="44" fillId="11" borderId="0" xfId="1" applyNumberFormat="1" applyFont="1" applyFill="1" applyAlignment="1" applyProtection="1">
      <alignment horizontal="center" vertical="top"/>
      <protection locked="0"/>
    </xf>
    <xf numFmtId="0" fontId="44" fillId="11" borderId="6" xfId="1" applyFont="1" applyFill="1" applyBorder="1" applyAlignment="1" applyProtection="1">
      <alignment horizontal="center" vertical="top"/>
      <protection locked="0"/>
    </xf>
    <xf numFmtId="1" fontId="47" fillId="0" borderId="0" xfId="1" applyNumberFormat="1" applyFont="1" applyAlignment="1">
      <alignment horizontal="left" vertical="top"/>
    </xf>
    <xf numFmtId="1" fontId="47" fillId="0" borderId="36" xfId="1" applyNumberFormat="1" applyFont="1" applyBorder="1" applyAlignment="1">
      <alignment horizontal="left" vertical="top"/>
    </xf>
    <xf numFmtId="49" fontId="47" fillId="0" borderId="0" xfId="1" applyNumberFormat="1" applyFont="1" applyAlignment="1">
      <alignment horizontal="left" vertical="top"/>
    </xf>
    <xf numFmtId="0" fontId="47" fillId="0" borderId="28" xfId="1" applyFont="1" applyBorder="1" applyAlignment="1">
      <alignment horizontal="left" vertical="top" wrapText="1"/>
    </xf>
    <xf numFmtId="0" fontId="47" fillId="0" borderId="28" xfId="1" applyFont="1" applyBorder="1" applyAlignment="1">
      <alignment horizontal="center" vertical="center" wrapText="1"/>
    </xf>
    <xf numFmtId="165" fontId="41" fillId="0" borderId="28" xfId="12" applyFont="1" applyBorder="1" applyAlignment="1">
      <alignment horizontal="right" vertical="center" wrapText="1"/>
    </xf>
    <xf numFmtId="2" fontId="47" fillId="0" borderId="28" xfId="1" applyNumberFormat="1" applyFont="1" applyBorder="1" applyAlignment="1" applyProtection="1">
      <alignment horizontal="center" vertical="top"/>
      <protection locked="0"/>
    </xf>
    <xf numFmtId="1" fontId="47" fillId="0" borderId="28" xfId="1" applyNumberFormat="1" applyFont="1" applyBorder="1" applyAlignment="1" applyProtection="1">
      <alignment horizontal="center" vertical="top"/>
      <protection locked="0"/>
    </xf>
    <xf numFmtId="166" fontId="47" fillId="0" borderId="28" xfId="1" applyNumberFormat="1" applyFont="1" applyBorder="1" applyAlignment="1" applyProtection="1">
      <alignment horizontal="center" vertical="top"/>
      <protection locked="0"/>
    </xf>
    <xf numFmtId="2" fontId="47" fillId="0" borderId="28" xfId="1" applyNumberFormat="1" applyFont="1" applyBorder="1" applyAlignment="1" applyProtection="1">
      <alignment horizontal="center" vertical="center"/>
      <protection locked="0"/>
    </xf>
    <xf numFmtId="1" fontId="47" fillId="0" borderId="6" xfId="1" applyNumberFormat="1" applyFont="1" applyBorder="1" applyAlignment="1">
      <alignment horizontal="center" vertical="top"/>
    </xf>
    <xf numFmtId="1" fontId="47" fillId="0" borderId="37" xfId="1" applyNumberFormat="1" applyFont="1" applyBorder="1" applyAlignment="1">
      <alignment horizontal="center" vertical="top"/>
    </xf>
    <xf numFmtId="0" fontId="4" fillId="0" borderId="0" xfId="1" applyAlignment="1" applyProtection="1">
      <alignment horizontal="center"/>
      <protection locked="0"/>
    </xf>
    <xf numFmtId="1" fontId="41" fillId="0" borderId="0" xfId="1" applyNumberFormat="1" applyFont="1" applyAlignment="1">
      <alignment horizontal="left" vertical="top"/>
    </xf>
    <xf numFmtId="1" fontId="41" fillId="0" borderId="36" xfId="1" applyNumberFormat="1" applyFont="1" applyBorder="1" applyAlignment="1">
      <alignment horizontal="left" vertical="top"/>
    </xf>
    <xf numFmtId="49" fontId="41" fillId="0" borderId="0" xfId="1" applyNumberFormat="1" applyFont="1" applyAlignment="1">
      <alignment horizontal="left" vertical="top"/>
    </xf>
    <xf numFmtId="0" fontId="41" fillId="0" borderId="28" xfId="1" applyFont="1" applyBorder="1" applyAlignment="1">
      <alignment horizontal="left" vertical="top" wrapText="1"/>
    </xf>
    <xf numFmtId="0" fontId="41" fillId="0" borderId="28" xfId="1" applyFont="1" applyBorder="1" applyAlignment="1">
      <alignment horizontal="center" vertical="center" wrapText="1"/>
    </xf>
    <xf numFmtId="2" fontId="41" fillId="0" borderId="28" xfId="1" applyNumberFormat="1" applyFont="1" applyBorder="1" applyAlignment="1" applyProtection="1">
      <alignment horizontal="center" vertical="top"/>
      <protection locked="0"/>
    </xf>
    <xf numFmtId="1" fontId="41" fillId="0" borderId="28" xfId="1" applyNumberFormat="1" applyFont="1" applyBorder="1" applyAlignment="1" applyProtection="1">
      <alignment horizontal="center" vertical="top"/>
      <protection locked="0"/>
    </xf>
    <xf numFmtId="2" fontId="41" fillId="0" borderId="28" xfId="1" applyNumberFormat="1" applyFont="1" applyBorder="1" applyAlignment="1" applyProtection="1">
      <alignment horizontal="center" vertical="center"/>
      <protection locked="0"/>
    </xf>
    <xf numFmtId="1" fontId="41" fillId="0" borderId="6" xfId="1" applyNumberFormat="1" applyFont="1" applyBorder="1" applyAlignment="1">
      <alignment horizontal="center" vertical="top"/>
    </xf>
    <xf numFmtId="1" fontId="41" fillId="0" borderId="37" xfId="1" applyNumberFormat="1" applyFont="1" applyBorder="1" applyAlignment="1">
      <alignment horizontal="center" vertical="top"/>
    </xf>
    <xf numFmtId="0" fontId="47" fillId="0" borderId="0" xfId="1" applyFont="1" applyAlignment="1">
      <alignment horizontal="left" vertical="top" wrapText="1"/>
    </xf>
    <xf numFmtId="0" fontId="47" fillId="0" borderId="36" xfId="1" applyFont="1" applyBorder="1" applyAlignment="1">
      <alignment horizontal="left" vertical="top" wrapText="1"/>
    </xf>
    <xf numFmtId="49" fontId="47" fillId="0" borderId="28" xfId="1" applyNumberFormat="1" applyFont="1" applyBorder="1" applyAlignment="1">
      <alignment horizontal="left" vertical="top" wrapText="1"/>
    </xf>
    <xf numFmtId="0" fontId="47" fillId="0" borderId="28" xfId="1" applyFont="1" applyBorder="1" applyAlignment="1">
      <alignment horizontal="center" vertical="top" wrapText="1"/>
    </xf>
    <xf numFmtId="1" fontId="47" fillId="0" borderId="37" xfId="1" applyNumberFormat="1" applyFont="1" applyBorder="1" applyAlignment="1">
      <alignment horizontal="center" vertical="top" wrapText="1"/>
    </xf>
    <xf numFmtId="1" fontId="49" fillId="11" borderId="0" xfId="1" applyNumberFormat="1" applyFont="1" applyFill="1" applyAlignment="1">
      <alignment horizontal="left" vertical="top"/>
    </xf>
    <xf numFmtId="0" fontId="40" fillId="11" borderId="0" xfId="1" applyFont="1" applyFill="1" applyAlignment="1" applyProtection="1">
      <alignment horizontal="left" vertical="top" wrapText="1"/>
      <protection locked="0"/>
    </xf>
    <xf numFmtId="49" fontId="40" fillId="11" borderId="0" xfId="1" applyNumberFormat="1" applyFont="1" applyFill="1" applyAlignment="1" applyProtection="1">
      <alignment horizontal="left" vertical="top" wrapText="1"/>
      <protection locked="0"/>
    </xf>
    <xf numFmtId="0" fontId="40" fillId="11" borderId="0" xfId="1" applyFont="1" applyFill="1" applyAlignment="1" applyProtection="1">
      <alignment horizontal="center" vertical="center" wrapText="1"/>
      <protection locked="0"/>
    </xf>
    <xf numFmtId="2" fontId="31" fillId="11" borderId="0" xfId="1" applyNumberFormat="1" applyFont="1" applyFill="1" applyAlignment="1" applyProtection="1">
      <alignment horizontal="center" vertical="top"/>
      <protection locked="0"/>
    </xf>
    <xf numFmtId="1" fontId="31" fillId="11" borderId="0" xfId="1" applyNumberFormat="1" applyFont="1" applyFill="1" applyAlignment="1" applyProtection="1">
      <alignment horizontal="center" vertical="top"/>
      <protection locked="0"/>
    </xf>
    <xf numFmtId="0" fontId="31" fillId="11" borderId="0" xfId="1" applyFont="1" applyFill="1" applyAlignment="1" applyProtection="1">
      <alignment horizontal="center" vertical="top"/>
      <protection locked="0"/>
    </xf>
    <xf numFmtId="0" fontId="31" fillId="11" borderId="0" xfId="1" applyFont="1" applyFill="1" applyAlignment="1" applyProtection="1">
      <alignment horizontal="center" vertical="center"/>
      <protection locked="0"/>
    </xf>
    <xf numFmtId="0" fontId="31" fillId="11" borderId="6" xfId="1" applyFont="1" applyFill="1" applyBorder="1" applyAlignment="1" applyProtection="1">
      <alignment horizontal="center" vertical="top"/>
      <protection locked="0"/>
    </xf>
    <xf numFmtId="0" fontId="41" fillId="0" borderId="0" xfId="1" applyFont="1" applyAlignment="1">
      <alignment horizontal="left" vertical="top" wrapText="1"/>
    </xf>
    <xf numFmtId="0" fontId="41" fillId="0" borderId="36" xfId="1" applyFont="1" applyBorder="1" applyAlignment="1">
      <alignment horizontal="left" vertical="top" wrapText="1"/>
    </xf>
    <xf numFmtId="49" fontId="41" fillId="0" borderId="28" xfId="1" applyNumberFormat="1" applyFont="1" applyBorder="1" applyAlignment="1">
      <alignment horizontal="left" vertical="top" wrapText="1"/>
    </xf>
    <xf numFmtId="0" fontId="41" fillId="0" borderId="28" xfId="1" applyFont="1" applyBorder="1" applyAlignment="1">
      <alignment horizontal="center" vertical="top" wrapText="1"/>
    </xf>
    <xf numFmtId="1" fontId="41" fillId="0" borderId="37" xfId="1" applyNumberFormat="1" applyFont="1" applyBorder="1" applyAlignment="1">
      <alignment horizontal="center" vertical="top" wrapText="1"/>
    </xf>
    <xf numFmtId="49" fontId="46" fillId="11" borderId="0" xfId="1" applyNumberFormat="1" applyFont="1" applyFill="1" applyAlignment="1" applyProtection="1">
      <alignment horizontal="left" vertical="top" wrapText="1"/>
      <protection locked="0"/>
    </xf>
    <xf numFmtId="2" fontId="44" fillId="11" borderId="0" xfId="1" applyNumberFormat="1" applyFont="1" applyFill="1" applyAlignment="1" applyProtection="1">
      <alignment horizontal="center" vertical="top"/>
      <protection locked="0"/>
    </xf>
    <xf numFmtId="0" fontId="44" fillId="11" borderId="0" xfId="1" applyFont="1" applyFill="1" applyAlignment="1" applyProtection="1">
      <alignment horizontal="center" vertical="center"/>
      <protection locked="0"/>
    </xf>
    <xf numFmtId="0" fontId="47" fillId="0" borderId="0" xfId="1" applyFont="1" applyAlignment="1">
      <alignment horizontal="center" vertical="top" wrapText="1"/>
    </xf>
    <xf numFmtId="0" fontId="44" fillId="11" borderId="0" xfId="1" applyFont="1" applyFill="1" applyAlignment="1" applyProtection="1">
      <alignment horizontal="center" vertical="top" wrapText="1"/>
      <protection locked="0"/>
    </xf>
    <xf numFmtId="49" fontId="47" fillId="0" borderId="28" xfId="1" applyNumberFormat="1" applyFont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 applyProtection="1">
      <alignment horizontal="center" vertical="center"/>
      <protection locked="0"/>
    </xf>
    <xf numFmtId="2" fontId="50" fillId="0" borderId="28" xfId="1" applyNumberFormat="1" applyFont="1" applyBorder="1" applyAlignment="1" applyProtection="1">
      <alignment horizontal="center" vertical="top"/>
      <protection locked="0"/>
    </xf>
    <xf numFmtId="1" fontId="47" fillId="0" borderId="37" xfId="1" applyNumberFormat="1" applyFont="1" applyBorder="1" applyAlignment="1" applyProtection="1">
      <alignment horizontal="center" vertical="center"/>
      <protection locked="0"/>
    </xf>
    <xf numFmtId="165" fontId="41" fillId="0" borderId="28" xfId="12" applyFont="1" applyBorder="1" applyAlignment="1">
      <alignment horizontal="center" vertical="center" wrapText="1"/>
    </xf>
    <xf numFmtId="2" fontId="41" fillId="0" borderId="0" xfId="1" applyNumberFormat="1" applyFont="1" applyAlignment="1" applyProtection="1">
      <alignment horizontal="center" vertical="top"/>
      <protection locked="0"/>
    </xf>
    <xf numFmtId="1" fontId="41" fillId="0" borderId="6" xfId="1" applyNumberFormat="1" applyFont="1" applyBorder="1" applyAlignment="1" applyProtection="1">
      <alignment horizontal="center" vertical="center"/>
      <protection locked="0"/>
    </xf>
    <xf numFmtId="2" fontId="47" fillId="0" borderId="36" xfId="1" applyNumberFormat="1" applyFont="1" applyBorder="1" applyAlignment="1">
      <alignment horizontal="left" vertical="top" wrapText="1"/>
    </xf>
    <xf numFmtId="2" fontId="47" fillId="0" borderId="28" xfId="1" applyNumberFormat="1" applyFont="1" applyBorder="1" applyAlignment="1">
      <alignment horizontal="left" vertical="top" wrapText="1"/>
    </xf>
    <xf numFmtId="2" fontId="47" fillId="0" borderId="28" xfId="1" applyNumberFormat="1" applyFont="1" applyBorder="1" applyAlignment="1">
      <alignment horizontal="center" vertical="top" wrapText="1"/>
    </xf>
    <xf numFmtId="1" fontId="47" fillId="0" borderId="28" xfId="1" applyNumberFormat="1" applyFont="1" applyBorder="1" applyAlignment="1" applyProtection="1">
      <alignment horizontal="center" vertical="center"/>
      <protection locked="0"/>
    </xf>
    <xf numFmtId="0" fontId="41" fillId="0" borderId="0" xfId="1" applyFont="1" applyAlignment="1">
      <alignment horizontal="left" vertical="top"/>
    </xf>
    <xf numFmtId="0" fontId="41" fillId="0" borderId="28" xfId="1" applyFont="1" applyBorder="1" applyAlignment="1" applyProtection="1">
      <alignment horizontal="left" vertical="top"/>
      <protection locked="0"/>
    </xf>
    <xf numFmtId="1" fontId="41" fillId="0" borderId="28" xfId="1" applyNumberFormat="1" applyFont="1" applyBorder="1" applyAlignment="1">
      <alignment horizontal="center" vertical="top"/>
    </xf>
    <xf numFmtId="49" fontId="41" fillId="0" borderId="28" xfId="1" applyNumberFormat="1" applyFont="1" applyBorder="1" applyAlignment="1">
      <alignment horizontal="center" vertical="top"/>
    </xf>
    <xf numFmtId="1" fontId="41" fillId="0" borderId="0" xfId="1" applyNumberFormat="1" applyFont="1" applyAlignment="1" applyProtection="1">
      <alignment horizontal="center" vertical="top"/>
      <protection locked="0"/>
    </xf>
    <xf numFmtId="1" fontId="47" fillId="0" borderId="37" xfId="1" applyNumberFormat="1" applyFont="1" applyBorder="1" applyAlignment="1">
      <alignment horizontal="center" vertical="center" wrapText="1"/>
    </xf>
    <xf numFmtId="0" fontId="47" fillId="0" borderId="28" xfId="1" applyFont="1" applyBorder="1" applyAlignment="1">
      <alignment horizontal="left" vertical="center" wrapText="1"/>
    </xf>
    <xf numFmtId="165" fontId="47" fillId="0" borderId="28" xfId="12" applyFont="1" applyFill="1" applyBorder="1" applyAlignment="1">
      <alignment horizontal="center" vertical="center" wrapText="1"/>
    </xf>
    <xf numFmtId="49" fontId="47" fillId="0" borderId="28" xfId="1" applyNumberFormat="1" applyFont="1" applyBorder="1" applyAlignment="1">
      <alignment horizontal="left" vertical="top"/>
    </xf>
    <xf numFmtId="49" fontId="44" fillId="11" borderId="0" xfId="1" applyNumberFormat="1" applyFont="1" applyFill="1" applyAlignment="1" applyProtection="1">
      <alignment horizontal="left" wrapText="1"/>
      <protection locked="0"/>
    </xf>
    <xf numFmtId="49" fontId="44" fillId="11" borderId="0" xfId="1" applyNumberFormat="1" applyFont="1" applyFill="1" applyAlignment="1" applyProtection="1">
      <alignment horizontal="center" vertical="center" wrapText="1"/>
      <protection locked="0"/>
    </xf>
    <xf numFmtId="49" fontId="44" fillId="11" borderId="0" xfId="1" applyNumberFormat="1" applyFont="1" applyFill="1" applyAlignment="1" applyProtection="1">
      <alignment horizontal="center"/>
      <protection locked="0"/>
    </xf>
    <xf numFmtId="49" fontId="44" fillId="11" borderId="0" xfId="1" applyNumberFormat="1" applyFont="1" applyFill="1" applyAlignment="1" applyProtection="1">
      <alignment horizontal="center" vertical="center"/>
      <protection locked="0"/>
    </xf>
    <xf numFmtId="1" fontId="47" fillId="0" borderId="28" xfId="1" applyNumberFormat="1" applyFont="1" applyBorder="1" applyAlignment="1">
      <alignment horizontal="left" vertical="top"/>
    </xf>
    <xf numFmtId="1" fontId="47" fillId="0" borderId="28" xfId="1" applyNumberFormat="1" applyFont="1" applyBorder="1" applyAlignment="1" applyProtection="1">
      <alignment horizontal="center" vertical="center" wrapText="1"/>
      <protection locked="0"/>
    </xf>
    <xf numFmtId="1" fontId="47" fillId="0" borderId="40" xfId="1" applyNumberFormat="1" applyFont="1" applyBorder="1" applyAlignment="1" applyProtection="1">
      <alignment horizontal="center" vertical="center" wrapText="1"/>
      <protection locked="0"/>
    </xf>
    <xf numFmtId="1" fontId="49" fillId="11" borderId="2" xfId="1" applyNumberFormat="1" applyFont="1" applyFill="1" applyBorder="1" applyAlignment="1">
      <alignment horizontal="left" vertical="top"/>
    </xf>
    <xf numFmtId="0" fontId="40" fillId="11" borderId="2" xfId="1" applyFont="1" applyFill="1" applyBorder="1" applyAlignment="1" applyProtection="1">
      <alignment horizontal="left" vertical="top" wrapText="1"/>
      <protection locked="0"/>
    </xf>
    <xf numFmtId="49" fontId="40" fillId="11" borderId="2" xfId="1" applyNumberFormat="1" applyFont="1" applyFill="1" applyBorder="1" applyAlignment="1" applyProtection="1">
      <alignment horizontal="left" vertical="top" wrapText="1"/>
      <protection locked="0"/>
    </xf>
    <xf numFmtId="0" fontId="40" fillId="11" borderId="2" xfId="1" applyFont="1" applyFill="1" applyBorder="1" applyAlignment="1" applyProtection="1">
      <alignment horizontal="center" vertical="center" wrapText="1"/>
      <protection locked="0"/>
    </xf>
    <xf numFmtId="0" fontId="31" fillId="11" borderId="2" xfId="1" applyFont="1" applyFill="1" applyBorder="1" applyAlignment="1" applyProtection="1">
      <alignment horizontal="center" vertical="top"/>
      <protection locked="0"/>
    </xf>
    <xf numFmtId="1" fontId="31" fillId="11" borderId="2" xfId="1" applyNumberFormat="1" applyFont="1" applyFill="1" applyBorder="1" applyAlignment="1" applyProtection="1">
      <alignment horizontal="center" vertical="top"/>
      <protection locked="0"/>
    </xf>
    <xf numFmtId="0" fontId="31" fillId="11" borderId="2" xfId="1" applyFont="1" applyFill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>
      <alignment horizontal="left" vertical="top"/>
    </xf>
    <xf numFmtId="0" fontId="41" fillId="0" borderId="28" xfId="1" applyFont="1" applyBorder="1" applyAlignment="1" applyProtection="1">
      <alignment horizontal="left" vertical="top" wrapText="1"/>
      <protection locked="0"/>
    </xf>
    <xf numFmtId="0" fontId="41" fillId="0" borderId="28" xfId="1" applyFont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 applyProtection="1">
      <alignment horizontal="center"/>
      <protection locked="0"/>
    </xf>
    <xf numFmtId="1" fontId="41" fillId="0" borderId="0" xfId="1" applyNumberFormat="1" applyFont="1" applyAlignment="1" applyProtection="1">
      <alignment horizontal="center" vertical="center"/>
      <protection locked="0"/>
    </xf>
    <xf numFmtId="49" fontId="31" fillId="11" borderId="0" xfId="1" applyNumberFormat="1" applyFont="1" applyFill="1" applyAlignment="1" applyProtection="1">
      <alignment horizontal="center" vertical="top"/>
      <protection locked="0"/>
    </xf>
    <xf numFmtId="2" fontId="31" fillId="11" borderId="0" xfId="1" applyNumberFormat="1" applyFont="1" applyFill="1" applyAlignment="1" applyProtection="1">
      <alignment horizontal="left" vertical="top"/>
      <protection locked="0"/>
    </xf>
    <xf numFmtId="2" fontId="31" fillId="11" borderId="0" xfId="1" applyNumberFormat="1" applyFont="1" applyFill="1" applyAlignment="1" applyProtection="1">
      <alignment horizontal="center" vertical="center"/>
      <protection locked="0"/>
    </xf>
    <xf numFmtId="2" fontId="41" fillId="0" borderId="36" xfId="1" applyNumberFormat="1" applyFont="1" applyBorder="1" applyAlignment="1" applyProtection="1">
      <alignment horizontal="center" vertical="top"/>
      <protection locked="0"/>
    </xf>
    <xf numFmtId="1" fontId="41" fillId="0" borderId="28" xfId="1" applyNumberFormat="1" applyFont="1" applyBorder="1" applyAlignment="1" applyProtection="1">
      <alignment horizontal="center" vertical="center"/>
      <protection locked="0"/>
    </xf>
    <xf numFmtId="1" fontId="41" fillId="0" borderId="28" xfId="1" applyNumberFormat="1" applyFont="1" applyBorder="1" applyAlignment="1" applyProtection="1">
      <alignment horizontal="left" vertical="top" wrapText="1"/>
      <protection locked="0"/>
    </xf>
    <xf numFmtId="1" fontId="49" fillId="11" borderId="36" xfId="1" applyNumberFormat="1" applyFont="1" applyFill="1" applyBorder="1" applyAlignment="1">
      <alignment horizontal="left" vertical="top"/>
    </xf>
    <xf numFmtId="0" fontId="40" fillId="11" borderId="28" xfId="1" applyFont="1" applyFill="1" applyBorder="1" applyAlignment="1" applyProtection="1">
      <alignment horizontal="left" vertical="top" wrapText="1"/>
      <protection locked="0"/>
    </xf>
    <xf numFmtId="49" fontId="40" fillId="11" borderId="28" xfId="1" applyNumberFormat="1" applyFont="1" applyFill="1" applyBorder="1" applyAlignment="1" applyProtection="1">
      <alignment horizontal="left" vertical="top" wrapText="1"/>
      <protection locked="0"/>
    </xf>
    <xf numFmtId="0" fontId="40" fillId="11" borderId="28" xfId="1" applyFont="1" applyFill="1" applyBorder="1" applyAlignment="1" applyProtection="1">
      <alignment horizontal="center" vertical="center" wrapText="1"/>
      <protection locked="0"/>
    </xf>
    <xf numFmtId="2" fontId="31" fillId="11" borderId="28" xfId="1" applyNumberFormat="1" applyFont="1" applyFill="1" applyBorder="1" applyAlignment="1" applyProtection="1">
      <alignment horizontal="center" vertical="top"/>
      <protection locked="0"/>
    </xf>
    <xf numFmtId="1" fontId="41" fillId="0" borderId="0" xfId="1" applyNumberFormat="1" applyFont="1" applyAlignment="1">
      <alignment horizontal="left" vertical="top" wrapText="1"/>
    </xf>
    <xf numFmtId="1" fontId="41" fillId="0" borderId="0" xfId="1" applyNumberFormat="1" applyFont="1" applyAlignment="1">
      <alignment horizontal="left" vertical="center" wrapText="1"/>
    </xf>
    <xf numFmtId="49" fontId="41" fillId="0" borderId="36" xfId="1" applyNumberFormat="1" applyFont="1" applyBorder="1" applyAlignment="1">
      <alignment horizontal="left" vertical="top"/>
    </xf>
    <xf numFmtId="1" fontId="41" fillId="0" borderId="36" xfId="1" applyNumberFormat="1" applyFont="1" applyBorder="1" applyAlignment="1" applyProtection="1">
      <alignment horizontal="center" vertical="top"/>
      <protection locked="0"/>
    </xf>
    <xf numFmtId="0" fontId="4" fillId="0" borderId="36" xfId="1" applyBorder="1" applyAlignment="1" applyProtection="1">
      <alignment horizontal="center"/>
      <protection locked="0"/>
    </xf>
    <xf numFmtId="1" fontId="41" fillId="0" borderId="36" xfId="1" quotePrefix="1" applyNumberFormat="1" applyFont="1" applyBorder="1" applyAlignment="1">
      <alignment horizontal="left" vertical="top" wrapText="1"/>
    </xf>
    <xf numFmtId="2" fontId="41" fillId="0" borderId="28" xfId="1" applyNumberFormat="1" applyFont="1" applyBorder="1" applyAlignment="1">
      <alignment horizontal="left" vertical="top" wrapText="1"/>
    </xf>
    <xf numFmtId="2" fontId="41" fillId="0" borderId="28" xfId="1" applyNumberFormat="1" applyFont="1" applyBorder="1" applyAlignment="1">
      <alignment horizontal="center" vertical="top" wrapText="1"/>
    </xf>
    <xf numFmtId="1" fontId="41" fillId="0" borderId="28" xfId="1" applyNumberFormat="1" applyFont="1" applyBorder="1" applyAlignment="1">
      <alignment horizontal="center" vertical="top" wrapText="1"/>
    </xf>
    <xf numFmtId="165" fontId="41" fillId="0" borderId="28" xfId="12" applyFont="1" applyBorder="1" applyAlignment="1">
      <alignment horizontal="left" vertical="center" wrapText="1"/>
    </xf>
    <xf numFmtId="0" fontId="41" fillId="0" borderId="28" xfId="1" applyFont="1" applyBorder="1" applyAlignment="1">
      <alignment horizontal="left" vertical="center" wrapText="1"/>
    </xf>
    <xf numFmtId="49" fontId="41" fillId="0" borderId="28" xfId="1" applyNumberFormat="1" applyFont="1" applyBorder="1" applyAlignment="1" applyProtection="1">
      <alignment horizontal="center" vertical="top"/>
      <protection locked="0"/>
    </xf>
    <xf numFmtId="1" fontId="41" fillId="0" borderId="0" xfId="1" applyNumberFormat="1" applyFont="1" applyAlignment="1" applyProtection="1">
      <alignment horizontal="left"/>
      <protection locked="0"/>
    </xf>
    <xf numFmtId="2" fontId="31" fillId="11" borderId="2" xfId="1" applyNumberFormat="1" applyFont="1" applyFill="1" applyBorder="1" applyAlignment="1" applyProtection="1">
      <alignment horizontal="center" vertical="top"/>
      <protection locked="0"/>
    </xf>
    <xf numFmtId="1" fontId="41" fillId="0" borderId="36" xfId="1" applyNumberFormat="1" applyFont="1" applyBorder="1" applyAlignment="1">
      <alignment horizontal="center" vertical="top"/>
    </xf>
    <xf numFmtId="1" fontId="41" fillId="0" borderId="28" xfId="1" applyNumberFormat="1" applyFont="1" applyBorder="1" applyAlignment="1">
      <alignment horizontal="left" vertical="top"/>
    </xf>
    <xf numFmtId="0" fontId="40" fillId="0" borderId="0" xfId="1" applyFont="1" applyAlignment="1">
      <alignment horizontal="center"/>
    </xf>
    <xf numFmtId="1" fontId="41" fillId="0" borderId="36" xfId="1" applyNumberFormat="1" applyFont="1" applyBorder="1" applyAlignment="1" applyProtection="1">
      <alignment horizontal="center" vertical="center"/>
      <protection locked="0"/>
    </xf>
    <xf numFmtId="0" fontId="39" fillId="0" borderId="0" xfId="6" applyFont="1" applyAlignment="1">
      <alignment vertical="center"/>
    </xf>
    <xf numFmtId="9" fontId="35" fillId="0" borderId="0" xfId="6" applyNumberFormat="1"/>
    <xf numFmtId="0" fontId="29" fillId="14" borderId="0" xfId="9" applyFont="1" applyFill="1" applyAlignment="1">
      <alignment vertical="top" wrapText="1"/>
    </xf>
    <xf numFmtId="0" fontId="29" fillId="14" borderId="0" xfId="9" applyFont="1" applyFill="1" applyAlignment="1">
      <alignment horizontal="left" vertical="top" wrapText="1"/>
    </xf>
    <xf numFmtId="1" fontId="29" fillId="14" borderId="0" xfId="9" applyNumberFormat="1" applyFont="1" applyFill="1" applyAlignment="1">
      <alignment vertical="top" wrapText="1"/>
    </xf>
    <xf numFmtId="0" fontId="29" fillId="14" borderId="41" xfId="10" applyFont="1" applyFill="1" applyBorder="1" applyAlignment="1">
      <alignment vertical="top" wrapText="1"/>
    </xf>
    <xf numFmtId="0" fontId="29" fillId="0" borderId="0" xfId="9" applyFont="1" applyFill="1" applyAlignment="1">
      <alignment vertical="top" wrapText="1"/>
    </xf>
    <xf numFmtId="2" fontId="35" fillId="0" borderId="0" xfId="6" applyNumberFormat="1"/>
    <xf numFmtId="14" fontId="0" fillId="0" borderId="0" xfId="9" applyNumberFormat="1" applyFont="1" applyAlignment="1">
      <alignment horizontal="right" vertical="top"/>
    </xf>
    <xf numFmtId="0" fontId="0" fillId="0" borderId="0" xfId="9" applyFont="1" applyAlignment="1">
      <alignment horizontal="right" vertical="top"/>
    </xf>
    <xf numFmtId="164" fontId="2" fillId="0" borderId="10" xfId="0" applyNumberFormat="1" applyFont="1" applyBorder="1" applyAlignment="1">
      <alignment horizontal="center" vertical="center"/>
    </xf>
    <xf numFmtId="165" fontId="47" fillId="0" borderId="28" xfId="12" applyFont="1" applyBorder="1" applyAlignment="1">
      <alignment horizontal="right" vertical="center" wrapText="1"/>
    </xf>
    <xf numFmtId="1" fontId="47" fillId="0" borderId="36" xfId="1" quotePrefix="1" applyNumberFormat="1" applyFont="1" applyBorder="1" applyAlignment="1">
      <alignment horizontal="left" vertical="top" wrapText="1"/>
    </xf>
    <xf numFmtId="165" fontId="47" fillId="0" borderId="28" xfId="12" applyFont="1" applyBorder="1" applyAlignment="1">
      <alignment horizontal="center" vertical="center" wrapText="1"/>
    </xf>
    <xf numFmtId="2" fontId="0" fillId="0" borderId="0" xfId="0" applyNumberFormat="1"/>
    <xf numFmtId="0" fontId="2" fillId="0" borderId="11" xfId="0" applyFont="1" applyBorder="1"/>
    <xf numFmtId="0" fontId="2" fillId="0" borderId="14" xfId="3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2" fontId="2" fillId="0" borderId="10" xfId="1" applyNumberFormat="1" applyFont="1" applyFill="1" applyBorder="1" applyAlignment="1">
      <alignment horizontal="center" vertical="center"/>
    </xf>
    <xf numFmtId="1" fontId="2" fillId="0" borderId="10" xfId="0" applyNumberFormat="1" applyFont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 applyProtection="1">
      <alignment horizontal="center" vertical="center" wrapText="1"/>
      <protection locked="0"/>
    </xf>
    <xf numFmtId="2" fontId="2" fillId="0" borderId="10" xfId="2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>
      <alignment horizontal="center" vertical="center"/>
    </xf>
    <xf numFmtId="0" fontId="2" fillId="0" borderId="18" xfId="0" applyFont="1" applyBorder="1"/>
    <xf numFmtId="0" fontId="2" fillId="0" borderId="10" xfId="3" applyFont="1" applyBorder="1" applyAlignment="1">
      <alignment horizontal="left" vertical="center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>
      <alignment horizontal="left" vertical="center"/>
    </xf>
    <xf numFmtId="1" fontId="2" fillId="0" borderId="10" xfId="0" applyNumberFormat="1" applyFont="1" applyBorder="1" applyAlignment="1">
      <alignment horizontal="left" vertical="center"/>
    </xf>
    <xf numFmtId="49" fontId="2" fillId="0" borderId="10" xfId="0" applyNumberFormat="1" applyFont="1" applyBorder="1" applyAlignment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49" fontId="2" fillId="0" borderId="10" xfId="0" applyNumberFormat="1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 wrapText="1"/>
    </xf>
    <xf numFmtId="1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0" xfId="0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 applyProtection="1">
      <alignment horizontal="left" vertical="top"/>
      <protection locked="0"/>
    </xf>
    <xf numFmtId="0" fontId="2" fillId="0" borderId="10" xfId="0" applyFont="1" applyFill="1" applyBorder="1" applyAlignment="1" applyProtection="1">
      <alignment horizontal="left" vertical="center"/>
      <protection locked="0"/>
    </xf>
    <xf numFmtId="0" fontId="56" fillId="4" borderId="11" xfId="0" applyFont="1" applyFill="1" applyBorder="1" applyAlignment="1">
      <alignment vertical="center"/>
    </xf>
    <xf numFmtId="0" fontId="2" fillId="0" borderId="10" xfId="1" applyFont="1" applyFill="1" applyBorder="1" applyAlignment="1">
      <alignment horizontal="left" vertical="center" wrapText="1"/>
    </xf>
    <xf numFmtId="1" fontId="2" fillId="0" borderId="10" xfId="1" applyNumberFormat="1" applyFont="1" applyFill="1" applyBorder="1" applyAlignment="1" applyProtection="1">
      <alignment horizontal="center" vertical="top"/>
      <protection locked="0"/>
    </xf>
    <xf numFmtId="1" fontId="2" fillId="0" borderId="10" xfId="1" applyNumberFormat="1" applyFont="1" applyFill="1" applyBorder="1" applyAlignment="1" applyProtection="1">
      <alignment horizontal="center" vertical="top" wrapText="1"/>
      <protection locked="0"/>
    </xf>
    <xf numFmtId="0" fontId="2" fillId="0" borderId="18" xfId="0" applyFont="1" applyFill="1" applyBorder="1" applyAlignment="1" applyProtection="1">
      <alignment wrapText="1"/>
      <protection locked="0"/>
    </xf>
    <xf numFmtId="0" fontId="2" fillId="0" borderId="9" xfId="0" applyFont="1" applyFill="1" applyBorder="1" applyAlignment="1" applyProtection="1">
      <alignment wrapText="1"/>
      <protection locked="0"/>
    </xf>
    <xf numFmtId="1" fontId="2" fillId="0" borderId="10" xfId="1" applyNumberFormat="1" applyFont="1" applyFill="1" applyBorder="1" applyAlignment="1">
      <alignment horizontal="left" vertical="center"/>
    </xf>
    <xf numFmtId="1" fontId="2" fillId="0" borderId="10" xfId="1" applyNumberFormat="1" applyFont="1" applyBorder="1" applyAlignment="1">
      <alignment horizontal="left" vertical="center"/>
    </xf>
    <xf numFmtId="0" fontId="2" fillId="0" borderId="10" xfId="1" applyNumberFormat="1" applyFont="1" applyBorder="1" applyAlignment="1">
      <alignment horizontal="left" vertical="center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/>
    <xf numFmtId="1" fontId="2" fillId="0" borderId="10" xfId="0" applyNumberFormat="1" applyFont="1" applyFill="1" applyBorder="1" applyAlignment="1">
      <alignment horizontal="left" vertical="center"/>
    </xf>
    <xf numFmtId="0" fontId="2" fillId="0" borderId="0" xfId="0" applyFont="1" applyFill="1"/>
    <xf numFmtId="1" fontId="2" fillId="0" borderId="10" xfId="2" applyNumberFormat="1" applyFont="1" applyFill="1" applyBorder="1" applyAlignment="1">
      <alignment horizontal="left" vertical="center"/>
    </xf>
    <xf numFmtId="0" fontId="56" fillId="0" borderId="10" xfId="0" applyFont="1" applyFill="1" applyBorder="1" applyAlignment="1">
      <alignment vertical="center"/>
    </xf>
    <xf numFmtId="1" fontId="2" fillId="0" borderId="10" xfId="0" applyNumberFormat="1" applyFont="1" applyBorder="1" applyAlignment="1">
      <alignment horizontal="left" vertical="center" wrapText="1"/>
    </xf>
    <xf numFmtId="0" fontId="5" fillId="0" borderId="10" xfId="0" applyFont="1" applyBorder="1"/>
    <xf numFmtId="1" fontId="2" fillId="0" borderId="10" xfId="0" applyNumberFormat="1" applyFont="1" applyBorder="1" applyAlignment="1">
      <alignment horizontal="center" vertical="center"/>
    </xf>
    <xf numFmtId="49" fontId="2" fillId="0" borderId="10" xfId="1" applyNumberFormat="1" applyFont="1" applyFill="1" applyBorder="1" applyAlignment="1">
      <alignment horizontal="center" vertical="top" wrapText="1"/>
    </xf>
    <xf numFmtId="1" fontId="2" fillId="0" borderId="18" xfId="0" applyNumberFormat="1" applyFont="1" applyFill="1" applyBorder="1" applyAlignment="1">
      <alignment horizontal="left" vertical="center"/>
    </xf>
    <xf numFmtId="0" fontId="57" fillId="0" borderId="10" xfId="1" applyNumberFormat="1" applyFont="1" applyBorder="1" applyAlignment="1">
      <alignment horizontal="left" vertical="center"/>
    </xf>
    <xf numFmtId="1" fontId="57" fillId="0" borderId="10" xfId="1" applyNumberFormat="1" applyFont="1" applyFill="1" applyBorder="1" applyAlignment="1">
      <alignment horizontal="left" vertical="center"/>
    </xf>
    <xf numFmtId="0" fontId="57" fillId="0" borderId="14" xfId="0" applyFont="1" applyFill="1" applyBorder="1" applyAlignment="1">
      <alignment horizontal="left" vertical="center" wrapText="1"/>
    </xf>
    <xf numFmtId="2" fontId="57" fillId="0" borderId="10" xfId="1" applyNumberFormat="1" applyFont="1" applyFill="1" applyBorder="1" applyAlignment="1">
      <alignment horizontal="center" vertical="center"/>
    </xf>
    <xf numFmtId="0" fontId="57" fillId="0" borderId="27" xfId="0" applyFont="1" applyFill="1" applyBorder="1" applyAlignment="1">
      <alignment horizontal="left" vertical="center" wrapText="1"/>
    </xf>
    <xf numFmtId="0" fontId="57" fillId="0" borderId="14" xfId="0" applyFont="1" applyBorder="1" applyAlignment="1">
      <alignment horizontal="left" vertical="center" wrapText="1"/>
    </xf>
    <xf numFmtId="0" fontId="57" fillId="0" borderId="11" xfId="1" applyNumberFormat="1" applyFont="1" applyBorder="1" applyAlignment="1">
      <alignment horizontal="left" vertical="center"/>
    </xf>
    <xf numFmtId="1" fontId="57" fillId="0" borderId="11" xfId="1" applyNumberFormat="1" applyFont="1" applyBorder="1" applyAlignment="1">
      <alignment horizontal="left" vertical="center"/>
    </xf>
    <xf numFmtId="0" fontId="57" fillId="0" borderId="0" xfId="0" applyFont="1" applyAlignment="1" applyProtection="1">
      <alignment horizontal="left" vertical="center"/>
      <protection locked="0"/>
    </xf>
    <xf numFmtId="2" fontId="57" fillId="0" borderId="11" xfId="1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  <protection locked="0"/>
    </xf>
    <xf numFmtId="1" fontId="57" fillId="0" borderId="10" xfId="1" applyNumberFormat="1" applyFont="1" applyBorder="1" applyAlignment="1">
      <alignment horizontal="left" vertical="center"/>
    </xf>
    <xf numFmtId="0" fontId="57" fillId="0" borderId="10" xfId="0" applyFont="1" applyBorder="1" applyAlignment="1" applyProtection="1">
      <alignment horizontal="left" vertical="center"/>
      <protection locked="0"/>
    </xf>
    <xf numFmtId="0" fontId="57" fillId="0" borderId="10" xfId="0" applyFont="1" applyBorder="1" applyAlignment="1">
      <alignment horizontal="left" vertical="center" wrapText="1"/>
    </xf>
    <xf numFmtId="1" fontId="58" fillId="0" borderId="10" xfId="1" applyNumberFormat="1" applyFont="1" applyBorder="1" applyAlignment="1">
      <alignment horizontal="left" vertical="top"/>
    </xf>
    <xf numFmtId="0" fontId="2" fillId="4" borderId="10" xfId="0" applyFont="1" applyFill="1" applyBorder="1" applyAlignment="1">
      <alignment horizontal="left" vertical="center" wrapText="1"/>
    </xf>
    <xf numFmtId="2" fontId="2" fillId="0" borderId="10" xfId="0" applyNumberFormat="1" applyFont="1" applyFill="1" applyBorder="1" applyAlignment="1">
      <alignment horizontal="center" vertical="center"/>
    </xf>
    <xf numFmtId="1" fontId="2" fillId="4" borderId="10" xfId="0" applyNumberFormat="1" applyFont="1" applyFill="1" applyBorder="1" applyAlignment="1" applyProtection="1">
      <alignment horizontal="center" vertical="center"/>
      <protection locked="0"/>
    </xf>
    <xf numFmtId="1" fontId="2" fillId="4" borderId="10" xfId="0" applyNumberFormat="1" applyFont="1" applyFill="1" applyBorder="1" applyAlignment="1" applyProtection="1">
      <alignment horizontal="left" vertical="center"/>
      <protection locked="0"/>
    </xf>
    <xf numFmtId="1" fontId="2" fillId="4" borderId="10" xfId="0" applyNumberFormat="1" applyFont="1" applyFill="1" applyBorder="1" applyAlignment="1" applyProtection="1">
      <alignment horizontal="left" vertical="center" wrapText="1"/>
      <protection locked="0"/>
    </xf>
    <xf numFmtId="2" fontId="2" fillId="4" borderId="10" xfId="0" applyNumberFormat="1" applyFont="1" applyFill="1" applyBorder="1" applyAlignment="1" applyProtection="1">
      <alignment horizontal="center" vertical="center"/>
      <protection locked="0"/>
    </xf>
    <xf numFmtId="49" fontId="57" fillId="0" borderId="10" xfId="0" applyNumberFormat="1" applyFont="1" applyBorder="1" applyAlignment="1">
      <alignment horizontal="left" vertical="center"/>
    </xf>
    <xf numFmtId="0" fontId="2" fillId="0" borderId="10" xfId="1" applyFont="1" applyBorder="1" applyAlignment="1">
      <alignment horizontal="left" vertical="center" wrapText="1"/>
    </xf>
    <xf numFmtId="0" fontId="57" fillId="0" borderId="10" xfId="0" applyFont="1" applyBorder="1" applyAlignment="1">
      <alignment vertical="center" wrapText="1"/>
    </xf>
    <xf numFmtId="0" fontId="57" fillId="0" borderId="10" xfId="1" applyFont="1" applyBorder="1" applyAlignment="1">
      <alignment horizontal="center" vertical="center" wrapText="1"/>
    </xf>
    <xf numFmtId="2" fontId="57" fillId="0" borderId="10" xfId="1" applyNumberFormat="1" applyFont="1" applyBorder="1" applyAlignment="1" applyProtection="1">
      <alignment horizontal="center" vertical="center"/>
      <protection locked="0"/>
    </xf>
    <xf numFmtId="49" fontId="2" fillId="0" borderId="10" xfId="1" applyNumberFormat="1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vertical="center" wrapText="1"/>
    </xf>
    <xf numFmtId="1" fontId="2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57" fillId="0" borderId="10" xfId="0" applyFont="1" applyFill="1" applyBorder="1" applyAlignment="1">
      <alignment vertical="center" wrapText="1"/>
    </xf>
    <xf numFmtId="0" fontId="2" fillId="0" borderId="0" xfId="1" applyNumberFormat="1" applyFont="1" applyFill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/>
    </xf>
    <xf numFmtId="0" fontId="5" fillId="0" borderId="12" xfId="0" applyFont="1" applyBorder="1"/>
    <xf numFmtId="0" fontId="2" fillId="0" borderId="10" xfId="1" applyNumberFormat="1" applyFont="1" applyFill="1" applyBorder="1" applyAlignment="1">
      <alignment horizontal="left" vertical="center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49" fontId="2" fillId="4" borderId="10" xfId="0" applyNumberFormat="1" applyFont="1" applyFill="1" applyBorder="1" applyAlignment="1">
      <alignment horizontal="left" vertical="center"/>
    </xf>
    <xf numFmtId="0" fontId="2" fillId="0" borderId="0" xfId="1" applyNumberFormat="1" applyFont="1" applyBorder="1" applyAlignment="1">
      <alignment horizontal="left" vertical="center"/>
    </xf>
    <xf numFmtId="0" fontId="2" fillId="4" borderId="10" xfId="0" applyFont="1" applyFill="1" applyBorder="1"/>
    <xf numFmtId="0" fontId="2" fillId="0" borderId="11" xfId="1" applyFont="1" applyFill="1" applyBorder="1" applyAlignment="1">
      <alignment horizontal="left" vertical="center"/>
    </xf>
    <xf numFmtId="2" fontId="2" fillId="0" borderId="11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Protection="1">
      <protection locked="0"/>
    </xf>
    <xf numFmtId="1" fontId="2" fillId="4" borderId="10" xfId="0" applyNumberFormat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left" vertical="center"/>
      <protection locked="0"/>
    </xf>
    <xf numFmtId="2" fontId="2" fillId="4" borderId="10" xfId="0" applyNumberFormat="1" applyFont="1" applyFill="1" applyBorder="1" applyAlignment="1">
      <alignment horizontal="center" vertical="center"/>
    </xf>
    <xf numFmtId="0" fontId="2" fillId="0" borderId="1" xfId="0" applyFont="1" applyFill="1" applyBorder="1" applyProtection="1">
      <protection locked="0"/>
    </xf>
    <xf numFmtId="0" fontId="2" fillId="0" borderId="10" xfId="0" applyFont="1" applyFill="1" applyBorder="1" applyAlignment="1">
      <alignment horizontal="left" vertical="center"/>
    </xf>
    <xf numFmtId="0" fontId="2" fillId="0" borderId="12" xfId="0" applyFont="1" applyBorder="1"/>
    <xf numFmtId="1" fontId="2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Border="1" applyAlignment="1">
      <alignment horizontal="left" vertical="center"/>
    </xf>
    <xf numFmtId="1" fontId="2" fillId="0" borderId="10" xfId="1" applyNumberFormat="1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40" fillId="4" borderId="1" xfId="1" applyFont="1" applyFill="1" applyBorder="1" applyAlignment="1">
      <alignment horizontal="left" vertical="center" wrapText="1"/>
    </xf>
    <xf numFmtId="0" fontId="44" fillId="11" borderId="0" xfId="1" applyFont="1" applyFill="1" applyAlignment="1" applyProtection="1">
      <alignment horizontal="left" vertical="top"/>
      <protection locked="0"/>
    </xf>
    <xf numFmtId="2" fontId="47" fillId="0" borderId="28" xfId="1" applyNumberFormat="1" applyFont="1" applyBorder="1" applyAlignment="1" applyProtection="1">
      <alignment horizontal="left" vertical="top" wrapText="1"/>
      <protection locked="0"/>
    </xf>
    <xf numFmtId="2" fontId="41" fillId="0" borderId="28" xfId="1" applyNumberFormat="1" applyFont="1" applyBorder="1" applyAlignment="1" applyProtection="1">
      <alignment horizontal="left" vertical="top" wrapText="1"/>
      <protection locked="0"/>
    </xf>
    <xf numFmtId="2" fontId="31" fillId="11" borderId="0" xfId="1" applyNumberFormat="1" applyFont="1" applyFill="1" applyAlignment="1" applyProtection="1">
      <alignment horizontal="left" vertical="top" wrapText="1"/>
      <protection locked="0"/>
    </xf>
    <xf numFmtId="0" fontId="44" fillId="11" borderId="0" xfId="1" applyFont="1" applyFill="1" applyAlignment="1" applyProtection="1">
      <alignment horizontal="left" vertical="top" wrapText="1"/>
      <protection locked="0"/>
    </xf>
    <xf numFmtId="2" fontId="44" fillId="11" borderId="0" xfId="1" applyNumberFormat="1" applyFont="1" applyFill="1" applyAlignment="1" applyProtection="1">
      <alignment horizontal="left" vertical="top" wrapText="1"/>
      <protection locked="0"/>
    </xf>
    <xf numFmtId="2" fontId="41" fillId="0" borderId="0" xfId="1" applyNumberFormat="1" applyFont="1" applyAlignment="1" applyProtection="1">
      <alignment horizontal="left" vertical="top"/>
      <protection locked="0"/>
    </xf>
    <xf numFmtId="2" fontId="47" fillId="0" borderId="0" xfId="1" applyNumberFormat="1" applyFont="1" applyAlignment="1" applyProtection="1">
      <alignment horizontal="left" vertical="top" wrapText="1"/>
      <protection locked="0"/>
    </xf>
    <xf numFmtId="1" fontId="47" fillId="0" borderId="28" xfId="1" applyNumberFormat="1" applyFont="1" applyBorder="1" applyAlignment="1">
      <alignment horizontal="center" vertical="top" wrapText="1"/>
    </xf>
    <xf numFmtId="49" fontId="44" fillId="11" borderId="6" xfId="1" applyNumberFormat="1" applyFont="1" applyFill="1" applyBorder="1" applyAlignment="1" applyProtection="1">
      <alignment horizontal="center" vertical="center"/>
      <protection locked="0"/>
    </xf>
    <xf numFmtId="49" fontId="47" fillId="0" borderId="40" xfId="1" applyNumberFormat="1" applyFont="1" applyBorder="1" applyAlignment="1">
      <alignment horizontal="left" vertical="top" wrapText="1"/>
    </xf>
    <xf numFmtId="0" fontId="44" fillId="11" borderId="0" xfId="1" applyFont="1" applyFill="1" applyAlignment="1" applyProtection="1">
      <alignment horizontal="left" vertical="center"/>
      <protection locked="0"/>
    </xf>
    <xf numFmtId="0" fontId="44" fillId="11" borderId="6" xfId="1" applyFont="1" applyFill="1" applyBorder="1" applyAlignment="1" applyProtection="1">
      <alignment horizontal="center" vertical="center"/>
      <protection locked="0"/>
    </xf>
    <xf numFmtId="0" fontId="46" fillId="0" borderId="0" xfId="1" applyFont="1" applyAlignment="1">
      <alignment horizontal="center"/>
    </xf>
    <xf numFmtId="0" fontId="47" fillId="0" borderId="36" xfId="1" applyFont="1" applyBorder="1" applyAlignment="1">
      <alignment horizontal="left" vertical="top"/>
    </xf>
    <xf numFmtId="0" fontId="47" fillId="0" borderId="28" xfId="1" applyFont="1" applyBorder="1" applyAlignment="1" applyProtection="1">
      <alignment horizontal="left" vertical="top" wrapText="1"/>
      <protection locked="0"/>
    </xf>
    <xf numFmtId="165" fontId="47" fillId="13" borderId="28" xfId="12" applyFont="1" applyFill="1" applyBorder="1" applyAlignment="1">
      <alignment horizontal="right" vertical="center" wrapText="1"/>
    </xf>
    <xf numFmtId="49" fontId="47" fillId="0" borderId="28" xfId="1" applyNumberFormat="1" applyFont="1" applyBorder="1" applyAlignment="1" applyProtection="1">
      <alignment horizontal="center" vertical="top" wrapText="1"/>
      <protection locked="0"/>
    </xf>
    <xf numFmtId="2" fontId="47" fillId="0" borderId="38" xfId="1" applyNumberFormat="1" applyFont="1" applyBorder="1" applyAlignment="1" applyProtection="1">
      <alignment horizontal="left" vertical="center"/>
      <protection locked="0"/>
    </xf>
    <xf numFmtId="1" fontId="47" fillId="0" borderId="0" xfId="1" applyNumberFormat="1" applyFont="1" applyAlignment="1">
      <alignment horizontal="center" vertical="top" wrapText="1"/>
    </xf>
    <xf numFmtId="1" fontId="59" fillId="0" borderId="0" xfId="1" applyNumberFormat="1" applyFont="1" applyAlignment="1" applyProtection="1">
      <alignment horizontal="center"/>
      <protection locked="0"/>
    </xf>
    <xf numFmtId="1" fontId="47" fillId="0" borderId="38" xfId="1" applyNumberFormat="1" applyFont="1" applyBorder="1" applyAlignment="1">
      <alignment horizontal="left" vertical="top"/>
    </xf>
    <xf numFmtId="2" fontId="47" fillId="0" borderId="38" xfId="1" applyNumberFormat="1" applyFont="1" applyBorder="1" applyAlignment="1" applyProtection="1">
      <alignment horizontal="center" vertical="center"/>
      <protection locked="0"/>
    </xf>
    <xf numFmtId="0" fontId="31" fillId="11" borderId="2" xfId="1" applyFont="1" applyFill="1" applyBorder="1" applyAlignment="1" applyProtection="1">
      <alignment horizontal="left" vertical="top" wrapText="1"/>
      <protection locked="0"/>
    </xf>
    <xf numFmtId="0" fontId="31" fillId="11" borderId="8" xfId="1" applyFont="1" applyFill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 applyProtection="1">
      <alignment horizontal="left" vertical="top" wrapText="1"/>
      <protection locked="0"/>
    </xf>
    <xf numFmtId="0" fontId="31" fillId="11" borderId="6" xfId="1" applyFont="1" applyFill="1" applyBorder="1" applyAlignment="1" applyProtection="1">
      <alignment horizontal="center" vertical="center"/>
      <protection locked="0"/>
    </xf>
    <xf numFmtId="0" fontId="41" fillId="0" borderId="0" xfId="1" applyFont="1" applyAlignment="1" applyProtection="1">
      <alignment horizontal="left" vertical="top" wrapText="1"/>
      <protection locked="0"/>
    </xf>
    <xf numFmtId="1" fontId="4" fillId="0" borderId="28" xfId="1" applyNumberFormat="1" applyBorder="1" applyAlignment="1" applyProtection="1">
      <alignment horizontal="left" vertical="top" wrapText="1"/>
      <protection locked="0"/>
    </xf>
    <xf numFmtId="2" fontId="31" fillId="11" borderId="28" xfId="1" applyNumberFormat="1" applyFont="1" applyFill="1" applyBorder="1" applyAlignment="1" applyProtection="1">
      <alignment horizontal="left" vertical="top" wrapText="1"/>
      <protection locked="0"/>
    </xf>
    <xf numFmtId="2" fontId="31" fillId="11" borderId="37" xfId="1" applyNumberFormat="1" applyFont="1" applyFill="1" applyBorder="1" applyAlignment="1" applyProtection="1">
      <alignment horizontal="center" vertical="top"/>
      <protection locked="0"/>
    </xf>
    <xf numFmtId="0" fontId="4" fillId="0" borderId="28" xfId="1" applyBorder="1" applyAlignment="1" applyProtection="1">
      <alignment horizontal="left" vertical="top" wrapText="1"/>
      <protection locked="0"/>
    </xf>
    <xf numFmtId="2" fontId="31" fillId="11" borderId="6" xfId="1" applyNumberFormat="1" applyFont="1" applyFill="1" applyBorder="1" applyAlignment="1" applyProtection="1">
      <alignment horizontal="center" vertical="top"/>
      <protection locked="0"/>
    </xf>
    <xf numFmtId="49" fontId="31" fillId="0" borderId="28" xfId="1" applyNumberFormat="1" applyFont="1" applyBorder="1" applyAlignment="1" applyProtection="1">
      <alignment horizontal="left" wrapText="1"/>
      <protection locked="0"/>
    </xf>
    <xf numFmtId="1" fontId="41" fillId="0" borderId="28" xfId="1" applyNumberFormat="1" applyFont="1" applyBorder="1" applyAlignment="1" applyProtection="1">
      <alignment horizontal="left" vertical="center" wrapText="1"/>
      <protection locked="0"/>
    </xf>
    <xf numFmtId="1" fontId="41" fillId="0" borderId="37" xfId="1" applyNumberFormat="1" applyFont="1" applyBorder="1" applyAlignment="1" applyProtection="1">
      <alignment horizontal="center" vertical="center"/>
      <protection locked="0"/>
    </xf>
    <xf numFmtId="0" fontId="40" fillId="0" borderId="0" xfId="1" applyFont="1" applyAlignment="1">
      <alignment horizontal="left" wrapText="1"/>
    </xf>
    <xf numFmtId="0" fontId="41" fillId="0" borderId="0" xfId="1" applyFont="1" applyAlignment="1">
      <alignment horizontal="left" vertical="center" wrapText="1"/>
    </xf>
    <xf numFmtId="1" fontId="47" fillId="0" borderId="28" xfId="1" applyNumberFormat="1" applyFont="1" applyBorder="1" applyAlignment="1" applyProtection="1">
      <alignment horizontal="left" vertical="center" wrapText="1"/>
      <protection locked="0"/>
    </xf>
    <xf numFmtId="49" fontId="47" fillId="0" borderId="28" xfId="1" applyNumberFormat="1" applyFont="1" applyBorder="1" applyAlignment="1" applyProtection="1">
      <alignment horizontal="center" vertical="top"/>
      <protection locked="0"/>
    </xf>
    <xf numFmtId="0" fontId="4" fillId="0" borderId="0" xfId="1" applyAlignment="1" applyProtection="1">
      <alignment horizontal="left" wrapText="1"/>
      <protection locked="0"/>
    </xf>
    <xf numFmtId="49" fontId="41" fillId="0" borderId="0" xfId="1" applyNumberFormat="1" applyFont="1" applyAlignment="1">
      <alignment horizontal="left" vertical="top" wrapText="1"/>
    </xf>
    <xf numFmtId="2" fontId="31" fillId="11" borderId="2" xfId="1" applyNumberFormat="1" applyFont="1" applyFill="1" applyBorder="1" applyAlignment="1" applyProtection="1">
      <alignment horizontal="left" vertical="top" wrapText="1"/>
      <protection locked="0"/>
    </xf>
    <xf numFmtId="1" fontId="41" fillId="0" borderId="36" xfId="1" applyNumberFormat="1" applyFont="1" applyBorder="1" applyAlignment="1">
      <alignment horizontal="left" vertical="top" wrapText="1"/>
    </xf>
    <xf numFmtId="0" fontId="4" fillId="0" borderId="0" xfId="1" applyAlignment="1" applyProtection="1">
      <alignment horizontal="left" vertical="top" wrapText="1"/>
      <protection locked="0"/>
    </xf>
    <xf numFmtId="0" fontId="31" fillId="11" borderId="0" xfId="1" applyFont="1" applyFill="1" applyAlignment="1" applyProtection="1">
      <alignment horizontal="left" vertical="top" wrapText="1"/>
      <protection locked="0"/>
    </xf>
    <xf numFmtId="49" fontId="41" fillId="0" borderId="36" xfId="1" applyNumberFormat="1" applyFont="1" applyBorder="1" applyAlignment="1">
      <alignment horizontal="left" vertical="top" wrapText="1"/>
    </xf>
    <xf numFmtId="49" fontId="5" fillId="9" borderId="10" xfId="0" applyNumberFormat="1" applyFont="1" applyFill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49" fontId="5" fillId="0" borderId="0" xfId="0" applyNumberFormat="1" applyFont="1"/>
    <xf numFmtId="49" fontId="5" fillId="0" borderId="10" xfId="0" applyNumberFormat="1" applyFont="1" applyFill="1" applyBorder="1" applyProtection="1">
      <protection locked="0"/>
    </xf>
    <xf numFmtId="0" fontId="5" fillId="0" borderId="10" xfId="0" applyFont="1" applyFill="1" applyBorder="1"/>
    <xf numFmtId="2" fontId="2" fillId="0" borderId="10" xfId="0" applyNumberFormat="1" applyFont="1" applyBorder="1" applyAlignment="1">
      <alignment horizontal="left" vertical="center"/>
    </xf>
    <xf numFmtId="165" fontId="41" fillId="0" borderId="0" xfId="12" applyFont="1" applyBorder="1" applyAlignment="1">
      <alignment horizontal="right" vertical="center" wrapText="1"/>
    </xf>
    <xf numFmtId="165" fontId="41" fillId="0" borderId="36" xfId="12" applyFont="1" applyBorder="1" applyAlignment="1">
      <alignment horizontal="right" vertical="center" wrapText="1"/>
    </xf>
    <xf numFmtId="165" fontId="41" fillId="12" borderId="28" xfId="12" applyFont="1" applyFill="1" applyBorder="1" applyAlignment="1">
      <alignment horizontal="right" vertical="center" wrapText="1"/>
    </xf>
    <xf numFmtId="0" fontId="60" fillId="0" borderId="10" xfId="0" applyFont="1" applyBorder="1"/>
    <xf numFmtId="0" fontId="60" fillId="0" borderId="0" xfId="0" applyFont="1" applyFill="1" applyBorder="1"/>
    <xf numFmtId="0" fontId="60" fillId="0" borderId="0" xfId="0" applyFont="1"/>
    <xf numFmtId="0" fontId="61" fillId="0" borderId="10" xfId="0" applyFont="1" applyBorder="1" applyProtection="1">
      <protection locked="0"/>
    </xf>
    <xf numFmtId="0" fontId="61" fillId="0" borderId="10" xfId="1" applyNumberFormat="1" applyFont="1" applyFill="1" applyBorder="1" applyAlignment="1">
      <alignment horizontal="left" vertical="center"/>
    </xf>
    <xf numFmtId="0" fontId="61" fillId="0" borderId="10" xfId="1" applyFont="1" applyFill="1" applyBorder="1" applyAlignment="1">
      <alignment horizontal="left" vertical="center"/>
    </xf>
    <xf numFmtId="0" fontId="61" fillId="0" borderId="10" xfId="1" applyFont="1" applyFill="1" applyBorder="1" applyAlignment="1">
      <alignment horizontal="left" vertical="center" wrapText="1"/>
    </xf>
    <xf numFmtId="2" fontId="61" fillId="0" borderId="11" xfId="1" applyNumberFormat="1" applyFont="1" applyFill="1" applyBorder="1" applyAlignment="1">
      <alignment horizontal="center" vertical="center"/>
    </xf>
    <xf numFmtId="1" fontId="61" fillId="0" borderId="10" xfId="0" applyNumberFormat="1" applyFont="1" applyFill="1" applyBorder="1" applyAlignment="1" applyProtection="1">
      <alignment horizontal="center" vertical="center"/>
      <protection locked="0"/>
    </xf>
    <xf numFmtId="2" fontId="61" fillId="0" borderId="10" xfId="1" applyNumberFormat="1" applyFont="1" applyBorder="1" applyAlignment="1">
      <alignment horizontal="center" vertical="center" wrapText="1"/>
    </xf>
    <xf numFmtId="2" fontId="61" fillId="0" borderId="1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Fill="1" applyBorder="1" applyProtection="1">
      <protection locked="0"/>
    </xf>
    <xf numFmtId="0" fontId="61" fillId="0" borderId="0" xfId="0" applyFont="1" applyBorder="1" applyProtection="1">
      <protection locked="0"/>
    </xf>
    <xf numFmtId="0" fontId="61" fillId="0" borderId="10" xfId="1" applyNumberFormat="1" applyFont="1" applyBorder="1" applyAlignment="1">
      <alignment horizontal="left" vertical="center"/>
    </xf>
    <xf numFmtId="1" fontId="61" fillId="0" borderId="10" xfId="1" applyNumberFormat="1" applyFont="1" applyBorder="1" applyAlignment="1">
      <alignment horizontal="left" vertical="center"/>
    </xf>
    <xf numFmtId="0" fontId="61" fillId="0" borderId="10" xfId="1" applyFont="1" applyBorder="1" applyAlignment="1">
      <alignment horizontal="left" vertical="center" wrapText="1"/>
    </xf>
    <xf numFmtId="2" fontId="61" fillId="0" borderId="10" xfId="1" applyNumberFormat="1" applyFont="1" applyFill="1" applyBorder="1" applyAlignment="1">
      <alignment horizontal="center" vertical="center"/>
    </xf>
    <xf numFmtId="1" fontId="61" fillId="0" borderId="10" xfId="0" applyNumberFormat="1" applyFont="1" applyBorder="1" applyAlignment="1" applyProtection="1">
      <alignment horizontal="center" vertical="center"/>
      <protection locked="0"/>
    </xf>
    <xf numFmtId="0" fontId="61" fillId="0" borderId="10" xfId="0" applyFont="1" applyBorder="1" applyAlignment="1" applyProtection="1">
      <alignment horizontal="center" vertical="center"/>
      <protection locked="0"/>
    </xf>
    <xf numFmtId="0" fontId="37" fillId="10" borderId="6" xfId="14" applyFont="1" applyBorder="1" applyAlignment="1">
      <alignment horizontal="center" vertical="center" wrapText="1"/>
    </xf>
    <xf numFmtId="0" fontId="38" fillId="0" borderId="0" xfId="15" applyFont="1" applyAlignment="1">
      <alignment horizontal="left" vertical="center" readingOrder="1"/>
    </xf>
    <xf numFmtId="0" fontId="35" fillId="0" borderId="0" xfId="15"/>
    <xf numFmtId="0" fontId="40" fillId="10" borderId="35" xfId="14" applyFont="1" applyBorder="1" applyAlignment="1">
      <alignment horizontal="center" vertical="center" wrapText="1"/>
    </xf>
    <xf numFmtId="9" fontId="46" fillId="11" borderId="0" xfId="16" applyFont="1" applyFill="1" applyBorder="1" applyAlignment="1" applyProtection="1">
      <alignment horizontal="right" vertical="center" wrapText="1"/>
      <protection locked="0"/>
    </xf>
    <xf numFmtId="0" fontId="48" fillId="10" borderId="35" xfId="14" applyFont="1" applyBorder="1" applyAlignment="1">
      <alignment horizontal="center" vertical="center" wrapText="1"/>
    </xf>
    <xf numFmtId="14" fontId="40" fillId="10" borderId="35" xfId="14" applyNumberFormat="1" applyFont="1" applyBorder="1" applyAlignment="1">
      <alignment horizontal="center" vertical="center" wrapText="1"/>
    </xf>
    <xf numFmtId="166" fontId="41" fillId="0" borderId="28" xfId="1" applyNumberFormat="1" applyFont="1" applyBorder="1" applyAlignment="1" applyProtection="1">
      <alignment horizontal="center" vertical="top"/>
      <protection locked="0"/>
    </xf>
    <xf numFmtId="9" fontId="40" fillId="11" borderId="0" xfId="16" applyFont="1" applyFill="1" applyBorder="1" applyAlignment="1" applyProtection="1">
      <alignment horizontal="right" vertical="center" wrapText="1"/>
      <protection locked="0"/>
    </xf>
    <xf numFmtId="166" fontId="31" fillId="11" borderId="0" xfId="1" applyNumberFormat="1" applyFont="1" applyFill="1" applyAlignment="1" applyProtection="1">
      <alignment horizontal="center" vertical="top"/>
      <protection locked="0"/>
    </xf>
    <xf numFmtId="166" fontId="44" fillId="11" borderId="0" xfId="1" applyNumberFormat="1" applyFont="1" applyFill="1" applyAlignment="1" applyProtection="1">
      <alignment horizontal="center" vertical="top"/>
      <protection locked="0"/>
    </xf>
    <xf numFmtId="166" fontId="47" fillId="0" borderId="28" xfId="1" applyNumberFormat="1" applyFont="1" applyBorder="1" applyAlignment="1">
      <alignment horizontal="center" vertical="top" wrapText="1"/>
    </xf>
    <xf numFmtId="166" fontId="46" fillId="11" borderId="0" xfId="1" applyNumberFormat="1" applyFont="1" applyFill="1" applyAlignment="1" applyProtection="1">
      <alignment horizontal="left" vertical="top" wrapText="1"/>
      <protection locked="0"/>
    </xf>
    <xf numFmtId="0" fontId="4" fillId="0" borderId="0" xfId="15" applyFont="1"/>
    <xf numFmtId="14" fontId="51" fillId="10" borderId="35" xfId="14" applyNumberFormat="1" applyFont="1" applyBorder="1" applyAlignment="1">
      <alignment horizontal="center" vertical="center" wrapText="1"/>
    </xf>
    <xf numFmtId="9" fontId="44" fillId="11" borderId="0" xfId="16" applyFont="1" applyFill="1" applyBorder="1" applyAlignment="1" applyProtection="1">
      <alignment horizontal="right" vertical="center" wrapText="1"/>
      <protection locked="0"/>
    </xf>
    <xf numFmtId="0" fontId="35" fillId="0" borderId="6" xfId="15" applyBorder="1"/>
    <xf numFmtId="9" fontId="40" fillId="11" borderId="2" xfId="16" applyFont="1" applyFill="1" applyBorder="1" applyAlignment="1" applyProtection="1">
      <alignment horizontal="right" vertical="center" wrapText="1"/>
      <protection locked="0"/>
    </xf>
    <xf numFmtId="9" fontId="31" fillId="11" borderId="0" xfId="16" applyFont="1" applyFill="1" applyBorder="1" applyAlignment="1" applyProtection="1">
      <alignment horizontal="right" vertical="center"/>
      <protection locked="0"/>
    </xf>
    <xf numFmtId="9" fontId="40" fillId="11" borderId="28" xfId="16" applyFont="1" applyFill="1" applyBorder="1" applyAlignment="1" applyProtection="1">
      <alignment horizontal="right" vertical="center" wrapText="1"/>
      <protection locked="0"/>
    </xf>
    <xf numFmtId="0" fontId="46" fillId="10" borderId="35" xfId="14" applyFont="1" applyBorder="1" applyAlignment="1">
      <alignment horizontal="center" vertical="center" wrapText="1"/>
    </xf>
    <xf numFmtId="0" fontId="41" fillId="0" borderId="0" xfId="15" applyFont="1" applyAlignment="1">
      <alignment vertical="center" wrapText="1"/>
    </xf>
    <xf numFmtId="49" fontId="41" fillId="0" borderId="0" xfId="15" applyNumberFormat="1" applyFont="1" applyAlignment="1">
      <alignment vertical="center" wrapText="1"/>
    </xf>
    <xf numFmtId="0" fontId="41" fillId="0" borderId="0" xfId="15" applyFont="1" applyAlignment="1">
      <alignment horizontal="left" vertical="center" wrapText="1"/>
    </xf>
    <xf numFmtId="14" fontId="31" fillId="10" borderId="35" xfId="14" applyNumberFormat="1" applyFont="1" applyBorder="1" applyAlignment="1">
      <alignment horizontal="center" vertical="center" wrapText="1"/>
    </xf>
    <xf numFmtId="14" fontId="46" fillId="10" borderId="35" xfId="14" applyNumberFormat="1" applyFont="1" applyBorder="1" applyAlignment="1">
      <alignment horizontal="center" vertical="center" wrapText="1"/>
    </xf>
    <xf numFmtId="1" fontId="4" fillId="0" borderId="36" xfId="1" quotePrefix="1" applyNumberFormat="1" applyBorder="1" applyAlignment="1">
      <alignment horizontal="left" vertical="top" wrapText="1"/>
    </xf>
    <xf numFmtId="1" fontId="52" fillId="0" borderId="28" xfId="1" applyNumberFormat="1" applyFont="1" applyBorder="1" applyAlignment="1" applyProtection="1">
      <alignment horizontal="center" vertical="top"/>
      <protection locked="0"/>
    </xf>
    <xf numFmtId="9" fontId="41" fillId="0" borderId="28" xfId="16" applyFont="1" applyFill="1" applyBorder="1" applyAlignment="1">
      <alignment horizontal="left" vertical="top" wrapText="1"/>
    </xf>
    <xf numFmtId="0" fontId="41" fillId="4" borderId="28" xfId="1" applyFont="1" applyFill="1" applyBorder="1" applyAlignment="1">
      <alignment horizontal="left" vertical="top" wrapText="1"/>
    </xf>
    <xf numFmtId="2" fontId="41" fillId="4" borderId="28" xfId="1" applyNumberFormat="1" applyFont="1" applyFill="1" applyBorder="1" applyAlignment="1" applyProtection="1">
      <alignment horizontal="center" vertical="top"/>
      <protection locked="0"/>
    </xf>
    <xf numFmtId="1" fontId="41" fillId="4" borderId="28" xfId="1" applyNumberFormat="1" applyFont="1" applyFill="1" applyBorder="1" applyAlignment="1" applyProtection="1">
      <alignment horizontal="center" vertical="top"/>
      <protection locked="0"/>
    </xf>
    <xf numFmtId="49" fontId="41" fillId="4" borderId="28" xfId="1" applyNumberFormat="1" applyFont="1" applyFill="1" applyBorder="1" applyAlignment="1">
      <alignment horizontal="left" vertical="top" wrapText="1"/>
    </xf>
    <xf numFmtId="1" fontId="41" fillId="4" borderId="28" xfId="1" applyNumberFormat="1" applyFont="1" applyFill="1" applyBorder="1" applyAlignment="1" applyProtection="1">
      <alignment horizontal="center" vertical="center"/>
      <protection locked="0"/>
    </xf>
    <xf numFmtId="1" fontId="41" fillId="4" borderId="37" xfId="1" applyNumberFormat="1" applyFont="1" applyFill="1" applyBorder="1" applyAlignment="1">
      <alignment horizontal="center" vertical="top"/>
    </xf>
    <xf numFmtId="165" fontId="41" fillId="0" borderId="0" xfId="12" applyFont="1" applyFill="1" applyBorder="1" applyAlignment="1">
      <alignment horizontal="right" vertical="top" wrapText="1"/>
    </xf>
    <xf numFmtId="0" fontId="46" fillId="0" borderId="0" xfId="15" applyFont="1"/>
    <xf numFmtId="49" fontId="35" fillId="0" borderId="0" xfId="15" applyNumberFormat="1"/>
    <xf numFmtId="0" fontId="35" fillId="0" borderId="0" xfId="15" applyAlignment="1">
      <alignment horizontal="left"/>
    </xf>
    <xf numFmtId="0" fontId="35" fillId="0" borderId="0" xfId="15" applyAlignment="1">
      <alignment horizontal="left" wrapText="1"/>
    </xf>
    <xf numFmtId="9" fontId="0" fillId="0" borderId="0" xfId="16" applyFont="1" applyAlignment="1">
      <alignment horizontal="right"/>
    </xf>
    <xf numFmtId="0" fontId="26" fillId="6" borderId="21" xfId="0" applyFont="1" applyFill="1" applyBorder="1" applyAlignment="1">
      <alignment vertical="center"/>
    </xf>
    <xf numFmtId="0" fontId="56" fillId="7" borderId="29" xfId="0" applyFont="1" applyFill="1" applyBorder="1" applyAlignment="1">
      <alignment vertical="center"/>
    </xf>
    <xf numFmtId="165" fontId="52" fillId="0" borderId="28" xfId="12" applyFont="1" applyBorder="1" applyAlignment="1">
      <alignment horizontal="right" vertical="center" wrapText="1"/>
    </xf>
    <xf numFmtId="1" fontId="2" fillId="0" borderId="10" xfId="0" applyNumberFormat="1" applyFont="1" applyFill="1" applyBorder="1" applyAlignment="1" applyProtection="1">
      <alignment vertical="center" wrapText="1"/>
      <protection locked="0"/>
    </xf>
    <xf numFmtId="0" fontId="27" fillId="7" borderId="12" xfId="0" applyFon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13" borderId="12" xfId="0" applyNumberFormat="1" applyFont="1" applyFill="1" applyBorder="1" applyAlignment="1" applyProtection="1">
      <alignment horizontal="center" vertical="center"/>
      <protection locked="0"/>
    </xf>
    <xf numFmtId="0" fontId="2" fillId="15" borderId="12" xfId="0" applyNumberFormat="1" applyFont="1" applyFill="1" applyBorder="1" applyAlignment="1" applyProtection="1">
      <alignment horizontal="center" vertical="center"/>
      <protection locked="0"/>
    </xf>
    <xf numFmtId="0" fontId="15" fillId="3" borderId="30" xfId="0" applyFont="1" applyFill="1" applyBorder="1" applyAlignment="1" applyProtection="1">
      <alignment vertical="center"/>
      <protection locked="0"/>
    </xf>
    <xf numFmtId="0" fontId="15" fillId="3" borderId="31" xfId="0" applyFont="1" applyFill="1" applyBorder="1" applyAlignment="1" applyProtection="1">
      <alignment vertical="center"/>
      <protection locked="0"/>
    </xf>
    <xf numFmtId="0" fontId="63" fillId="0" borderId="4" xfId="16" applyNumberFormat="1" applyFont="1" applyFill="1" applyBorder="1" applyAlignment="1">
      <alignment horizontal="left" vertical="center"/>
    </xf>
    <xf numFmtId="1" fontId="52" fillId="0" borderId="0" xfId="1" applyNumberFormat="1" applyFont="1" applyAlignment="1">
      <alignment horizontal="left" vertical="top"/>
    </xf>
    <xf numFmtId="0" fontId="41" fillId="0" borderId="0" xfId="1" applyFont="1" applyAlignment="1">
      <alignment horizontal="center" vertical="center" wrapText="1"/>
    </xf>
    <xf numFmtId="2" fontId="41" fillId="0" borderId="0" xfId="1" applyNumberFormat="1" applyFont="1" applyAlignment="1" applyProtection="1">
      <alignment horizontal="left" vertical="top" wrapText="1"/>
      <protection locked="0"/>
    </xf>
    <xf numFmtId="49" fontId="41" fillId="0" borderId="0" xfId="1" applyNumberFormat="1" applyFont="1" applyAlignment="1" applyProtection="1">
      <alignment horizontal="center" vertical="center"/>
      <protection locked="0"/>
    </xf>
    <xf numFmtId="0" fontId="52" fillId="0" borderId="0" xfId="1" applyFont="1" applyAlignment="1">
      <alignment horizontal="left" vertical="top"/>
    </xf>
    <xf numFmtId="2" fontId="52" fillId="0" borderId="28" xfId="1" applyNumberFormat="1" applyFont="1" applyBorder="1" applyAlignment="1" applyProtection="1">
      <alignment horizontal="center" vertical="top"/>
      <protection locked="0"/>
    </xf>
    <xf numFmtId="1" fontId="52" fillId="0" borderId="0" xfId="1" applyNumberFormat="1" applyFont="1" applyAlignment="1" applyProtection="1">
      <alignment horizontal="center" vertical="center"/>
      <protection locked="0"/>
    </xf>
    <xf numFmtId="49" fontId="41" fillId="0" borderId="36" xfId="1" applyNumberFormat="1" applyFont="1" applyBorder="1" applyAlignment="1">
      <alignment horizontal="center" vertical="top"/>
    </xf>
    <xf numFmtId="0" fontId="64" fillId="5" borderId="0" xfId="0" applyFont="1" applyFill="1" applyBorder="1"/>
    <xf numFmtId="0" fontId="52" fillId="0" borderId="28" xfId="1" applyFont="1" applyBorder="1" applyAlignment="1">
      <alignment horizontal="center" vertical="center" wrapText="1"/>
    </xf>
    <xf numFmtId="0" fontId="60" fillId="0" borderId="10" xfId="0" applyFont="1" applyFill="1" applyBorder="1" applyProtection="1">
      <protection locked="0"/>
    </xf>
    <xf numFmtId="0" fontId="60" fillId="0" borderId="0" xfId="0" applyFont="1" applyFill="1" applyBorder="1" applyProtection="1">
      <protection locked="0"/>
    </xf>
    <xf numFmtId="0" fontId="65" fillId="0" borderId="12" xfId="0" applyFont="1" applyBorder="1"/>
    <xf numFmtId="0" fontId="66" fillId="0" borderId="0" xfId="0" applyFont="1" applyFill="1" applyBorder="1" applyProtection="1">
      <protection locked="0"/>
    </xf>
    <xf numFmtId="0" fontId="66" fillId="0" borderId="0" xfId="0" applyFont="1" applyProtection="1">
      <protection locked="0"/>
    </xf>
    <xf numFmtId="1" fontId="60" fillId="0" borderId="10" xfId="0" applyNumberFormat="1" applyFont="1" applyFill="1" applyBorder="1" applyAlignment="1" applyProtection="1">
      <alignment horizontal="center" vertical="center"/>
      <protection locked="0"/>
    </xf>
    <xf numFmtId="0" fontId="41" fillId="12" borderId="0" xfId="1" applyFont="1" applyFill="1" applyAlignment="1">
      <alignment horizontal="left" vertical="top" wrapText="1"/>
    </xf>
    <xf numFmtId="0" fontId="41" fillId="12" borderId="36" xfId="1" applyFont="1" applyFill="1" applyBorder="1" applyAlignment="1">
      <alignment horizontal="left" vertical="top" wrapText="1"/>
    </xf>
    <xf numFmtId="49" fontId="41" fillId="12" borderId="28" xfId="1" applyNumberFormat="1" applyFont="1" applyFill="1" applyBorder="1" applyAlignment="1">
      <alignment horizontal="left" vertical="top" wrapText="1"/>
    </xf>
    <xf numFmtId="0" fontId="41" fillId="12" borderId="28" xfId="1" applyFont="1" applyFill="1" applyBorder="1" applyAlignment="1">
      <alignment horizontal="left" vertical="top" wrapText="1"/>
    </xf>
    <xf numFmtId="0" fontId="41" fillId="12" borderId="28" xfId="1" applyFont="1" applyFill="1" applyBorder="1" applyAlignment="1">
      <alignment horizontal="center" vertical="center" wrapText="1"/>
    </xf>
    <xf numFmtId="1" fontId="41" fillId="12" borderId="0" xfId="1" applyNumberFormat="1" applyFont="1" applyFill="1" applyAlignment="1">
      <alignment horizontal="left" vertical="top"/>
    </xf>
    <xf numFmtId="0" fontId="53" fillId="12" borderId="0" xfId="1" applyFont="1" applyFill="1"/>
    <xf numFmtId="49" fontId="41" fillId="12" borderId="0" xfId="1" applyNumberFormat="1" applyFont="1" applyFill="1"/>
    <xf numFmtId="0" fontId="41" fillId="12" borderId="28" xfId="1" applyFont="1" applyFill="1" applyBorder="1" applyAlignment="1" applyProtection="1">
      <alignment horizontal="left" vertical="top" wrapText="1"/>
      <protection locked="0"/>
    </xf>
    <xf numFmtId="1" fontId="41" fillId="12" borderId="36" xfId="1" quotePrefix="1" applyNumberFormat="1" applyFont="1" applyFill="1" applyBorder="1" applyAlignment="1">
      <alignment horizontal="left" vertical="top" wrapText="1"/>
    </xf>
    <xf numFmtId="2" fontId="41" fillId="12" borderId="28" xfId="1" applyNumberFormat="1" applyFont="1" applyFill="1" applyBorder="1" applyAlignment="1">
      <alignment horizontal="left" vertical="top" wrapText="1"/>
    </xf>
    <xf numFmtId="1" fontId="41" fillId="12" borderId="36" xfId="1" applyNumberFormat="1" applyFont="1" applyFill="1" applyBorder="1" applyAlignment="1">
      <alignment horizontal="left" vertical="top"/>
    </xf>
    <xf numFmtId="49" fontId="41" fillId="12" borderId="0" xfId="1" applyNumberFormat="1" applyFont="1" applyFill="1" applyAlignment="1">
      <alignment horizontal="left" vertical="top"/>
    </xf>
    <xf numFmtId="0" fontId="67" fillId="0" borderId="10" xfId="0" applyFont="1" applyFill="1" applyBorder="1" applyProtection="1">
      <protection locked="0"/>
    </xf>
    <xf numFmtId="1" fontId="67" fillId="0" borderId="10" xfId="0" applyNumberFormat="1" applyFont="1" applyFill="1" applyBorder="1" applyAlignment="1" applyProtection="1">
      <alignment horizontal="center" vertical="center"/>
      <protection locked="0"/>
    </xf>
    <xf numFmtId="1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7" fillId="0" borderId="0" xfId="0" applyFont="1" applyFill="1" applyBorder="1" applyProtection="1">
      <protection locked="0"/>
    </xf>
    <xf numFmtId="0" fontId="67" fillId="0" borderId="0" xfId="0" applyFont="1" applyFill="1" applyProtection="1">
      <protection locked="0"/>
    </xf>
    <xf numFmtId="0" fontId="60" fillId="0" borderId="0" xfId="0" applyFont="1" applyFill="1" applyProtection="1">
      <protection locked="0"/>
    </xf>
    <xf numFmtId="2" fontId="22" fillId="4" borderId="10" xfId="1" applyNumberFormat="1" applyFont="1" applyFill="1" applyBorder="1" applyAlignment="1">
      <alignment horizontal="center" vertical="center" wrapText="1"/>
    </xf>
    <xf numFmtId="1" fontId="22" fillId="4" borderId="10" xfId="0" applyNumberFormat="1" applyFont="1" applyFill="1" applyBorder="1" applyAlignment="1" applyProtection="1">
      <alignment horizontal="center" vertical="center"/>
      <protection locked="0"/>
    </xf>
    <xf numFmtId="2" fontId="22" fillId="4" borderId="10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/>
    <xf numFmtId="2" fontId="68" fillId="0" borderId="10" xfId="0" applyNumberFormat="1" applyFont="1" applyBorder="1" applyAlignment="1">
      <alignment horizontal="center" vertical="center"/>
    </xf>
    <xf numFmtId="2" fontId="22" fillId="0" borderId="10" xfId="1" applyNumberFormat="1" applyFont="1" applyBorder="1" applyAlignment="1">
      <alignment horizontal="center" vertical="center" wrapText="1"/>
    </xf>
    <xf numFmtId="1" fontId="22" fillId="0" borderId="10" xfId="0" applyNumberFormat="1" applyFont="1" applyBorder="1" applyAlignment="1" applyProtection="1">
      <alignment horizontal="center" vertical="center"/>
      <protection locked="0"/>
    </xf>
    <xf numFmtId="1" fontId="22" fillId="0" borderId="10" xfId="0" applyNumberFormat="1" applyFont="1" applyBorder="1" applyAlignment="1" applyProtection="1">
      <alignment horizontal="center" vertical="center" wrapText="1"/>
      <protection locked="0"/>
    </xf>
    <xf numFmtId="1" fontId="22" fillId="0" borderId="10" xfId="0" applyNumberFormat="1" applyFont="1" applyFill="1" applyBorder="1" applyAlignment="1" applyProtection="1">
      <alignment horizontal="center" vertical="center"/>
      <protection locked="0"/>
    </xf>
    <xf numFmtId="2" fontId="22" fillId="0" borderId="1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/>
    <xf numFmtId="1" fontId="22" fillId="0" borderId="10" xfId="0" applyNumberFormat="1" applyFont="1" applyBorder="1" applyAlignment="1">
      <alignment horizontal="left" vertical="center" wrapText="1"/>
    </xf>
    <xf numFmtId="0" fontId="1" fillId="0" borderId="0" xfId="0" applyFont="1"/>
    <xf numFmtId="0" fontId="31" fillId="16" borderId="33" xfId="1" applyFont="1" applyFill="1" applyBorder="1" applyAlignment="1">
      <alignment horizontal="center" vertical="center" wrapText="1"/>
    </xf>
    <xf numFmtId="1" fontId="7" fillId="17" borderId="4" xfId="1" applyNumberFormat="1" applyFont="1" applyFill="1" applyBorder="1" applyAlignment="1" applyProtection="1">
      <alignment horizontal="left"/>
      <protection locked="0"/>
    </xf>
    <xf numFmtId="49" fontId="31" fillId="17" borderId="1" xfId="1" applyNumberFormat="1" applyFont="1" applyFill="1" applyBorder="1" applyAlignment="1" applyProtection="1">
      <alignment horizontal="left" wrapText="1"/>
      <protection locked="0"/>
    </xf>
    <xf numFmtId="49" fontId="31" fillId="17" borderId="1" xfId="1" applyNumberFormat="1" applyFont="1" applyFill="1" applyBorder="1" applyAlignment="1" applyProtection="1">
      <alignment horizontal="center" vertical="center" wrapText="1"/>
      <protection locked="0"/>
    </xf>
    <xf numFmtId="9" fontId="31" fillId="17" borderId="1" xfId="16" applyFont="1" applyFill="1" applyBorder="1" applyAlignment="1" applyProtection="1">
      <alignment horizontal="right" vertical="center" wrapText="1"/>
      <protection locked="0"/>
    </xf>
    <xf numFmtId="49" fontId="31" fillId="17" borderId="1" xfId="1" applyNumberFormat="1" applyFont="1" applyFill="1" applyBorder="1" applyAlignment="1" applyProtection="1">
      <alignment horizontal="center"/>
      <protection locked="0"/>
    </xf>
    <xf numFmtId="49" fontId="31" fillId="17" borderId="1" xfId="1" applyNumberFormat="1" applyFont="1" applyFill="1" applyBorder="1" applyAlignment="1" applyProtection="1">
      <alignment horizontal="center" vertical="center"/>
      <protection locked="0"/>
    </xf>
    <xf numFmtId="49" fontId="31" fillId="17" borderId="39" xfId="1" applyNumberFormat="1" applyFont="1" applyFill="1" applyBorder="1" applyAlignment="1" applyProtection="1">
      <alignment horizontal="center" vertical="center"/>
      <protection locked="0"/>
    </xf>
    <xf numFmtId="0" fontId="52" fillId="0" borderId="36" xfId="1" applyFont="1" applyBorder="1" applyAlignment="1">
      <alignment horizontal="left" vertical="top" wrapText="1"/>
    </xf>
    <xf numFmtId="49" fontId="52" fillId="0" borderId="0" xfId="1" applyNumberFormat="1" applyFont="1" applyAlignment="1">
      <alignment horizontal="left" vertical="top"/>
    </xf>
    <xf numFmtId="0" fontId="52" fillId="0" borderId="28" xfId="1" applyFont="1" applyBorder="1" applyAlignment="1">
      <alignment horizontal="left" vertical="top" wrapText="1"/>
    </xf>
    <xf numFmtId="0" fontId="52" fillId="0" borderId="0" xfId="1" applyFont="1" applyAlignment="1">
      <alignment horizontal="center" vertical="top" wrapText="1"/>
    </xf>
    <xf numFmtId="2" fontId="52" fillId="0" borderId="28" xfId="1" applyNumberFormat="1" applyFont="1" applyBorder="1" applyAlignment="1" applyProtection="1">
      <alignment horizontal="left" vertical="top" wrapText="1"/>
      <protection locked="0"/>
    </xf>
    <xf numFmtId="2" fontId="52" fillId="0" borderId="0" xfId="1" applyNumberFormat="1" applyFont="1" applyAlignment="1" applyProtection="1">
      <alignment horizontal="center" vertical="center" wrapText="1"/>
      <protection locked="0"/>
    </xf>
    <xf numFmtId="1" fontId="52" fillId="0" borderId="37" xfId="1" applyNumberFormat="1" applyFont="1" applyBorder="1" applyAlignment="1">
      <alignment horizontal="center" vertical="top"/>
    </xf>
    <xf numFmtId="1" fontId="44" fillId="17" borderId="1" xfId="1" applyNumberFormat="1" applyFont="1" applyFill="1" applyBorder="1" applyAlignment="1" applyProtection="1">
      <alignment horizontal="left"/>
      <protection locked="0"/>
    </xf>
    <xf numFmtId="49" fontId="44" fillId="17" borderId="1" xfId="1" applyNumberFormat="1" applyFont="1" applyFill="1" applyBorder="1" applyAlignment="1" applyProtection="1">
      <alignment horizontal="left" wrapText="1"/>
      <protection locked="0"/>
    </xf>
    <xf numFmtId="49" fontId="44" fillId="17" borderId="1" xfId="1" applyNumberFormat="1" applyFont="1" applyFill="1" applyBorder="1" applyAlignment="1" applyProtection="1">
      <alignment horizontal="center" vertical="center" wrapText="1"/>
      <protection locked="0"/>
    </xf>
    <xf numFmtId="9" fontId="44" fillId="17" borderId="1" xfId="16" applyFont="1" applyFill="1" applyBorder="1" applyAlignment="1" applyProtection="1">
      <alignment horizontal="right" vertical="center" wrapText="1"/>
      <protection locked="0"/>
    </xf>
    <xf numFmtId="49" fontId="44" fillId="17" borderId="1" xfId="1" applyNumberFormat="1" applyFont="1" applyFill="1" applyBorder="1" applyAlignment="1" applyProtection="1">
      <alignment horizontal="center" wrapText="1"/>
      <protection locked="0"/>
    </xf>
    <xf numFmtId="49" fontId="44" fillId="17" borderId="1" xfId="1" applyNumberFormat="1" applyFont="1" applyFill="1" applyBorder="1" applyAlignment="1" applyProtection="1">
      <alignment horizontal="center"/>
      <protection locked="0"/>
    </xf>
    <xf numFmtId="2" fontId="44" fillId="17" borderId="39" xfId="1" applyNumberFormat="1" applyFont="1" applyFill="1" applyBorder="1" applyAlignment="1" applyProtection="1">
      <alignment horizontal="center"/>
      <protection locked="0"/>
    </xf>
    <xf numFmtId="1" fontId="41" fillId="0" borderId="36" xfId="1" quotePrefix="1" applyNumberFormat="1" applyFont="1" applyBorder="1" applyAlignment="1">
      <alignment horizontal="left" vertical="center" wrapText="1"/>
    </xf>
    <xf numFmtId="49" fontId="41" fillId="0" borderId="28" xfId="1" applyNumberFormat="1" applyFont="1" applyBorder="1" applyAlignment="1">
      <alignment horizontal="left" vertical="center" wrapText="1"/>
    </xf>
    <xf numFmtId="0" fontId="41" fillId="0" borderId="28" xfId="1" applyFont="1" applyBorder="1" applyAlignment="1">
      <alignment horizontal="right" vertical="center" wrapText="1"/>
    </xf>
    <xf numFmtId="2" fontId="47" fillId="12" borderId="28" xfId="1" applyNumberFormat="1" applyFont="1" applyFill="1" applyBorder="1" applyAlignment="1" applyProtection="1">
      <alignment horizontal="center" vertical="top"/>
      <protection locked="0"/>
    </xf>
    <xf numFmtId="1" fontId="41" fillId="12" borderId="28" xfId="1" applyNumberFormat="1" applyFont="1" applyFill="1" applyBorder="1" applyAlignment="1" applyProtection="1">
      <alignment horizontal="center" vertical="top"/>
      <protection locked="0"/>
    </xf>
    <xf numFmtId="0" fontId="41" fillId="12" borderId="28" xfId="1" applyFont="1" applyFill="1" applyBorder="1" applyAlignment="1">
      <alignment horizontal="center" vertical="top" wrapText="1"/>
    </xf>
    <xf numFmtId="0" fontId="41" fillId="12" borderId="0" xfId="1" applyFont="1" applyFill="1" applyAlignment="1">
      <alignment horizontal="center" vertical="top" wrapText="1"/>
    </xf>
    <xf numFmtId="2" fontId="41" fillId="12" borderId="28" xfId="1" applyNumberFormat="1" applyFont="1" applyFill="1" applyBorder="1" applyAlignment="1" applyProtection="1">
      <alignment horizontal="center" vertical="center"/>
      <protection locked="0"/>
    </xf>
    <xf numFmtId="1" fontId="41" fillId="12" borderId="37" xfId="1" applyNumberFormat="1" applyFont="1" applyFill="1" applyBorder="1" applyAlignment="1">
      <alignment horizontal="center" vertical="top" wrapText="1"/>
    </xf>
    <xf numFmtId="1" fontId="41" fillId="12" borderId="0" xfId="1" applyNumberFormat="1" applyFont="1" applyFill="1" applyAlignment="1" applyProtection="1">
      <alignment horizontal="center"/>
      <protection locked="0"/>
    </xf>
    <xf numFmtId="49" fontId="41" fillId="12" borderId="28" xfId="1" applyNumberFormat="1" applyFont="1" applyFill="1" applyBorder="1" applyAlignment="1" applyProtection="1">
      <alignment horizontal="center"/>
      <protection locked="0"/>
    </xf>
    <xf numFmtId="0" fontId="41" fillId="12" borderId="0" xfId="1" applyFont="1" applyFill="1" applyAlignment="1" applyProtection="1">
      <alignment horizontal="left" vertical="top" wrapText="1"/>
      <protection locked="0"/>
    </xf>
    <xf numFmtId="1" fontId="41" fillId="12" borderId="0" xfId="1" applyNumberFormat="1" applyFont="1" applyFill="1" applyAlignment="1" applyProtection="1">
      <alignment horizontal="center" vertical="center"/>
      <protection locked="0"/>
    </xf>
    <xf numFmtId="2" fontId="41" fillId="12" borderId="28" xfId="1" applyNumberFormat="1" applyFont="1" applyFill="1" applyBorder="1" applyAlignment="1">
      <alignment horizontal="center" vertical="top" wrapText="1"/>
    </xf>
    <xf numFmtId="2" fontId="41" fillId="12" borderId="28" xfId="1" applyNumberFormat="1" applyFont="1" applyFill="1" applyBorder="1" applyAlignment="1" applyProtection="1">
      <alignment horizontal="center" vertical="top"/>
      <protection locked="0"/>
    </xf>
    <xf numFmtId="1" fontId="41" fillId="12" borderId="28" xfId="1" applyNumberFormat="1" applyFont="1" applyFill="1" applyBorder="1" applyAlignment="1">
      <alignment horizontal="center" vertical="top" wrapText="1"/>
    </xf>
    <xf numFmtId="1" fontId="41" fillId="12" borderId="28" xfId="1" applyNumberFormat="1" applyFont="1" applyFill="1" applyBorder="1" applyAlignment="1" applyProtection="1">
      <alignment horizontal="center" vertical="center"/>
      <protection locked="0"/>
    </xf>
    <xf numFmtId="1" fontId="41" fillId="12" borderId="28" xfId="1" applyNumberFormat="1" applyFont="1" applyFill="1" applyBorder="1" applyAlignment="1" applyProtection="1">
      <alignment horizontal="left" vertical="center" wrapText="1"/>
      <protection locked="0"/>
    </xf>
    <xf numFmtId="0" fontId="41" fillId="12" borderId="28" xfId="1" applyFont="1" applyFill="1" applyBorder="1" applyAlignment="1">
      <alignment horizontal="left" vertical="center" wrapText="1"/>
    </xf>
    <xf numFmtId="165" fontId="41" fillId="12" borderId="28" xfId="12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1" fontId="61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61" fillId="0" borderId="10" xfId="0" applyNumberFormat="1" applyFont="1" applyBorder="1" applyAlignment="1" applyProtection="1">
      <alignment horizontal="center" vertical="center"/>
      <protection locked="0"/>
    </xf>
    <xf numFmtId="1" fontId="61" fillId="0" borderId="10" xfId="0" applyNumberFormat="1" applyFont="1" applyBorder="1" applyAlignment="1">
      <alignment horizontal="center" vertical="center"/>
    </xf>
    <xf numFmtId="1" fontId="61" fillId="4" borderId="10" xfId="0" applyNumberFormat="1" applyFont="1" applyFill="1" applyBorder="1" applyAlignment="1" applyProtection="1">
      <alignment horizontal="center" vertical="center"/>
      <protection locked="0"/>
    </xf>
    <xf numFmtId="1" fontId="61" fillId="0" borderId="10" xfId="0" applyNumberFormat="1" applyFont="1" applyBorder="1" applyAlignment="1" applyProtection="1">
      <alignment horizontal="center" vertical="center" wrapText="1"/>
      <protection locked="0"/>
    </xf>
    <xf numFmtId="1" fontId="61" fillId="0" borderId="10" xfId="0" applyNumberFormat="1" applyFont="1" applyBorder="1" applyAlignment="1">
      <alignment horizontal="center" vertical="center" wrapText="1"/>
    </xf>
    <xf numFmtId="1" fontId="61" fillId="0" borderId="10" xfId="2" applyNumberFormat="1" applyFont="1" applyBorder="1" applyAlignment="1" applyProtection="1">
      <alignment horizontal="center" vertical="center" wrapText="1"/>
      <protection locked="0"/>
    </xf>
    <xf numFmtId="0" fontId="69" fillId="3" borderId="31" xfId="0" applyFont="1" applyFill="1" applyBorder="1" applyAlignment="1" applyProtection="1">
      <alignment vertical="center"/>
      <protection locked="0"/>
    </xf>
    <xf numFmtId="0" fontId="61" fillId="0" borderId="10" xfId="0" applyFont="1" applyBorder="1" applyAlignment="1">
      <alignment horizontal="left" vertical="center"/>
    </xf>
    <xf numFmtId="0" fontId="61" fillId="0" borderId="10" xfId="0" applyFont="1" applyBorder="1" applyAlignment="1">
      <alignment horizontal="left" vertical="center" wrapText="1"/>
    </xf>
    <xf numFmtId="1" fontId="61" fillId="0" borderId="10" xfId="0" applyNumberFormat="1" applyFont="1" applyBorder="1" applyAlignment="1">
      <alignment horizontal="left" vertical="center"/>
    </xf>
    <xf numFmtId="1" fontId="2" fillId="0" borderId="10" xfId="0" applyNumberFormat="1" applyFont="1" applyBorder="1" applyAlignment="1">
      <alignment horizontal="center" vertical="center" wrapText="1"/>
    </xf>
    <xf numFmtId="1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8" fillId="0" borderId="10" xfId="1" applyNumberFormat="1" applyFont="1" applyFill="1" applyBorder="1" applyAlignment="1">
      <alignment horizontal="left" vertical="center"/>
    </xf>
    <xf numFmtId="0" fontId="68" fillId="0" borderId="10" xfId="1" applyFont="1" applyFill="1" applyBorder="1" applyAlignment="1">
      <alignment horizontal="left" vertical="center"/>
    </xf>
    <xf numFmtId="2" fontId="68" fillId="0" borderId="10" xfId="1" applyNumberFormat="1" applyFont="1" applyFill="1" applyBorder="1" applyAlignment="1">
      <alignment horizontal="center" vertical="center"/>
    </xf>
    <xf numFmtId="2" fontId="68" fillId="0" borderId="10" xfId="0" applyNumberFormat="1" applyFont="1" applyFill="1" applyBorder="1" applyAlignment="1" applyProtection="1">
      <alignment horizontal="center" vertical="center"/>
      <protection locked="0"/>
    </xf>
    <xf numFmtId="1" fontId="68" fillId="0" borderId="10" xfId="0" applyNumberFormat="1" applyFont="1" applyFill="1" applyBorder="1" applyAlignment="1" applyProtection="1">
      <alignment horizontal="center" vertical="center"/>
      <protection locked="0"/>
    </xf>
    <xf numFmtId="1" fontId="61" fillId="4" borderId="10" xfId="0" applyNumberFormat="1" applyFont="1" applyFill="1" applyBorder="1" applyAlignment="1">
      <alignment horizontal="left" vertical="center"/>
    </xf>
    <xf numFmtId="0" fontId="61" fillId="4" borderId="10" xfId="0" applyFont="1" applyFill="1" applyBorder="1" applyAlignment="1">
      <alignment horizontal="left" vertical="center" wrapText="1"/>
    </xf>
    <xf numFmtId="1" fontId="61" fillId="0" borderId="10" xfId="0" applyNumberFormat="1" applyFont="1" applyFill="1" applyBorder="1" applyAlignment="1">
      <alignment horizontal="left" vertical="center"/>
    </xf>
    <xf numFmtId="1" fontId="61" fillId="4" borderId="10" xfId="0" applyNumberFormat="1" applyFont="1" applyFill="1" applyBorder="1" applyAlignment="1" applyProtection="1">
      <alignment horizontal="center" vertical="center" wrapText="1"/>
      <protection locked="0"/>
    </xf>
    <xf numFmtId="2" fontId="27" fillId="7" borderId="10" xfId="0" applyNumberFormat="1" applyFont="1" applyFill="1" applyBorder="1" applyAlignment="1">
      <alignment horizontal="center" vertical="center" wrapText="1"/>
    </xf>
    <xf numFmtId="2" fontId="26" fillId="6" borderId="10" xfId="0" applyNumberFormat="1" applyFont="1" applyFill="1" applyBorder="1" applyAlignment="1">
      <alignment vertical="center"/>
    </xf>
    <xf numFmtId="2" fontId="15" fillId="3" borderId="10" xfId="0" applyNumberFormat="1" applyFont="1" applyFill="1" applyBorder="1" applyAlignment="1" applyProtection="1">
      <alignment vertical="center"/>
      <protection locked="0"/>
    </xf>
    <xf numFmtId="2" fontId="2" fillId="0" borderId="0" xfId="0" applyNumberFormat="1" applyFont="1" applyFill="1" applyBorder="1" applyProtection="1">
      <protection locked="0"/>
    </xf>
    <xf numFmtId="0" fontId="70" fillId="0" borderId="0" xfId="15" applyFont="1" applyAlignment="1">
      <alignment horizontal="left" vertical="center" readingOrder="1"/>
    </xf>
    <xf numFmtId="0" fontId="42" fillId="11" borderId="33" xfId="1" applyFont="1" applyFill="1" applyBorder="1" applyAlignment="1">
      <alignment horizontal="center" vertical="center" wrapText="1"/>
    </xf>
    <xf numFmtId="0" fontId="43" fillId="11" borderId="42" xfId="1" applyFont="1" applyFill="1" applyBorder="1" applyAlignment="1">
      <alignment horizontal="center" vertical="center" wrapText="1"/>
    </xf>
    <xf numFmtId="0" fontId="31" fillId="16" borderId="43" xfId="1" applyFont="1" applyFill="1" applyBorder="1" applyAlignment="1">
      <alignment horizontal="center" vertical="center" wrapText="1"/>
    </xf>
    <xf numFmtId="49" fontId="40" fillId="17" borderId="1" xfId="1" applyNumberFormat="1" applyFont="1" applyFill="1" applyBorder="1" applyAlignment="1" applyProtection="1">
      <alignment horizontal="left" wrapText="1"/>
      <protection locked="0"/>
    </xf>
    <xf numFmtId="0" fontId="47" fillId="0" borderId="38" xfId="1" applyFont="1" applyBorder="1" applyAlignment="1">
      <alignment horizontal="center" vertical="center" wrapText="1"/>
    </xf>
    <xf numFmtId="165" fontId="52" fillId="0" borderId="36" xfId="12" applyFont="1" applyBorder="1" applyAlignment="1">
      <alignment horizontal="right" vertical="center" wrapText="1"/>
    </xf>
    <xf numFmtId="0" fontId="41" fillId="0" borderId="38" xfId="1" applyFont="1" applyBorder="1" applyAlignment="1">
      <alignment horizontal="center" vertical="center" wrapText="1"/>
    </xf>
    <xf numFmtId="0" fontId="50" fillId="0" borderId="36" xfId="1" applyFont="1" applyBorder="1" applyAlignment="1">
      <alignment horizontal="left" vertical="top" wrapText="1"/>
    </xf>
    <xf numFmtId="0" fontId="52" fillId="0" borderId="38" xfId="1" applyFont="1" applyBorder="1" applyAlignment="1">
      <alignment horizontal="center" vertical="center" wrapText="1"/>
    </xf>
    <xf numFmtId="49" fontId="46" fillId="17" borderId="1" xfId="1" applyNumberFormat="1" applyFont="1" applyFill="1" applyBorder="1" applyAlignment="1" applyProtection="1">
      <alignment horizontal="left" wrapText="1"/>
      <protection locked="0"/>
    </xf>
    <xf numFmtId="165" fontId="47" fillId="0" borderId="38" xfId="12" applyFont="1" applyFill="1" applyBorder="1" applyAlignment="1">
      <alignment horizontal="center" vertical="center" wrapText="1"/>
    </xf>
    <xf numFmtId="49" fontId="46" fillId="11" borderId="0" xfId="1" applyNumberFormat="1" applyFont="1" applyFill="1" applyAlignment="1" applyProtection="1">
      <alignment horizontal="left" wrapText="1"/>
      <protection locked="0"/>
    </xf>
    <xf numFmtId="0" fontId="40" fillId="11" borderId="38" xfId="1" applyFont="1" applyFill="1" applyBorder="1" applyAlignment="1" applyProtection="1">
      <alignment horizontal="center" vertical="center" wrapText="1"/>
      <protection locked="0"/>
    </xf>
    <xf numFmtId="0" fontId="31" fillId="10" borderId="35" xfId="14" applyFont="1" applyBorder="1" applyAlignment="1">
      <alignment horizontal="center" vertical="center" wrapText="1"/>
    </xf>
    <xf numFmtId="165" fontId="41" fillId="0" borderId="38" xfId="12" applyFont="1" applyBorder="1" applyAlignment="1">
      <alignment horizontal="center" vertical="center" wrapText="1"/>
    </xf>
    <xf numFmtId="165" fontId="47" fillId="0" borderId="38" xfId="12" applyFont="1" applyBorder="1" applyAlignment="1">
      <alignment horizontal="center" vertical="center" wrapText="1"/>
    </xf>
    <xf numFmtId="165" fontId="71" fillId="0" borderId="36" xfId="12" applyFont="1" applyBorder="1" applyAlignment="1">
      <alignment horizontal="right" vertical="center" wrapText="1"/>
    </xf>
    <xf numFmtId="1" fontId="71" fillId="0" borderId="36" xfId="1" applyNumberFormat="1" applyFont="1" applyBorder="1" applyAlignment="1">
      <alignment horizontal="left" vertical="top"/>
    </xf>
    <xf numFmtId="0" fontId="41" fillId="12" borderId="38" xfId="1" applyFont="1" applyFill="1" applyBorder="1" applyAlignment="1">
      <alignment horizontal="center" vertical="center" wrapText="1"/>
    </xf>
    <xf numFmtId="165" fontId="41" fillId="12" borderId="36" xfId="12" applyFont="1" applyFill="1" applyBorder="1" applyAlignment="1">
      <alignment horizontal="right" vertical="center" wrapText="1"/>
    </xf>
    <xf numFmtId="0" fontId="71" fillId="0" borderId="28" xfId="1" applyFont="1" applyBorder="1" applyAlignment="1">
      <alignment horizontal="left" vertical="top" wrapText="1"/>
    </xf>
    <xf numFmtId="165" fontId="41" fillId="12" borderId="38" xfId="12" applyFont="1" applyFill="1" applyBorder="1" applyAlignment="1">
      <alignment horizontal="center" vertical="center" wrapText="1"/>
    </xf>
    <xf numFmtId="2" fontId="60" fillId="0" borderId="10" xfId="0" applyNumberFormat="1" applyFont="1" applyBorder="1" applyAlignment="1">
      <alignment horizontal="center" vertical="center"/>
    </xf>
    <xf numFmtId="49" fontId="60" fillId="0" borderId="10" xfId="0" applyNumberFormat="1" applyFont="1" applyBorder="1" applyAlignment="1">
      <alignment horizontal="left" vertical="center"/>
    </xf>
    <xf numFmtId="0" fontId="60" fillId="0" borderId="10" xfId="0" applyFont="1" applyBorder="1" applyAlignment="1">
      <alignment horizontal="left" vertical="center" wrapText="1"/>
    </xf>
    <xf numFmtId="1" fontId="60" fillId="0" borderId="10" xfId="1" applyNumberFormat="1" applyFont="1" applyBorder="1" applyAlignment="1" applyProtection="1">
      <alignment horizontal="center" vertical="center"/>
      <protection locked="0"/>
    </xf>
    <xf numFmtId="1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60" fillId="0" borderId="10" xfId="1" applyNumberFormat="1" applyFont="1" applyBorder="1" applyAlignment="1">
      <alignment horizontal="center" vertical="center" wrapText="1"/>
    </xf>
    <xf numFmtId="2" fontId="60" fillId="0" borderId="10" xfId="0" applyNumberFormat="1" applyFont="1" applyFill="1" applyBorder="1" applyAlignment="1" applyProtection="1">
      <alignment horizontal="center" vertical="center"/>
      <protection locked="0"/>
    </xf>
    <xf numFmtId="0" fontId="72" fillId="0" borderId="10" xfId="1" applyFont="1" applyFill="1" applyBorder="1" applyAlignment="1">
      <alignment horizontal="left" vertical="center"/>
    </xf>
    <xf numFmtId="2" fontId="72" fillId="0" borderId="10" xfId="1" applyNumberFormat="1" applyFont="1" applyFill="1" applyBorder="1" applyAlignment="1">
      <alignment horizontal="center" vertical="center"/>
    </xf>
    <xf numFmtId="1" fontId="72" fillId="0" borderId="10" xfId="0" applyNumberFormat="1" applyFont="1" applyFill="1" applyBorder="1" applyAlignment="1" applyProtection="1">
      <alignment horizontal="center" vertical="center"/>
      <protection locked="0"/>
    </xf>
    <xf numFmtId="1" fontId="7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73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72" fillId="0" borderId="10" xfId="0" applyNumberFormat="1" applyFont="1" applyFill="1" applyBorder="1" applyAlignment="1" applyProtection="1">
      <alignment horizontal="center" vertical="center"/>
      <protection locked="0"/>
    </xf>
    <xf numFmtId="1" fontId="74" fillId="0" borderId="10" xfId="0" applyNumberFormat="1" applyFont="1" applyFill="1" applyBorder="1" applyAlignment="1">
      <alignment horizontal="center" vertical="center" wrapText="1"/>
    </xf>
    <xf numFmtId="1" fontId="74" fillId="0" borderId="10" xfId="0" applyNumberFormat="1" applyFont="1" applyFill="1" applyBorder="1" applyAlignment="1" applyProtection="1">
      <alignment horizontal="center" vertical="center"/>
      <protection locked="0"/>
    </xf>
    <xf numFmtId="1" fontId="72" fillId="0" borderId="10" xfId="0" applyNumberFormat="1" applyFont="1" applyFill="1" applyBorder="1" applyAlignment="1" applyProtection="1">
      <alignment horizontal="left" vertical="center" wrapText="1"/>
      <protection locked="0"/>
    </xf>
    <xf numFmtId="1" fontId="66" fillId="0" borderId="10" xfId="0" applyNumberFormat="1" applyFont="1" applyBorder="1" applyAlignment="1">
      <alignment horizontal="left" vertical="center"/>
    </xf>
    <xf numFmtId="1" fontId="66" fillId="0" borderId="10" xfId="0" applyNumberFormat="1" applyFont="1" applyFill="1" applyBorder="1" applyAlignment="1">
      <alignment horizontal="left" vertical="center"/>
    </xf>
    <xf numFmtId="0" fontId="66" fillId="0" borderId="10" xfId="0" applyFont="1" applyBorder="1" applyAlignment="1">
      <alignment horizontal="left" vertical="center" wrapText="1"/>
    </xf>
    <xf numFmtId="2" fontId="66" fillId="0" borderId="10" xfId="1" applyNumberFormat="1" applyFont="1" applyBorder="1" applyAlignment="1">
      <alignment horizontal="center" vertical="center" wrapText="1"/>
    </xf>
    <xf numFmtId="1" fontId="66" fillId="0" borderId="10" xfId="0" applyNumberFormat="1" applyFont="1" applyBorder="1" applyAlignment="1" applyProtection="1">
      <alignment horizontal="center" vertical="center"/>
      <protection locked="0"/>
    </xf>
    <xf numFmtId="0" fontId="65" fillId="0" borderId="10" xfId="0" applyFont="1" applyBorder="1"/>
    <xf numFmtId="1" fontId="66" fillId="0" borderId="10" xfId="0" applyNumberFormat="1" applyFont="1" applyFill="1" applyBorder="1" applyAlignment="1" applyProtection="1">
      <alignment horizontal="center" vertical="center"/>
      <protection locked="0"/>
    </xf>
    <xf numFmtId="2" fontId="66" fillId="0" borderId="10" xfId="0" applyNumberFormat="1" applyFont="1" applyBorder="1" applyAlignment="1" applyProtection="1">
      <alignment horizontal="center" vertical="center"/>
      <protection locked="0"/>
    </xf>
    <xf numFmtId="1" fontId="66" fillId="0" borderId="10" xfId="0" applyNumberFormat="1" applyFont="1" applyBorder="1" applyAlignment="1" applyProtection="1">
      <alignment horizontal="center" vertical="center" wrapText="1"/>
      <protection locked="0"/>
    </xf>
    <xf numFmtId="1" fontId="75" fillId="0" borderId="10" xfId="0" applyNumberFormat="1" applyFont="1" applyBorder="1" applyAlignment="1">
      <alignment horizontal="left" vertical="center"/>
    </xf>
    <xf numFmtId="0" fontId="75" fillId="0" borderId="10" xfId="0" applyFont="1" applyBorder="1" applyAlignment="1">
      <alignment horizontal="left" vertical="center" wrapText="1"/>
    </xf>
    <xf numFmtId="2" fontId="75" fillId="0" borderId="10" xfId="1" applyNumberFormat="1" applyFont="1" applyFill="1" applyBorder="1" applyAlignment="1">
      <alignment horizontal="center" vertical="center"/>
    </xf>
    <xf numFmtId="1" fontId="75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75" fillId="0" borderId="10" xfId="0" applyNumberFormat="1" applyFont="1" applyFill="1" applyBorder="1" applyAlignment="1" applyProtection="1">
      <alignment horizontal="center" vertical="center"/>
      <protection locked="0"/>
    </xf>
    <xf numFmtId="2" fontId="7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9" fillId="6" borderId="12" xfId="0" applyFont="1" applyFill="1" applyBorder="1" applyAlignment="1">
      <alignment horizontal="center" vertical="center"/>
    </xf>
    <xf numFmtId="0" fontId="29" fillId="6" borderId="29" xfId="0" applyFont="1" applyFill="1" applyBorder="1" applyAlignment="1">
      <alignment horizontal="center" vertical="center"/>
    </xf>
    <xf numFmtId="1" fontId="61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6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>
      <alignment horizontal="center" vertical="center"/>
    </xf>
    <xf numFmtId="0" fontId="28" fillId="7" borderId="12" xfId="0" applyFont="1" applyFill="1" applyBorder="1" applyAlignment="1">
      <alignment horizontal="left" vertical="center"/>
    </xf>
    <xf numFmtId="0" fontId="28" fillId="7" borderId="29" xfId="0" applyFont="1" applyFill="1" applyBorder="1" applyAlignment="1">
      <alignment horizontal="left" vertical="center"/>
    </xf>
    <xf numFmtId="0" fontId="28" fillId="7" borderId="29" xfId="0" applyFont="1" applyFill="1" applyBorder="1" applyAlignment="1">
      <alignment horizontal="center" vertical="center"/>
    </xf>
    <xf numFmtId="0" fontId="56" fillId="7" borderId="29" xfId="0" applyFont="1" applyFill="1" applyBorder="1" applyAlignment="1">
      <alignment horizontal="center" vertical="center"/>
    </xf>
    <xf numFmtId="0" fontId="56" fillId="7" borderId="12" xfId="0" applyFont="1" applyFill="1" applyBorder="1" applyAlignment="1">
      <alignment horizontal="left" vertical="center"/>
    </xf>
    <xf numFmtId="0" fontId="56" fillId="7" borderId="29" xfId="0" applyFont="1" applyFill="1" applyBorder="1" applyAlignment="1">
      <alignment horizontal="left" vertical="center"/>
    </xf>
    <xf numFmtId="0" fontId="26" fillId="6" borderId="12" xfId="0" applyFont="1" applyFill="1" applyBorder="1" applyAlignment="1">
      <alignment horizontal="center" vertical="center"/>
    </xf>
    <xf numFmtId="0" fontId="26" fillId="6" borderId="29" xfId="0" applyFont="1" applyFill="1" applyBorder="1" applyAlignment="1">
      <alignment horizontal="center" vertical="center"/>
    </xf>
    <xf numFmtId="0" fontId="31" fillId="7" borderId="29" xfId="0" applyFont="1" applyFill="1" applyBorder="1" applyAlignment="1">
      <alignment horizontal="center" vertical="center"/>
    </xf>
    <xf numFmtId="0" fontId="31" fillId="7" borderId="12" xfId="0" applyFont="1" applyFill="1" applyBorder="1" applyAlignment="1">
      <alignment horizontal="left" vertical="center"/>
    </xf>
    <xf numFmtId="0" fontId="31" fillId="7" borderId="29" xfId="0" applyFont="1" applyFill="1" applyBorder="1" applyAlignment="1">
      <alignment horizontal="left" vertical="center"/>
    </xf>
    <xf numFmtId="0" fontId="62" fillId="6" borderId="12" xfId="0" applyFont="1" applyFill="1" applyBorder="1" applyAlignment="1">
      <alignment horizontal="center" vertical="center"/>
    </xf>
    <xf numFmtId="0" fontId="62" fillId="6" borderId="29" xfId="0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8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6" fillId="7" borderId="12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horizontal="center" vertical="center"/>
    </xf>
    <xf numFmtId="1" fontId="2" fillId="0" borderId="11" xfId="0" applyNumberFormat="1" applyFont="1" applyBorder="1" applyAlignment="1" applyProtection="1">
      <alignment horizontal="center" vertical="center"/>
      <protection locked="0"/>
    </xf>
    <xf numFmtId="1" fontId="2" fillId="0" borderId="18" xfId="0" applyNumberFormat="1" applyFont="1" applyBorder="1" applyAlignment="1" applyProtection="1">
      <alignment horizontal="center" vertical="center"/>
      <protection locked="0"/>
    </xf>
    <xf numFmtId="1" fontId="2" fillId="0" borderId="9" xfId="0" applyNumberFormat="1" applyFont="1" applyBorder="1" applyAlignment="1" applyProtection="1">
      <alignment horizontal="center" vertical="center"/>
      <protection locked="0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21" xfId="0" applyNumberFormat="1" applyFont="1" applyBorder="1" applyAlignment="1">
      <alignment horizontal="center" vertical="center" wrapText="1"/>
    </xf>
    <xf numFmtId="0" fontId="26" fillId="6" borderId="23" xfId="0" applyFont="1" applyFill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33" fillId="0" borderId="21" xfId="0" applyNumberFormat="1" applyFont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6" xfId="0" applyFont="1" applyFill="1" applyBorder="1" applyAlignment="1">
      <alignment horizontal="left" vertical="top" wrapText="1"/>
    </xf>
    <xf numFmtId="0" fontId="4" fillId="5" borderId="27" xfId="0" applyFont="1" applyFill="1" applyBorder="1" applyAlignment="1">
      <alignment horizontal="left" vertical="top" wrapText="1"/>
    </xf>
    <xf numFmtId="0" fontId="29" fillId="6" borderId="20" xfId="0" applyFont="1" applyFill="1" applyBorder="1" applyAlignment="1">
      <alignment horizontal="center"/>
    </xf>
    <xf numFmtId="0" fontId="29" fillId="6" borderId="21" xfId="0" applyFont="1" applyFill="1" applyBorder="1" applyAlignment="1">
      <alignment horizontal="center"/>
    </xf>
    <xf numFmtId="0" fontId="29" fillId="8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5" borderId="0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0" fillId="5" borderId="0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</cellXfs>
  <cellStyles count="17">
    <cellStyle name="Comma 2" xfId="13" xr:uid="{BC2BDD67-2EFE-449F-A6D3-8B22BA1705E8}"/>
    <cellStyle name="Currency" xfId="4" builtinId="4"/>
    <cellStyle name="Dobry 2" xfId="8" xr:uid="{00000000-0005-0000-0000-000000000000}"/>
    <cellStyle name="Dziesiętny 2" xfId="11" xr:uid="{00000000-0005-0000-0000-000001000000}"/>
    <cellStyle name="Good 2" xfId="14" xr:uid="{FEA1E72C-5DF5-428F-B04F-2DF9DDA8D3FA}"/>
    <cellStyle name="Komma 4" xfId="12" xr:uid="{53906DF7-2CB8-4CF4-8423-2427F790841B}"/>
    <cellStyle name="Normal" xfId="0" builtinId="0"/>
    <cellStyle name="Normal 2" xfId="2" xr:uid="{00000000-0005-0000-0000-000002000000}"/>
    <cellStyle name="Normal 2 2" xfId="10" xr:uid="{00000000-0005-0000-0000-000003000000}"/>
    <cellStyle name="Normal 3" xfId="15" xr:uid="{C8AF7E91-CEF8-47D4-BF44-E5179E60C3D7}"/>
    <cellStyle name="Normalny 2" xfId="6" xr:uid="{00000000-0005-0000-0000-000005000000}"/>
    <cellStyle name="Percent" xfId="5" builtinId="5"/>
    <cellStyle name="Percent 2" xfId="16" xr:uid="{E6C53412-EEE3-40E7-AD0A-8FBC55855E6F}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5.jpeg"/><Relationship Id="rId159" Type="http://schemas.openxmlformats.org/officeDocument/2006/relationships/image" Target="../media/image156.png"/><Relationship Id="rId170" Type="http://schemas.openxmlformats.org/officeDocument/2006/relationships/image" Target="../media/image167.emf"/><Relationship Id="rId191" Type="http://schemas.openxmlformats.org/officeDocument/2006/relationships/image" Target="../media/image188.jpeg"/><Relationship Id="rId205" Type="http://schemas.openxmlformats.org/officeDocument/2006/relationships/image" Target="../media/image202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46.pn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81" Type="http://schemas.openxmlformats.org/officeDocument/2006/relationships/image" Target="../media/image178.png"/><Relationship Id="rId216" Type="http://schemas.openxmlformats.org/officeDocument/2006/relationships/image" Target="../media/image213.pn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36.png"/><Relationship Id="rId85" Type="http://schemas.openxmlformats.org/officeDocument/2006/relationships/image" Target="../media/image86.jpeg"/><Relationship Id="rId150" Type="http://schemas.openxmlformats.org/officeDocument/2006/relationships/image" Target="../media/image147.png"/><Relationship Id="rId171" Type="http://schemas.openxmlformats.org/officeDocument/2006/relationships/image" Target="../media/image168.png"/><Relationship Id="rId192" Type="http://schemas.openxmlformats.org/officeDocument/2006/relationships/image" Target="../media/image189.jpeg"/><Relationship Id="rId206" Type="http://schemas.openxmlformats.org/officeDocument/2006/relationships/image" Target="../media/image203.pn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37.jpeg"/><Relationship Id="rId161" Type="http://schemas.openxmlformats.org/officeDocument/2006/relationships/image" Target="../media/image158.png"/><Relationship Id="rId182" Type="http://schemas.openxmlformats.org/officeDocument/2006/relationships/image" Target="../media/image179.jpeg"/><Relationship Id="rId217" Type="http://schemas.openxmlformats.org/officeDocument/2006/relationships/image" Target="../media/image214.pn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51" Type="http://schemas.openxmlformats.org/officeDocument/2006/relationships/image" Target="../media/image148.png"/><Relationship Id="rId172" Type="http://schemas.openxmlformats.org/officeDocument/2006/relationships/image" Target="../media/image169.png"/><Relationship Id="rId193" Type="http://schemas.openxmlformats.org/officeDocument/2006/relationships/image" Target="../media/image190.jpeg"/><Relationship Id="rId207" Type="http://schemas.openxmlformats.org/officeDocument/2006/relationships/image" Target="../media/image204.pn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141" Type="http://schemas.openxmlformats.org/officeDocument/2006/relationships/image" Target="../media/image138.png"/><Relationship Id="rId7" Type="http://schemas.openxmlformats.org/officeDocument/2006/relationships/image" Target="../media/image8.jpeg"/><Relationship Id="rId162" Type="http://schemas.openxmlformats.org/officeDocument/2006/relationships/image" Target="../media/image159.png"/><Relationship Id="rId183" Type="http://schemas.openxmlformats.org/officeDocument/2006/relationships/image" Target="../media/image180.jpeg"/><Relationship Id="rId218" Type="http://schemas.openxmlformats.org/officeDocument/2006/relationships/image" Target="../media/image215.png"/><Relationship Id="rId24" Type="http://schemas.openxmlformats.org/officeDocument/2006/relationships/image" Target="../media/image25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31" Type="http://schemas.openxmlformats.org/officeDocument/2006/relationships/hyperlink" Target="http://products.boschsecuritysystems.pl/pl/PL/products/bxp/SKU12669306992995103883-P2" TargetMode="External"/><Relationship Id="rId152" Type="http://schemas.openxmlformats.org/officeDocument/2006/relationships/image" Target="../media/image149.png"/><Relationship Id="rId173" Type="http://schemas.openxmlformats.org/officeDocument/2006/relationships/image" Target="../media/image170.png"/><Relationship Id="rId194" Type="http://schemas.openxmlformats.org/officeDocument/2006/relationships/image" Target="../media/image191.jpeg"/><Relationship Id="rId208" Type="http://schemas.openxmlformats.org/officeDocument/2006/relationships/image" Target="../media/image205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png"/><Relationship Id="rId147" Type="http://schemas.openxmlformats.org/officeDocument/2006/relationships/image" Target="../media/image144.png"/><Relationship Id="rId168" Type="http://schemas.openxmlformats.org/officeDocument/2006/relationships/image" Target="../media/image165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142" Type="http://schemas.openxmlformats.org/officeDocument/2006/relationships/image" Target="../media/image139.png"/><Relationship Id="rId163" Type="http://schemas.openxmlformats.org/officeDocument/2006/relationships/image" Target="../media/image160.jpeg"/><Relationship Id="rId184" Type="http://schemas.openxmlformats.org/officeDocument/2006/relationships/image" Target="../media/image181.jpeg"/><Relationship Id="rId189" Type="http://schemas.openxmlformats.org/officeDocument/2006/relationships/image" Target="../media/image186.jpeg"/><Relationship Id="rId219" Type="http://schemas.openxmlformats.org/officeDocument/2006/relationships/image" Target="../media/image216.png"/><Relationship Id="rId3" Type="http://schemas.openxmlformats.org/officeDocument/2006/relationships/image" Target="../media/image4.jpeg"/><Relationship Id="rId214" Type="http://schemas.openxmlformats.org/officeDocument/2006/relationships/image" Target="../media/image211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png"/><Relationship Id="rId137" Type="http://schemas.openxmlformats.org/officeDocument/2006/relationships/hyperlink" Target="http://products.boschsecuritysystems.pl/pl/PL/products/bxp/SKU12673321072995105163-P2" TargetMode="External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2.jpeg"/><Relationship Id="rId153" Type="http://schemas.openxmlformats.org/officeDocument/2006/relationships/image" Target="../media/image150.png"/><Relationship Id="rId174" Type="http://schemas.openxmlformats.org/officeDocument/2006/relationships/image" Target="../media/image171.png"/><Relationship Id="rId179" Type="http://schemas.openxmlformats.org/officeDocument/2006/relationships/image" Target="../media/image176.jpeg"/><Relationship Id="rId195" Type="http://schemas.openxmlformats.org/officeDocument/2006/relationships/image" Target="../media/image192.png"/><Relationship Id="rId209" Type="http://schemas.openxmlformats.org/officeDocument/2006/relationships/image" Target="../media/image206.jpeg"/><Relationship Id="rId190" Type="http://schemas.openxmlformats.org/officeDocument/2006/relationships/image" Target="../media/image187.jpeg"/><Relationship Id="rId204" Type="http://schemas.openxmlformats.org/officeDocument/2006/relationships/image" Target="../media/image201.pn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143" Type="http://schemas.openxmlformats.org/officeDocument/2006/relationships/image" Target="../media/image140.jpeg"/><Relationship Id="rId148" Type="http://schemas.openxmlformats.org/officeDocument/2006/relationships/image" Target="../media/image145.png"/><Relationship Id="rId164" Type="http://schemas.openxmlformats.org/officeDocument/2006/relationships/image" Target="../media/image161.jpeg"/><Relationship Id="rId169" Type="http://schemas.openxmlformats.org/officeDocument/2006/relationships/image" Target="../media/image166.jpeg"/><Relationship Id="rId185" Type="http://schemas.openxmlformats.org/officeDocument/2006/relationships/image" Target="../media/image182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jpeg"/><Relationship Id="rId210" Type="http://schemas.openxmlformats.org/officeDocument/2006/relationships/image" Target="../media/image207.jpeg"/><Relationship Id="rId215" Type="http://schemas.openxmlformats.org/officeDocument/2006/relationships/image" Target="../media/image212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hyperlink" Target="http://products.boschsecuritysystems.pl/pl/PL/products/bxp/SKU12661330032995101323-P2" TargetMode="External"/><Relationship Id="rId154" Type="http://schemas.openxmlformats.org/officeDocument/2006/relationships/image" Target="../media/image151.jpeg"/><Relationship Id="rId175" Type="http://schemas.openxmlformats.org/officeDocument/2006/relationships/image" Target="../media/image172.jpeg"/><Relationship Id="rId196" Type="http://schemas.openxmlformats.org/officeDocument/2006/relationships/image" Target="../media/image193.png"/><Relationship Id="rId200" Type="http://schemas.openxmlformats.org/officeDocument/2006/relationships/image" Target="../media/image197.jpe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png"/><Relationship Id="rId144" Type="http://schemas.openxmlformats.org/officeDocument/2006/relationships/image" Target="../media/image141.png"/><Relationship Id="rId90" Type="http://schemas.openxmlformats.org/officeDocument/2006/relationships/image" Target="../media/image91.jpeg"/><Relationship Id="rId165" Type="http://schemas.openxmlformats.org/officeDocument/2006/relationships/image" Target="../media/image162.jpeg"/><Relationship Id="rId186" Type="http://schemas.openxmlformats.org/officeDocument/2006/relationships/image" Target="../media/image183.png"/><Relationship Id="rId211" Type="http://schemas.openxmlformats.org/officeDocument/2006/relationships/image" Target="../media/image208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image" Target="../media/image133.jpeg"/><Relationship Id="rId80" Type="http://schemas.openxmlformats.org/officeDocument/2006/relationships/image" Target="../media/image81.jpeg"/><Relationship Id="rId155" Type="http://schemas.openxmlformats.org/officeDocument/2006/relationships/image" Target="../media/image152.png"/><Relationship Id="rId176" Type="http://schemas.openxmlformats.org/officeDocument/2006/relationships/image" Target="../media/image173.jpeg"/><Relationship Id="rId197" Type="http://schemas.openxmlformats.org/officeDocument/2006/relationships/image" Target="../media/image194.png"/><Relationship Id="rId201" Type="http://schemas.openxmlformats.org/officeDocument/2006/relationships/image" Target="../media/image198.jpe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pn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2.png"/><Relationship Id="rId166" Type="http://schemas.openxmlformats.org/officeDocument/2006/relationships/image" Target="../media/image163.jpeg"/><Relationship Id="rId187" Type="http://schemas.openxmlformats.org/officeDocument/2006/relationships/image" Target="../media/image184.png"/><Relationship Id="rId1" Type="http://schemas.openxmlformats.org/officeDocument/2006/relationships/image" Target="../media/image2.jpeg"/><Relationship Id="rId212" Type="http://schemas.openxmlformats.org/officeDocument/2006/relationships/image" Target="../media/image209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hyperlink" Target="http://products.boschsecuritysystems.pl/pl/PL/products/bxp/SKU12665319792995102603-P2" TargetMode="External"/><Relationship Id="rId156" Type="http://schemas.openxmlformats.org/officeDocument/2006/relationships/image" Target="../media/image153.png"/><Relationship Id="rId177" Type="http://schemas.openxmlformats.org/officeDocument/2006/relationships/image" Target="../media/image174.jpeg"/><Relationship Id="rId198" Type="http://schemas.openxmlformats.org/officeDocument/2006/relationships/image" Target="../media/image195.png"/><Relationship Id="rId202" Type="http://schemas.openxmlformats.org/officeDocument/2006/relationships/image" Target="../media/image199.gif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png"/><Relationship Id="rId146" Type="http://schemas.openxmlformats.org/officeDocument/2006/relationships/image" Target="../media/image143.png"/><Relationship Id="rId167" Type="http://schemas.openxmlformats.org/officeDocument/2006/relationships/image" Target="../media/image164.jpeg"/><Relationship Id="rId188" Type="http://schemas.openxmlformats.org/officeDocument/2006/relationships/image" Target="../media/image185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0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40" Type="http://schemas.openxmlformats.org/officeDocument/2006/relationships/image" Target="../media/image41.jpeg"/><Relationship Id="rId115" Type="http://schemas.openxmlformats.org/officeDocument/2006/relationships/image" Target="../media/image116.jpeg"/><Relationship Id="rId136" Type="http://schemas.openxmlformats.org/officeDocument/2006/relationships/image" Target="../media/image134.jpeg"/><Relationship Id="rId157" Type="http://schemas.openxmlformats.org/officeDocument/2006/relationships/image" Target="../media/image154.png"/><Relationship Id="rId178" Type="http://schemas.openxmlformats.org/officeDocument/2006/relationships/image" Target="../media/image175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196.png"/><Relationship Id="rId203" Type="http://schemas.openxmlformats.org/officeDocument/2006/relationships/image" Target="../media/image200.png"/><Relationship Id="rId19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01.07.2025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22</xdr:row>
      <xdr:rowOff>47625</xdr:rowOff>
    </xdr:from>
    <xdr:to>
      <xdr:col>0</xdr:col>
      <xdr:colOff>704850</xdr:colOff>
      <xdr:row>22</xdr:row>
      <xdr:rowOff>600075</xdr:rowOff>
    </xdr:to>
    <xdr:pic>
      <xdr:nvPicPr>
        <xdr:cNvPr id="8" name="Obraz 27" descr="batt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733425</xdr:colOff>
      <xdr:row>23</xdr:row>
      <xdr:rowOff>600075</xdr:rowOff>
    </xdr:to>
    <xdr:pic>
      <xdr:nvPicPr>
        <xdr:cNvPr id="9" name="Obraz 29" descr="ANI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47625</xdr:rowOff>
    </xdr:from>
    <xdr:to>
      <xdr:col>0</xdr:col>
      <xdr:colOff>704850</xdr:colOff>
      <xdr:row>24</xdr:row>
      <xdr:rowOff>600075</xdr:rowOff>
    </xdr:to>
    <xdr:pic>
      <xdr:nvPicPr>
        <xdr:cNvPr id="10" name="Obraz 31" descr="RML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47625</xdr:rowOff>
    </xdr:from>
    <xdr:to>
      <xdr:col>0</xdr:col>
      <xdr:colOff>676275</xdr:colOff>
      <xdr:row>25</xdr:row>
      <xdr:rowOff>600075</xdr:rowOff>
    </xdr:to>
    <xdr:pic>
      <xdr:nvPicPr>
        <xdr:cNvPr id="11" name="Obraz 33" descr="IOS2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26</xdr:row>
      <xdr:rowOff>47625</xdr:rowOff>
    </xdr:from>
    <xdr:to>
      <xdr:col>0</xdr:col>
      <xdr:colOff>704850</xdr:colOff>
      <xdr:row>26</xdr:row>
      <xdr:rowOff>600075</xdr:rowOff>
    </xdr:to>
    <xdr:pic>
      <xdr:nvPicPr>
        <xdr:cNvPr id="12" name="Obraz 35" descr="IOS23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27</xdr:row>
      <xdr:rowOff>47625</xdr:rowOff>
    </xdr:from>
    <xdr:to>
      <xdr:col>0</xdr:col>
      <xdr:colOff>723900</xdr:colOff>
      <xdr:row>27</xdr:row>
      <xdr:rowOff>600075</xdr:rowOff>
    </xdr:to>
    <xdr:pic>
      <xdr:nvPicPr>
        <xdr:cNvPr id="13" name="Obraz 37" descr="IOP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28</xdr:row>
      <xdr:rowOff>47625</xdr:rowOff>
    </xdr:from>
    <xdr:to>
      <xdr:col>0</xdr:col>
      <xdr:colOff>666750</xdr:colOff>
      <xdr:row>28</xdr:row>
      <xdr:rowOff>600075</xdr:rowOff>
    </xdr:to>
    <xdr:pic>
      <xdr:nvPicPr>
        <xdr:cNvPr id="14" name="Obraz 39" descr="CZ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29</xdr:row>
      <xdr:rowOff>47625</xdr:rowOff>
    </xdr:from>
    <xdr:to>
      <xdr:col>0</xdr:col>
      <xdr:colOff>657225</xdr:colOff>
      <xdr:row>29</xdr:row>
      <xdr:rowOff>600075</xdr:rowOff>
    </xdr:to>
    <xdr:pic>
      <xdr:nvPicPr>
        <xdr:cNvPr id="15" name="Obraz 41" descr="RMH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30</xdr:row>
      <xdr:rowOff>47625</xdr:rowOff>
    </xdr:from>
    <xdr:to>
      <xdr:col>0</xdr:col>
      <xdr:colOff>685800</xdr:colOff>
      <xdr:row>30</xdr:row>
      <xdr:rowOff>600075</xdr:rowOff>
    </xdr:to>
    <xdr:pic>
      <xdr:nvPicPr>
        <xdr:cNvPr id="16" name="Obraz 43" descr="NZM2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31</xdr:row>
      <xdr:rowOff>47625</xdr:rowOff>
    </xdr:from>
    <xdr:to>
      <xdr:col>0</xdr:col>
      <xdr:colOff>685800</xdr:colOff>
      <xdr:row>31</xdr:row>
      <xdr:rowOff>600075</xdr:rowOff>
    </xdr:to>
    <xdr:pic>
      <xdr:nvPicPr>
        <xdr:cNvPr id="17" name="Obraz 45" descr="FPE50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32</xdr:row>
      <xdr:rowOff>47625</xdr:rowOff>
    </xdr:from>
    <xdr:to>
      <xdr:col>0</xdr:col>
      <xdr:colOff>695325</xdr:colOff>
      <xdr:row>32</xdr:row>
      <xdr:rowOff>600075</xdr:rowOff>
    </xdr:to>
    <xdr:pic>
      <xdr:nvPicPr>
        <xdr:cNvPr id="18" name="Obraz 47" descr="LSN300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</xdr:row>
      <xdr:rowOff>47625</xdr:rowOff>
    </xdr:from>
    <xdr:to>
      <xdr:col>0</xdr:col>
      <xdr:colOff>847725</xdr:colOff>
      <xdr:row>33</xdr:row>
      <xdr:rowOff>600075</xdr:rowOff>
    </xdr:to>
    <xdr:pic>
      <xdr:nvPicPr>
        <xdr:cNvPr id="19" name="Obraz 49" descr="LSN1500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36</xdr:row>
      <xdr:rowOff>47625</xdr:rowOff>
    </xdr:from>
    <xdr:to>
      <xdr:col>0</xdr:col>
      <xdr:colOff>809625</xdr:colOff>
      <xdr:row>36</xdr:row>
      <xdr:rowOff>600075</xdr:rowOff>
    </xdr:to>
    <xdr:pic>
      <xdr:nvPicPr>
        <xdr:cNvPr id="20" name="Obraz 53" descr="L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47625</xdr:rowOff>
    </xdr:from>
    <xdr:to>
      <xdr:col>0</xdr:col>
      <xdr:colOff>647700</xdr:colOff>
      <xdr:row>38</xdr:row>
      <xdr:rowOff>600075</xdr:rowOff>
    </xdr:to>
    <xdr:pic>
      <xdr:nvPicPr>
        <xdr:cNvPr id="21" name="Obraz 55" descr="CPH0006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39</xdr:row>
      <xdr:rowOff>47625</xdr:rowOff>
    </xdr:from>
    <xdr:to>
      <xdr:col>0</xdr:col>
      <xdr:colOff>647700</xdr:colOff>
      <xdr:row>39</xdr:row>
      <xdr:rowOff>600075</xdr:rowOff>
    </xdr:to>
    <xdr:pic>
      <xdr:nvPicPr>
        <xdr:cNvPr id="22" name="Obraz 57" descr="CPH001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40</xdr:row>
      <xdr:rowOff>47625</xdr:rowOff>
    </xdr:from>
    <xdr:to>
      <xdr:col>0</xdr:col>
      <xdr:colOff>647700</xdr:colOff>
      <xdr:row>40</xdr:row>
      <xdr:rowOff>600075</xdr:rowOff>
    </xdr:to>
    <xdr:pic>
      <xdr:nvPicPr>
        <xdr:cNvPr id="23" name="Obraz 59" descr="EPH0012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</xdr:row>
      <xdr:rowOff>95250</xdr:rowOff>
    </xdr:from>
    <xdr:to>
      <xdr:col>0</xdr:col>
      <xdr:colOff>914400</xdr:colOff>
      <xdr:row>41</xdr:row>
      <xdr:rowOff>581025</xdr:rowOff>
    </xdr:to>
    <xdr:pic>
      <xdr:nvPicPr>
        <xdr:cNvPr id="24" name="Obraz 61" descr="PSF000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42</xdr:row>
      <xdr:rowOff>47625</xdr:rowOff>
    </xdr:from>
    <xdr:to>
      <xdr:col>0</xdr:col>
      <xdr:colOff>695325</xdr:colOff>
      <xdr:row>42</xdr:row>
      <xdr:rowOff>600075</xdr:rowOff>
    </xdr:to>
    <xdr:pic>
      <xdr:nvPicPr>
        <xdr:cNvPr id="25" name="Obraz 63" descr="PMF0004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95250</xdr:rowOff>
    </xdr:from>
    <xdr:to>
      <xdr:col>0</xdr:col>
      <xdr:colOff>933450</xdr:colOff>
      <xdr:row>43</xdr:row>
      <xdr:rowOff>600075</xdr:rowOff>
    </xdr:to>
    <xdr:pic>
      <xdr:nvPicPr>
        <xdr:cNvPr id="26" name="Obraz 65" descr="USF0000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45</xdr:row>
      <xdr:rowOff>47625</xdr:rowOff>
    </xdr:from>
    <xdr:to>
      <xdr:col>0</xdr:col>
      <xdr:colOff>638175</xdr:colOff>
      <xdr:row>45</xdr:row>
      <xdr:rowOff>600075</xdr:rowOff>
    </xdr:to>
    <xdr:pic>
      <xdr:nvPicPr>
        <xdr:cNvPr id="27" name="Obraz 67" descr="FBH0000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46</xdr:row>
      <xdr:rowOff>47625</xdr:rowOff>
    </xdr:from>
    <xdr:to>
      <xdr:col>0</xdr:col>
      <xdr:colOff>704850</xdr:colOff>
      <xdr:row>46</xdr:row>
      <xdr:rowOff>600075</xdr:rowOff>
    </xdr:to>
    <xdr:pic>
      <xdr:nvPicPr>
        <xdr:cNvPr id="28" name="Obraz 69" descr="FMH0000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47</xdr:row>
      <xdr:rowOff>47625</xdr:rowOff>
    </xdr:from>
    <xdr:to>
      <xdr:col>0</xdr:col>
      <xdr:colOff>885825</xdr:colOff>
      <xdr:row>47</xdr:row>
      <xdr:rowOff>600075</xdr:rowOff>
    </xdr:to>
    <xdr:pic>
      <xdr:nvPicPr>
        <xdr:cNvPr id="29" name="Obraz 71" descr="FSH0000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48</xdr:row>
      <xdr:rowOff>47625</xdr:rowOff>
    </xdr:from>
    <xdr:to>
      <xdr:col>0</xdr:col>
      <xdr:colOff>647700</xdr:colOff>
      <xdr:row>48</xdr:row>
      <xdr:rowOff>600075</xdr:rowOff>
    </xdr:to>
    <xdr:pic>
      <xdr:nvPicPr>
        <xdr:cNvPr id="33" name="Obraz 79" descr="FRB0019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49</xdr:row>
      <xdr:rowOff>47625</xdr:rowOff>
    </xdr:from>
    <xdr:to>
      <xdr:col>0</xdr:col>
      <xdr:colOff>723900</xdr:colOff>
      <xdr:row>49</xdr:row>
      <xdr:rowOff>600075</xdr:rowOff>
    </xdr:to>
    <xdr:pic>
      <xdr:nvPicPr>
        <xdr:cNvPr id="34" name="Obraz 81" descr="FRM0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50</xdr:row>
      <xdr:rowOff>47625</xdr:rowOff>
    </xdr:from>
    <xdr:to>
      <xdr:col>0</xdr:col>
      <xdr:colOff>933450</xdr:colOff>
      <xdr:row>50</xdr:row>
      <xdr:rowOff>600075</xdr:rowOff>
    </xdr:to>
    <xdr:pic>
      <xdr:nvPicPr>
        <xdr:cNvPr id="35" name="Obraz 83" descr="FRS0019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51</xdr:row>
      <xdr:rowOff>47625</xdr:rowOff>
    </xdr:from>
    <xdr:to>
      <xdr:col>0</xdr:col>
      <xdr:colOff>762000</xdr:colOff>
      <xdr:row>51</xdr:row>
      <xdr:rowOff>600075</xdr:rowOff>
    </xdr:to>
    <xdr:pic>
      <xdr:nvPicPr>
        <xdr:cNvPr id="36" name="Obraz 85" descr="FDP0001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54</xdr:row>
      <xdr:rowOff>47625</xdr:rowOff>
    </xdr:from>
    <xdr:to>
      <xdr:col>0</xdr:col>
      <xdr:colOff>657225</xdr:colOff>
      <xdr:row>54</xdr:row>
      <xdr:rowOff>600075</xdr:rowOff>
    </xdr:to>
    <xdr:pic>
      <xdr:nvPicPr>
        <xdr:cNvPr id="37" name="Obraz 87" descr="HPC0006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55</xdr:row>
      <xdr:rowOff>47625</xdr:rowOff>
    </xdr:from>
    <xdr:to>
      <xdr:col>0</xdr:col>
      <xdr:colOff>609600</xdr:colOff>
      <xdr:row>55</xdr:row>
      <xdr:rowOff>600075</xdr:rowOff>
    </xdr:to>
    <xdr:pic>
      <xdr:nvPicPr>
        <xdr:cNvPr id="38" name="Obraz 89" descr="HPC0010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56</xdr:row>
      <xdr:rowOff>47625</xdr:rowOff>
    </xdr:from>
    <xdr:to>
      <xdr:col>0</xdr:col>
      <xdr:colOff>561975</xdr:colOff>
      <xdr:row>56</xdr:row>
      <xdr:rowOff>600075</xdr:rowOff>
    </xdr:to>
    <xdr:pic>
      <xdr:nvPicPr>
        <xdr:cNvPr id="39" name="Obraz 91" descr="HBE001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57</xdr:row>
      <xdr:rowOff>76200</xdr:rowOff>
    </xdr:from>
    <xdr:to>
      <xdr:col>0</xdr:col>
      <xdr:colOff>857250</xdr:colOff>
      <xdr:row>57</xdr:row>
      <xdr:rowOff>628650</xdr:rowOff>
    </xdr:to>
    <xdr:pic>
      <xdr:nvPicPr>
        <xdr:cNvPr id="40" name="Obraz 93" descr="PSS0002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58</xdr:row>
      <xdr:rowOff>128345</xdr:rowOff>
    </xdr:from>
    <xdr:to>
      <xdr:col>0</xdr:col>
      <xdr:colOff>922472</xdr:colOff>
      <xdr:row>58</xdr:row>
      <xdr:rowOff>1057436</xdr:rowOff>
    </xdr:to>
    <xdr:pic>
      <xdr:nvPicPr>
        <xdr:cNvPr id="41" name="Obraz 95" descr="PSB0004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60</xdr:row>
      <xdr:rowOff>47625</xdr:rowOff>
    </xdr:from>
    <xdr:to>
      <xdr:col>0</xdr:col>
      <xdr:colOff>685800</xdr:colOff>
      <xdr:row>60</xdr:row>
      <xdr:rowOff>600075</xdr:rowOff>
    </xdr:to>
    <xdr:pic>
      <xdr:nvPicPr>
        <xdr:cNvPr id="43" name="Obraz 105" descr="UPS2416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63</xdr:row>
      <xdr:rowOff>47625</xdr:rowOff>
    </xdr:from>
    <xdr:to>
      <xdr:col>0</xdr:col>
      <xdr:colOff>847726</xdr:colOff>
      <xdr:row>63</xdr:row>
      <xdr:rowOff>600075</xdr:rowOff>
    </xdr:to>
    <xdr:pic>
      <xdr:nvPicPr>
        <xdr:cNvPr id="45" name="Obraz 109" descr="FPO_PSB_CH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61</xdr:row>
      <xdr:rowOff>47625</xdr:rowOff>
    </xdr:from>
    <xdr:to>
      <xdr:col>0</xdr:col>
      <xdr:colOff>781050</xdr:colOff>
      <xdr:row>61</xdr:row>
      <xdr:rowOff>600075</xdr:rowOff>
    </xdr:to>
    <xdr:pic>
      <xdr:nvPicPr>
        <xdr:cNvPr id="46" name="Obraz 111" descr="CPB000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65</xdr:row>
      <xdr:rowOff>47625</xdr:rowOff>
    </xdr:from>
    <xdr:to>
      <xdr:col>0</xdr:col>
      <xdr:colOff>771525</xdr:colOff>
      <xdr:row>65</xdr:row>
      <xdr:rowOff>600075</xdr:rowOff>
    </xdr:to>
    <xdr:pic>
      <xdr:nvPicPr>
        <xdr:cNvPr id="49" name="Obraz 117" descr="CBB000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76</xdr:row>
      <xdr:rowOff>47625</xdr:rowOff>
    </xdr:from>
    <xdr:to>
      <xdr:col>0</xdr:col>
      <xdr:colOff>819150</xdr:colOff>
      <xdr:row>76</xdr:row>
      <xdr:rowOff>600075</xdr:rowOff>
    </xdr:to>
    <xdr:pic>
      <xdr:nvPicPr>
        <xdr:cNvPr id="52" name="Obraz 127" descr="FAPO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77</xdr:row>
      <xdr:rowOff>47625</xdr:rowOff>
    </xdr:from>
    <xdr:to>
      <xdr:col>0</xdr:col>
      <xdr:colOff>819150</xdr:colOff>
      <xdr:row>77</xdr:row>
      <xdr:rowOff>600075</xdr:rowOff>
    </xdr:to>
    <xdr:pic>
      <xdr:nvPicPr>
        <xdr:cNvPr id="53" name="Obraz 129" descr="FAPOC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78</xdr:row>
      <xdr:rowOff>47625</xdr:rowOff>
    </xdr:from>
    <xdr:to>
      <xdr:col>0</xdr:col>
      <xdr:colOff>809625</xdr:colOff>
      <xdr:row>78</xdr:row>
      <xdr:rowOff>600075</xdr:rowOff>
    </xdr:to>
    <xdr:pic>
      <xdr:nvPicPr>
        <xdr:cNvPr id="54" name="Obraz 131" descr="FPAOP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109</xdr:row>
      <xdr:rowOff>47625</xdr:rowOff>
    </xdr:from>
    <xdr:to>
      <xdr:col>0</xdr:col>
      <xdr:colOff>847725</xdr:colOff>
      <xdr:row>109</xdr:row>
      <xdr:rowOff>600075</xdr:rowOff>
    </xdr:to>
    <xdr:pic>
      <xdr:nvPicPr>
        <xdr:cNvPr id="62" name="Obraz 149" descr="MS400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111</xdr:row>
      <xdr:rowOff>57150</xdr:rowOff>
    </xdr:from>
    <xdr:to>
      <xdr:col>0</xdr:col>
      <xdr:colOff>762000</xdr:colOff>
      <xdr:row>111</xdr:row>
      <xdr:rowOff>409575</xdr:rowOff>
    </xdr:to>
    <xdr:pic>
      <xdr:nvPicPr>
        <xdr:cNvPr id="63" name="Obraz 151" descr="MS420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112</xdr:row>
      <xdr:rowOff>47625</xdr:rowOff>
    </xdr:from>
    <xdr:to>
      <xdr:col>0</xdr:col>
      <xdr:colOff>847725</xdr:colOff>
      <xdr:row>112</xdr:row>
      <xdr:rowOff>600075</xdr:rowOff>
    </xdr:to>
    <xdr:pic>
      <xdr:nvPicPr>
        <xdr:cNvPr id="64" name="Obraz 153" descr="FAA_MSR_42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115</xdr:row>
      <xdr:rowOff>47625</xdr:rowOff>
    </xdr:from>
    <xdr:to>
      <xdr:col>0</xdr:col>
      <xdr:colOff>962025</xdr:colOff>
      <xdr:row>115</xdr:row>
      <xdr:rowOff>600075</xdr:rowOff>
    </xdr:to>
    <xdr:pic>
      <xdr:nvPicPr>
        <xdr:cNvPr id="65" name="Obraz 155" descr="SK_400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116</xdr:row>
      <xdr:rowOff>47625</xdr:rowOff>
    </xdr:from>
    <xdr:to>
      <xdr:col>0</xdr:col>
      <xdr:colOff>866775</xdr:colOff>
      <xdr:row>116</xdr:row>
      <xdr:rowOff>600075</xdr:rowOff>
    </xdr:to>
    <xdr:pic>
      <xdr:nvPicPr>
        <xdr:cNvPr id="66" name="Obraz 157" descr="SSK_400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119</xdr:row>
      <xdr:rowOff>228600</xdr:rowOff>
    </xdr:from>
    <xdr:to>
      <xdr:col>0</xdr:col>
      <xdr:colOff>895350</xdr:colOff>
      <xdr:row>119</xdr:row>
      <xdr:rowOff>438150</xdr:rowOff>
    </xdr:to>
    <xdr:pic>
      <xdr:nvPicPr>
        <xdr:cNvPr id="68" name="Obraz 161" descr="MH_400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81</xdr:row>
      <xdr:rowOff>66675</xdr:rowOff>
    </xdr:from>
    <xdr:to>
      <xdr:col>0</xdr:col>
      <xdr:colOff>971550</xdr:colOff>
      <xdr:row>81</xdr:row>
      <xdr:rowOff>533400</xdr:rowOff>
    </xdr:to>
    <xdr:pic>
      <xdr:nvPicPr>
        <xdr:cNvPr id="71" name="Obraz 169" descr="ProductPhoto_Web_all_1283873547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100</xdr:row>
      <xdr:rowOff>47625</xdr:rowOff>
    </xdr:from>
    <xdr:to>
      <xdr:col>0</xdr:col>
      <xdr:colOff>838200</xdr:colOff>
      <xdr:row>100</xdr:row>
      <xdr:rowOff>600075</xdr:rowOff>
    </xdr:to>
    <xdr:pic>
      <xdr:nvPicPr>
        <xdr:cNvPr id="72" name="Obraz 171" descr="FAA-500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101</xdr:row>
      <xdr:rowOff>47625</xdr:rowOff>
    </xdr:from>
    <xdr:to>
      <xdr:col>0</xdr:col>
      <xdr:colOff>742950</xdr:colOff>
      <xdr:row>101</xdr:row>
      <xdr:rowOff>600075</xdr:rowOff>
    </xdr:to>
    <xdr:pic>
      <xdr:nvPicPr>
        <xdr:cNvPr id="73" name="Obraz 173" descr="FAA-BB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102</xdr:row>
      <xdr:rowOff>47625</xdr:rowOff>
    </xdr:from>
    <xdr:to>
      <xdr:col>0</xdr:col>
      <xdr:colOff>876300</xdr:colOff>
      <xdr:row>102</xdr:row>
      <xdr:rowOff>600075</xdr:rowOff>
    </xdr:to>
    <xdr:pic>
      <xdr:nvPicPr>
        <xdr:cNvPr id="74" name="Obraz 175" descr="FAA-TR-P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103</xdr:row>
      <xdr:rowOff>28575</xdr:rowOff>
    </xdr:from>
    <xdr:to>
      <xdr:col>0</xdr:col>
      <xdr:colOff>857250</xdr:colOff>
      <xdr:row>103</xdr:row>
      <xdr:rowOff>600075</xdr:rowOff>
    </xdr:to>
    <xdr:pic>
      <xdr:nvPicPr>
        <xdr:cNvPr id="75" name="Obraz 177" descr="FAA-TR-W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104</xdr:row>
      <xdr:rowOff>38100</xdr:rowOff>
    </xdr:from>
    <xdr:to>
      <xdr:col>0</xdr:col>
      <xdr:colOff>714375</xdr:colOff>
      <xdr:row>104</xdr:row>
      <xdr:rowOff>590550</xdr:rowOff>
    </xdr:to>
    <xdr:pic>
      <xdr:nvPicPr>
        <xdr:cNvPr id="76" name="Obraz 181" descr="FAA-SB-H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105</xdr:row>
      <xdr:rowOff>47625</xdr:rowOff>
    </xdr:from>
    <xdr:to>
      <xdr:col>0</xdr:col>
      <xdr:colOff>666750</xdr:colOff>
      <xdr:row>105</xdr:row>
      <xdr:rowOff>600075</xdr:rowOff>
    </xdr:to>
    <xdr:pic>
      <xdr:nvPicPr>
        <xdr:cNvPr id="77" name="Obraz 183" descr="spring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129</xdr:row>
      <xdr:rowOff>47625</xdr:rowOff>
    </xdr:from>
    <xdr:to>
      <xdr:col>0</xdr:col>
      <xdr:colOff>752475</xdr:colOff>
      <xdr:row>129</xdr:row>
      <xdr:rowOff>600075</xdr:rowOff>
    </xdr:to>
    <xdr:pic>
      <xdr:nvPicPr>
        <xdr:cNvPr id="78" name="Obraz 187" descr="FRay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133</xdr:row>
      <xdr:rowOff>38100</xdr:rowOff>
    </xdr:from>
    <xdr:to>
      <xdr:col>0</xdr:col>
      <xdr:colOff>857250</xdr:colOff>
      <xdr:row>133</xdr:row>
      <xdr:rowOff>590550</xdr:rowOff>
    </xdr:to>
    <xdr:pic>
      <xdr:nvPicPr>
        <xdr:cNvPr id="79" name="Obraz 189" descr="LR_Kit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132</xdr:row>
      <xdr:rowOff>47625</xdr:rowOff>
    </xdr:from>
    <xdr:to>
      <xdr:col>0</xdr:col>
      <xdr:colOff>933450</xdr:colOff>
      <xdr:row>132</xdr:row>
      <xdr:rowOff>600075</xdr:rowOff>
    </xdr:to>
    <xdr:pic>
      <xdr:nvPicPr>
        <xdr:cNvPr id="80" name="Obraz 191" descr="BR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131</xdr:row>
      <xdr:rowOff>9525</xdr:rowOff>
    </xdr:from>
    <xdr:to>
      <xdr:col>0</xdr:col>
      <xdr:colOff>1028700</xdr:colOff>
      <xdr:row>131</xdr:row>
      <xdr:rowOff>561975</xdr:rowOff>
    </xdr:to>
    <xdr:pic>
      <xdr:nvPicPr>
        <xdr:cNvPr id="81" name="Obraz 193" descr="4P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134</xdr:row>
      <xdr:rowOff>47625</xdr:rowOff>
    </xdr:from>
    <xdr:to>
      <xdr:col>0</xdr:col>
      <xdr:colOff>933450</xdr:colOff>
      <xdr:row>134</xdr:row>
      <xdr:rowOff>600075</xdr:rowOff>
    </xdr:to>
    <xdr:pic>
      <xdr:nvPicPr>
        <xdr:cNvPr id="82" name="Obraz 195" descr="1P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175</xdr:row>
      <xdr:rowOff>87824</xdr:rowOff>
    </xdr:from>
    <xdr:to>
      <xdr:col>0</xdr:col>
      <xdr:colOff>901969</xdr:colOff>
      <xdr:row>175</xdr:row>
      <xdr:rowOff>581187</xdr:rowOff>
    </xdr:to>
    <xdr:pic>
      <xdr:nvPicPr>
        <xdr:cNvPr id="87" name="Obraz 211" descr="SB3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174</xdr:row>
      <xdr:rowOff>47625</xdr:rowOff>
    </xdr:from>
    <xdr:to>
      <xdr:col>0</xdr:col>
      <xdr:colOff>742950</xdr:colOff>
      <xdr:row>175</xdr:row>
      <xdr:rowOff>2628</xdr:rowOff>
    </xdr:to>
    <xdr:pic>
      <xdr:nvPicPr>
        <xdr:cNvPr id="88" name="Obraz 213" descr="images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190</xdr:row>
      <xdr:rowOff>47625</xdr:rowOff>
    </xdr:from>
    <xdr:to>
      <xdr:col>0</xdr:col>
      <xdr:colOff>752475</xdr:colOff>
      <xdr:row>190</xdr:row>
      <xdr:rowOff>600075</xdr:rowOff>
    </xdr:to>
    <xdr:pic>
      <xdr:nvPicPr>
        <xdr:cNvPr id="96" name="Obraz 119" descr="GR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191</xdr:row>
      <xdr:rowOff>47625</xdr:rowOff>
    </xdr:from>
    <xdr:to>
      <xdr:col>0</xdr:col>
      <xdr:colOff>723900</xdr:colOff>
      <xdr:row>191</xdr:row>
      <xdr:rowOff>600075</xdr:rowOff>
    </xdr:to>
    <xdr:pic>
      <xdr:nvPicPr>
        <xdr:cNvPr id="97" name="Obraz 121" descr="HR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205</xdr:row>
      <xdr:rowOff>47625</xdr:rowOff>
    </xdr:from>
    <xdr:to>
      <xdr:col>0</xdr:col>
      <xdr:colOff>752475</xdr:colOff>
      <xdr:row>205</xdr:row>
      <xdr:rowOff>600075</xdr:rowOff>
    </xdr:to>
    <xdr:pic>
      <xdr:nvPicPr>
        <xdr:cNvPr id="99" name="Obraz 127" descr="NAC-S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6900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206</xdr:row>
      <xdr:rowOff>47625</xdr:rowOff>
    </xdr:from>
    <xdr:to>
      <xdr:col>0</xdr:col>
      <xdr:colOff>771525</xdr:colOff>
      <xdr:row>206</xdr:row>
      <xdr:rowOff>600075</xdr:rowOff>
    </xdr:to>
    <xdr:pic>
      <xdr:nvPicPr>
        <xdr:cNvPr id="100" name="Obraz 129" descr="NAC-D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57175" y="117548025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209</xdr:row>
      <xdr:rowOff>47625</xdr:rowOff>
    </xdr:from>
    <xdr:to>
      <xdr:col>0</xdr:col>
      <xdr:colOff>752475</xdr:colOff>
      <xdr:row>209</xdr:row>
      <xdr:rowOff>600075</xdr:rowOff>
    </xdr:to>
    <xdr:pic>
      <xdr:nvPicPr>
        <xdr:cNvPr id="101" name="Obraz 131" descr="FLM-I_420-S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220</xdr:row>
      <xdr:rowOff>47625</xdr:rowOff>
    </xdr:from>
    <xdr:to>
      <xdr:col>0</xdr:col>
      <xdr:colOff>704850</xdr:colOff>
      <xdr:row>220</xdr:row>
      <xdr:rowOff>600075</xdr:rowOff>
    </xdr:to>
    <xdr:pic>
      <xdr:nvPicPr>
        <xdr:cNvPr id="102" name="Obraz 133" descr="FMX-IFB55-S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218</xdr:row>
      <xdr:rowOff>47625</xdr:rowOff>
    </xdr:from>
    <xdr:to>
      <xdr:col>0</xdr:col>
      <xdr:colOff>695325</xdr:colOff>
      <xdr:row>218</xdr:row>
      <xdr:rowOff>600075</xdr:rowOff>
    </xdr:to>
    <xdr:pic>
      <xdr:nvPicPr>
        <xdr:cNvPr id="103" name="Obraz 135" descr="FLM-420-I8R1-S8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217</xdr:row>
      <xdr:rowOff>47625</xdr:rowOff>
    </xdr:from>
    <xdr:to>
      <xdr:col>0</xdr:col>
      <xdr:colOff>695325</xdr:colOff>
      <xdr:row>217</xdr:row>
      <xdr:rowOff>600075</xdr:rowOff>
    </xdr:to>
    <xdr:pic>
      <xdr:nvPicPr>
        <xdr:cNvPr id="104" name="Obraz 137" descr="FLM-420-RLV-S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207</xdr:row>
      <xdr:rowOff>47625</xdr:rowOff>
    </xdr:from>
    <xdr:to>
      <xdr:col>0</xdr:col>
      <xdr:colOff>752475</xdr:colOff>
      <xdr:row>207</xdr:row>
      <xdr:rowOff>600075</xdr:rowOff>
    </xdr:to>
    <xdr:pic>
      <xdr:nvPicPr>
        <xdr:cNvPr id="105" name="Obraz 139" descr="RHV-S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208</xdr:row>
      <xdr:rowOff>47625</xdr:rowOff>
    </xdr:from>
    <xdr:to>
      <xdr:col>0</xdr:col>
      <xdr:colOff>752475</xdr:colOff>
      <xdr:row>208</xdr:row>
      <xdr:rowOff>600075</xdr:rowOff>
    </xdr:to>
    <xdr:pic>
      <xdr:nvPicPr>
        <xdr:cNvPr id="106" name="Obraz 141" descr="RHV-D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210</xdr:row>
      <xdr:rowOff>47625</xdr:rowOff>
    </xdr:from>
    <xdr:to>
      <xdr:col>0</xdr:col>
      <xdr:colOff>657225</xdr:colOff>
      <xdr:row>210</xdr:row>
      <xdr:rowOff>600075</xdr:rowOff>
    </xdr:to>
    <xdr:pic>
      <xdr:nvPicPr>
        <xdr:cNvPr id="107" name="Obraz 143" descr="I2-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211</xdr:row>
      <xdr:rowOff>47625</xdr:rowOff>
    </xdr:from>
    <xdr:to>
      <xdr:col>0</xdr:col>
      <xdr:colOff>695325</xdr:colOff>
      <xdr:row>211</xdr:row>
      <xdr:rowOff>600075</xdr:rowOff>
    </xdr:to>
    <xdr:pic>
      <xdr:nvPicPr>
        <xdr:cNvPr id="108" name="Obraz 145" descr="I2-E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212</xdr:row>
      <xdr:rowOff>47625</xdr:rowOff>
    </xdr:from>
    <xdr:to>
      <xdr:col>0</xdr:col>
      <xdr:colOff>695325</xdr:colOff>
      <xdr:row>212</xdr:row>
      <xdr:rowOff>492394</xdr:rowOff>
    </xdr:to>
    <xdr:pic>
      <xdr:nvPicPr>
        <xdr:cNvPr id="109" name="Obraz 147" descr="I2-D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213</xdr:row>
      <xdr:rowOff>153369</xdr:rowOff>
    </xdr:from>
    <xdr:to>
      <xdr:col>0</xdr:col>
      <xdr:colOff>715828</xdr:colOff>
      <xdr:row>213</xdr:row>
      <xdr:rowOff>575859</xdr:rowOff>
    </xdr:to>
    <xdr:pic>
      <xdr:nvPicPr>
        <xdr:cNvPr id="110" name="Obraz 155" descr="RLV1_E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214</xdr:row>
      <xdr:rowOff>47625</xdr:rowOff>
    </xdr:from>
    <xdr:to>
      <xdr:col>0</xdr:col>
      <xdr:colOff>762000</xdr:colOff>
      <xdr:row>214</xdr:row>
      <xdr:rowOff>600075</xdr:rowOff>
    </xdr:to>
    <xdr:pic>
      <xdr:nvPicPr>
        <xdr:cNvPr id="111" name="Obraz 157" descr="RLV1_D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215</xdr:row>
      <xdr:rowOff>47625</xdr:rowOff>
    </xdr:from>
    <xdr:to>
      <xdr:col>0</xdr:col>
      <xdr:colOff>752475</xdr:colOff>
      <xdr:row>215</xdr:row>
      <xdr:rowOff>600075</xdr:rowOff>
    </xdr:to>
    <xdr:pic>
      <xdr:nvPicPr>
        <xdr:cNvPr id="112" name="Obraz 159" descr="CON-S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216</xdr:row>
      <xdr:rowOff>47625</xdr:rowOff>
    </xdr:from>
    <xdr:to>
      <xdr:col>0</xdr:col>
      <xdr:colOff>695325</xdr:colOff>
      <xdr:row>216</xdr:row>
      <xdr:rowOff>600075</xdr:rowOff>
    </xdr:to>
    <xdr:pic>
      <xdr:nvPicPr>
        <xdr:cNvPr id="113" name="Obraz 161" descr="CON-D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221</xdr:row>
      <xdr:rowOff>47625</xdr:rowOff>
    </xdr:from>
    <xdr:to>
      <xdr:col>0</xdr:col>
      <xdr:colOff>752475</xdr:colOff>
      <xdr:row>221</xdr:row>
      <xdr:rowOff>600075</xdr:rowOff>
    </xdr:to>
    <xdr:pic>
      <xdr:nvPicPr>
        <xdr:cNvPr id="114" name="Obraz 163" descr="FLM-IFB126-S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252</xdr:row>
      <xdr:rowOff>114299</xdr:rowOff>
    </xdr:from>
    <xdr:to>
      <xdr:col>0</xdr:col>
      <xdr:colOff>876300</xdr:colOff>
      <xdr:row>252</xdr:row>
      <xdr:rowOff>542924</xdr:rowOff>
    </xdr:to>
    <xdr:pic>
      <xdr:nvPicPr>
        <xdr:cNvPr id="123" name="Obraz 187" descr="COVER-RD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253</xdr:row>
      <xdr:rowOff>47625</xdr:rowOff>
    </xdr:from>
    <xdr:to>
      <xdr:col>0</xdr:col>
      <xdr:colOff>895350</xdr:colOff>
      <xdr:row>253</xdr:row>
      <xdr:rowOff>600075</xdr:rowOff>
    </xdr:to>
    <xdr:pic>
      <xdr:nvPicPr>
        <xdr:cNvPr id="124" name="Obraz 189" descr="COVER-WH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254</xdr:row>
      <xdr:rowOff>47625</xdr:rowOff>
    </xdr:from>
    <xdr:to>
      <xdr:col>0</xdr:col>
      <xdr:colOff>857250</xdr:colOff>
      <xdr:row>254</xdr:row>
      <xdr:rowOff>600075</xdr:rowOff>
    </xdr:to>
    <xdr:pic>
      <xdr:nvPicPr>
        <xdr:cNvPr id="125" name="Obraz 191" descr="SPACER_WH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255</xdr:row>
      <xdr:rowOff>47625</xdr:rowOff>
    </xdr:from>
    <xdr:to>
      <xdr:col>0</xdr:col>
      <xdr:colOff>819150</xdr:colOff>
      <xdr:row>255</xdr:row>
      <xdr:rowOff>600075</xdr:rowOff>
    </xdr:to>
    <xdr:pic>
      <xdr:nvPicPr>
        <xdr:cNvPr id="126" name="Obraz 193" descr="SPACER-RD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257</xdr:row>
      <xdr:rowOff>47625</xdr:rowOff>
    </xdr:from>
    <xdr:to>
      <xdr:col>0</xdr:col>
      <xdr:colOff>790575</xdr:colOff>
      <xdr:row>257</xdr:row>
      <xdr:rowOff>600075</xdr:rowOff>
    </xdr:to>
    <xdr:pic>
      <xdr:nvPicPr>
        <xdr:cNvPr id="129" name="Obraz 199" descr="R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258</xdr:row>
      <xdr:rowOff>47625</xdr:rowOff>
    </xdr:from>
    <xdr:to>
      <xdr:col>0</xdr:col>
      <xdr:colOff>790575</xdr:colOff>
      <xdr:row>258</xdr:row>
      <xdr:rowOff>600075</xdr:rowOff>
    </xdr:to>
    <xdr:pic>
      <xdr:nvPicPr>
        <xdr:cNvPr id="131" name="Obraz 203" descr="W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263</xdr:row>
      <xdr:rowOff>81243</xdr:rowOff>
    </xdr:from>
    <xdr:to>
      <xdr:col>0</xdr:col>
      <xdr:colOff>759759</xdr:colOff>
      <xdr:row>263</xdr:row>
      <xdr:rowOff>633693</xdr:rowOff>
    </xdr:to>
    <xdr:pic>
      <xdr:nvPicPr>
        <xdr:cNvPr id="133" name="Obraz 207" descr="Syg-LSN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265</xdr:row>
      <xdr:rowOff>47625</xdr:rowOff>
    </xdr:from>
    <xdr:to>
      <xdr:col>0</xdr:col>
      <xdr:colOff>847725</xdr:colOff>
      <xdr:row>265</xdr:row>
      <xdr:rowOff>600075</xdr:rowOff>
    </xdr:to>
    <xdr:pic>
      <xdr:nvPicPr>
        <xdr:cNvPr id="134" name="Obraz 209" descr="FAA-500-RT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268</xdr:row>
      <xdr:rowOff>47625</xdr:rowOff>
    </xdr:from>
    <xdr:to>
      <xdr:col>0</xdr:col>
      <xdr:colOff>609600</xdr:colOff>
      <xdr:row>268</xdr:row>
      <xdr:rowOff>600075</xdr:rowOff>
    </xdr:to>
    <xdr:pic>
      <xdr:nvPicPr>
        <xdr:cNvPr id="136" name="Obraz 213" descr="Solo330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266</xdr:row>
      <xdr:rowOff>47625</xdr:rowOff>
    </xdr:from>
    <xdr:to>
      <xdr:col>0</xdr:col>
      <xdr:colOff>685800</xdr:colOff>
      <xdr:row>266</xdr:row>
      <xdr:rowOff>600075</xdr:rowOff>
    </xdr:to>
    <xdr:pic>
      <xdr:nvPicPr>
        <xdr:cNvPr id="137" name="Obraz 215" descr="SOLO461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271</xdr:row>
      <xdr:rowOff>114300</xdr:rowOff>
    </xdr:from>
    <xdr:to>
      <xdr:col>0</xdr:col>
      <xdr:colOff>828675</xdr:colOff>
      <xdr:row>271</xdr:row>
      <xdr:rowOff>619125</xdr:rowOff>
    </xdr:to>
    <xdr:pic>
      <xdr:nvPicPr>
        <xdr:cNvPr id="138" name="Obraz 221" descr="SOLO200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272</xdr:row>
      <xdr:rowOff>47625</xdr:rowOff>
    </xdr:from>
    <xdr:to>
      <xdr:col>0</xdr:col>
      <xdr:colOff>771525</xdr:colOff>
      <xdr:row>272</xdr:row>
      <xdr:rowOff>600075</xdr:rowOff>
    </xdr:to>
    <xdr:pic>
      <xdr:nvPicPr>
        <xdr:cNvPr id="139" name="Obraz 223" descr="SOLO100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284</xdr:row>
      <xdr:rowOff>47625</xdr:rowOff>
    </xdr:from>
    <xdr:to>
      <xdr:col>0</xdr:col>
      <xdr:colOff>647700</xdr:colOff>
      <xdr:row>284</xdr:row>
      <xdr:rowOff>600075</xdr:rowOff>
    </xdr:to>
    <xdr:pic>
      <xdr:nvPicPr>
        <xdr:cNvPr id="140" name="Obraz 229" descr="FAS-420-TM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285</xdr:row>
      <xdr:rowOff>47625</xdr:rowOff>
    </xdr:from>
    <xdr:to>
      <xdr:col>0</xdr:col>
      <xdr:colOff>647700</xdr:colOff>
      <xdr:row>285</xdr:row>
      <xdr:rowOff>600075</xdr:rowOff>
    </xdr:to>
    <xdr:pic>
      <xdr:nvPicPr>
        <xdr:cNvPr id="141" name="Obraz 231" descr="FAS-420-TM-R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286</xdr:row>
      <xdr:rowOff>47625</xdr:rowOff>
    </xdr:from>
    <xdr:to>
      <xdr:col>0</xdr:col>
      <xdr:colOff>647700</xdr:colOff>
      <xdr:row>286</xdr:row>
      <xdr:rowOff>600075</xdr:rowOff>
    </xdr:to>
    <xdr:pic>
      <xdr:nvPicPr>
        <xdr:cNvPr id="142" name="Obraz 233" descr="FAS-420-TM-RVB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287</xdr:row>
      <xdr:rowOff>47625</xdr:rowOff>
    </xdr:from>
    <xdr:to>
      <xdr:col>0</xdr:col>
      <xdr:colOff>781050</xdr:colOff>
      <xdr:row>287</xdr:row>
      <xdr:rowOff>600075</xdr:rowOff>
    </xdr:to>
    <xdr:pic>
      <xdr:nvPicPr>
        <xdr:cNvPr id="143" name="Obraz 235" descr="FAS-420-TM-HB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288</xdr:row>
      <xdr:rowOff>47625</xdr:rowOff>
    </xdr:from>
    <xdr:to>
      <xdr:col>0</xdr:col>
      <xdr:colOff>638175</xdr:colOff>
      <xdr:row>288</xdr:row>
      <xdr:rowOff>600075</xdr:rowOff>
    </xdr:to>
    <xdr:pic>
      <xdr:nvPicPr>
        <xdr:cNvPr id="144" name="Obraz 237" descr="FAS-420-TP1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289</xdr:row>
      <xdr:rowOff>47625</xdr:rowOff>
    </xdr:from>
    <xdr:to>
      <xdr:col>0</xdr:col>
      <xdr:colOff>638175</xdr:colOff>
      <xdr:row>289</xdr:row>
      <xdr:rowOff>600075</xdr:rowOff>
    </xdr:to>
    <xdr:pic>
      <xdr:nvPicPr>
        <xdr:cNvPr id="145" name="Obraz 239" descr="FAS-420-TP2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290</xdr:row>
      <xdr:rowOff>47625</xdr:rowOff>
    </xdr:from>
    <xdr:to>
      <xdr:col>0</xdr:col>
      <xdr:colOff>638175</xdr:colOff>
      <xdr:row>290</xdr:row>
      <xdr:rowOff>600075</xdr:rowOff>
    </xdr:to>
    <xdr:pic>
      <xdr:nvPicPr>
        <xdr:cNvPr id="146" name="Obraz 241" descr="FAS-420-TT1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291</xdr:row>
      <xdr:rowOff>47625</xdr:rowOff>
    </xdr:from>
    <xdr:to>
      <xdr:col>0</xdr:col>
      <xdr:colOff>638175</xdr:colOff>
      <xdr:row>291</xdr:row>
      <xdr:rowOff>600075</xdr:rowOff>
    </xdr:to>
    <xdr:pic>
      <xdr:nvPicPr>
        <xdr:cNvPr id="147" name="Obraz 243" descr="FAS-420-TT2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297</xdr:row>
      <xdr:rowOff>47625</xdr:rowOff>
    </xdr:from>
    <xdr:to>
      <xdr:col>0</xdr:col>
      <xdr:colOff>742950</xdr:colOff>
      <xdr:row>297</xdr:row>
      <xdr:rowOff>600075</xdr:rowOff>
    </xdr:to>
    <xdr:pic>
      <xdr:nvPicPr>
        <xdr:cNvPr id="148" name="Obraz 245" descr="DM-TT-50(80)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298</xdr:row>
      <xdr:rowOff>47625</xdr:rowOff>
    </xdr:from>
    <xdr:to>
      <xdr:col>0</xdr:col>
      <xdr:colOff>742950</xdr:colOff>
      <xdr:row>298</xdr:row>
      <xdr:rowOff>600075</xdr:rowOff>
    </xdr:to>
    <xdr:pic>
      <xdr:nvPicPr>
        <xdr:cNvPr id="149" name="Obraz 247" descr="DM-TT-10(25)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299</xdr:row>
      <xdr:rowOff>47625</xdr:rowOff>
    </xdr:from>
    <xdr:to>
      <xdr:col>0</xdr:col>
      <xdr:colOff>742950</xdr:colOff>
      <xdr:row>299</xdr:row>
      <xdr:rowOff>600075</xdr:rowOff>
    </xdr:to>
    <xdr:pic>
      <xdr:nvPicPr>
        <xdr:cNvPr id="150" name="Obraz 249" descr="DM-tt-01(05)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312</xdr:row>
      <xdr:rowOff>266700</xdr:rowOff>
    </xdr:from>
    <xdr:to>
      <xdr:col>0</xdr:col>
      <xdr:colOff>933450</xdr:colOff>
      <xdr:row>312</xdr:row>
      <xdr:rowOff>466725</xdr:rowOff>
    </xdr:to>
    <xdr:pic>
      <xdr:nvPicPr>
        <xdr:cNvPr id="151" name="Obraz 251" descr="Titanus MT-1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313</xdr:row>
      <xdr:rowOff>219075</xdr:rowOff>
    </xdr:from>
    <xdr:to>
      <xdr:col>0</xdr:col>
      <xdr:colOff>942975</xdr:colOff>
      <xdr:row>313</xdr:row>
      <xdr:rowOff>504825</xdr:rowOff>
    </xdr:to>
    <xdr:pic>
      <xdr:nvPicPr>
        <xdr:cNvPr id="152" name="Obraz 253" descr="TITANUS AF-BR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314</xdr:row>
      <xdr:rowOff>47625</xdr:rowOff>
    </xdr:from>
    <xdr:to>
      <xdr:col>0</xdr:col>
      <xdr:colOff>733425</xdr:colOff>
      <xdr:row>314</xdr:row>
      <xdr:rowOff>600075</xdr:rowOff>
    </xdr:to>
    <xdr:pic>
      <xdr:nvPicPr>
        <xdr:cNvPr id="153" name="Obraz 255" descr="Folia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315</xdr:row>
      <xdr:rowOff>47625</xdr:rowOff>
    </xdr:from>
    <xdr:to>
      <xdr:col>0</xdr:col>
      <xdr:colOff>733425</xdr:colOff>
      <xdr:row>315</xdr:row>
      <xdr:rowOff>600075</xdr:rowOff>
    </xdr:to>
    <xdr:pic>
      <xdr:nvPicPr>
        <xdr:cNvPr id="154" name="Obraz 258" descr="Folia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316</xdr:row>
      <xdr:rowOff>47625</xdr:rowOff>
    </xdr:from>
    <xdr:to>
      <xdr:col>0</xdr:col>
      <xdr:colOff>733425</xdr:colOff>
      <xdr:row>316</xdr:row>
      <xdr:rowOff>600075</xdr:rowOff>
    </xdr:to>
    <xdr:pic>
      <xdr:nvPicPr>
        <xdr:cNvPr id="155" name="Obraz 260" descr="Folia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317</xdr:row>
      <xdr:rowOff>57150</xdr:rowOff>
    </xdr:from>
    <xdr:to>
      <xdr:col>0</xdr:col>
      <xdr:colOff>733425</xdr:colOff>
      <xdr:row>317</xdr:row>
      <xdr:rowOff>600075</xdr:rowOff>
    </xdr:to>
    <xdr:pic>
      <xdr:nvPicPr>
        <xdr:cNvPr id="156" name="Obraz 261" descr="Folia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318</xdr:row>
      <xdr:rowOff>57150</xdr:rowOff>
    </xdr:from>
    <xdr:to>
      <xdr:col>0</xdr:col>
      <xdr:colOff>733425</xdr:colOff>
      <xdr:row>318</xdr:row>
      <xdr:rowOff>600075</xdr:rowOff>
    </xdr:to>
    <xdr:pic>
      <xdr:nvPicPr>
        <xdr:cNvPr id="157" name="Obraz 262" descr="Folia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319</xdr:row>
      <xdr:rowOff>57150</xdr:rowOff>
    </xdr:from>
    <xdr:to>
      <xdr:col>0</xdr:col>
      <xdr:colOff>733425</xdr:colOff>
      <xdr:row>319</xdr:row>
      <xdr:rowOff>600075</xdr:rowOff>
    </xdr:to>
    <xdr:pic>
      <xdr:nvPicPr>
        <xdr:cNvPr id="158" name="Obraz 263" descr="Folia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320</xdr:row>
      <xdr:rowOff>66675</xdr:rowOff>
    </xdr:from>
    <xdr:to>
      <xdr:col>0</xdr:col>
      <xdr:colOff>733425</xdr:colOff>
      <xdr:row>320</xdr:row>
      <xdr:rowOff>609600</xdr:rowOff>
    </xdr:to>
    <xdr:pic>
      <xdr:nvPicPr>
        <xdr:cNvPr id="159" name="Obraz 264" descr="Folia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321</xdr:row>
      <xdr:rowOff>66675</xdr:rowOff>
    </xdr:from>
    <xdr:to>
      <xdr:col>0</xdr:col>
      <xdr:colOff>733425</xdr:colOff>
      <xdr:row>321</xdr:row>
      <xdr:rowOff>609600</xdr:rowOff>
    </xdr:to>
    <xdr:pic>
      <xdr:nvPicPr>
        <xdr:cNvPr id="160" name="Obraz 265" descr="Foli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322</xdr:row>
      <xdr:rowOff>66675</xdr:rowOff>
    </xdr:from>
    <xdr:to>
      <xdr:col>0</xdr:col>
      <xdr:colOff>733425</xdr:colOff>
      <xdr:row>322</xdr:row>
      <xdr:rowOff>609600</xdr:rowOff>
    </xdr:to>
    <xdr:pic>
      <xdr:nvPicPr>
        <xdr:cNvPr id="161" name="Obraz 266" descr="Folia.jp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323</xdr:row>
      <xdr:rowOff>76200</xdr:rowOff>
    </xdr:from>
    <xdr:to>
      <xdr:col>0</xdr:col>
      <xdr:colOff>742950</xdr:colOff>
      <xdr:row>323</xdr:row>
      <xdr:rowOff>619125</xdr:rowOff>
    </xdr:to>
    <xdr:pic>
      <xdr:nvPicPr>
        <xdr:cNvPr id="162" name="Obraz 267" descr="Folia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324</xdr:row>
      <xdr:rowOff>76200</xdr:rowOff>
    </xdr:from>
    <xdr:to>
      <xdr:col>0</xdr:col>
      <xdr:colOff>742950</xdr:colOff>
      <xdr:row>324</xdr:row>
      <xdr:rowOff>619125</xdr:rowOff>
    </xdr:to>
    <xdr:pic>
      <xdr:nvPicPr>
        <xdr:cNvPr id="163" name="Obraz 268" descr="Folia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325</xdr:row>
      <xdr:rowOff>76200</xdr:rowOff>
    </xdr:from>
    <xdr:to>
      <xdr:col>0</xdr:col>
      <xdr:colOff>742950</xdr:colOff>
      <xdr:row>325</xdr:row>
      <xdr:rowOff>619125</xdr:rowOff>
    </xdr:to>
    <xdr:pic>
      <xdr:nvPicPr>
        <xdr:cNvPr id="164" name="Obraz 269" descr="Folia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326</xdr:row>
      <xdr:rowOff>76200</xdr:rowOff>
    </xdr:from>
    <xdr:to>
      <xdr:col>0</xdr:col>
      <xdr:colOff>752475</xdr:colOff>
      <xdr:row>326</xdr:row>
      <xdr:rowOff>628650</xdr:rowOff>
    </xdr:to>
    <xdr:pic>
      <xdr:nvPicPr>
        <xdr:cNvPr id="165" name="Obraz 270" descr="Folia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327</xdr:row>
      <xdr:rowOff>76200</xdr:rowOff>
    </xdr:from>
    <xdr:to>
      <xdr:col>0</xdr:col>
      <xdr:colOff>752475</xdr:colOff>
      <xdr:row>327</xdr:row>
      <xdr:rowOff>628650</xdr:rowOff>
    </xdr:to>
    <xdr:pic>
      <xdr:nvPicPr>
        <xdr:cNvPr id="166" name="Obraz 271" descr="Folia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328</xdr:row>
      <xdr:rowOff>76200</xdr:rowOff>
    </xdr:from>
    <xdr:to>
      <xdr:col>0</xdr:col>
      <xdr:colOff>752475</xdr:colOff>
      <xdr:row>328</xdr:row>
      <xdr:rowOff>628650</xdr:rowOff>
    </xdr:to>
    <xdr:pic>
      <xdr:nvPicPr>
        <xdr:cNvPr id="167" name="Obraz 272" descr="Folia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329</xdr:row>
      <xdr:rowOff>85725</xdr:rowOff>
    </xdr:from>
    <xdr:to>
      <xdr:col>0</xdr:col>
      <xdr:colOff>752475</xdr:colOff>
      <xdr:row>329</xdr:row>
      <xdr:rowOff>628650</xdr:rowOff>
    </xdr:to>
    <xdr:pic>
      <xdr:nvPicPr>
        <xdr:cNvPr id="168" name="Obraz 273" descr="Folia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330</xdr:row>
      <xdr:rowOff>85725</xdr:rowOff>
    </xdr:from>
    <xdr:to>
      <xdr:col>0</xdr:col>
      <xdr:colOff>752475</xdr:colOff>
      <xdr:row>330</xdr:row>
      <xdr:rowOff>628650</xdr:rowOff>
    </xdr:to>
    <xdr:pic>
      <xdr:nvPicPr>
        <xdr:cNvPr id="169" name="Obraz 274" descr="Folia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331</xdr:row>
      <xdr:rowOff>47625</xdr:rowOff>
    </xdr:from>
    <xdr:to>
      <xdr:col>0</xdr:col>
      <xdr:colOff>895350</xdr:colOff>
      <xdr:row>331</xdr:row>
      <xdr:rowOff>600075</xdr:rowOff>
    </xdr:to>
    <xdr:pic>
      <xdr:nvPicPr>
        <xdr:cNvPr id="170" name="Obraz 277" descr="RAS-test pipe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332</xdr:row>
      <xdr:rowOff>47625</xdr:rowOff>
    </xdr:from>
    <xdr:to>
      <xdr:col>0</xdr:col>
      <xdr:colOff>752475</xdr:colOff>
      <xdr:row>332</xdr:row>
      <xdr:rowOff>600075</xdr:rowOff>
    </xdr:to>
    <xdr:pic>
      <xdr:nvPicPr>
        <xdr:cNvPr id="171" name="Obraz 279" descr="RAS test adapter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333</xdr:row>
      <xdr:rowOff>47625</xdr:rowOff>
    </xdr:from>
    <xdr:to>
      <xdr:col>0</xdr:col>
      <xdr:colOff>895350</xdr:colOff>
      <xdr:row>333</xdr:row>
      <xdr:rowOff>600075</xdr:rowOff>
    </xdr:to>
    <xdr:pic>
      <xdr:nvPicPr>
        <xdr:cNvPr id="172" name="Obraz 281" descr="FAS-ASD-DIAG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335</xdr:row>
      <xdr:rowOff>47625</xdr:rowOff>
    </xdr:from>
    <xdr:to>
      <xdr:col>0</xdr:col>
      <xdr:colOff>904875</xdr:colOff>
      <xdr:row>335</xdr:row>
      <xdr:rowOff>600075</xdr:rowOff>
    </xdr:to>
    <xdr:pic>
      <xdr:nvPicPr>
        <xdr:cNvPr id="173" name="Obraz 285" descr="FAS-ASD-CLT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334</xdr:row>
      <xdr:rowOff>47625</xdr:rowOff>
    </xdr:from>
    <xdr:to>
      <xdr:col>0</xdr:col>
      <xdr:colOff>742950</xdr:colOff>
      <xdr:row>334</xdr:row>
      <xdr:rowOff>600075</xdr:rowOff>
    </xdr:to>
    <xdr:pic>
      <xdr:nvPicPr>
        <xdr:cNvPr id="174" name="Obraz 289" descr="FAS-ASD-AHC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337</xdr:row>
      <xdr:rowOff>47625</xdr:rowOff>
    </xdr:from>
    <xdr:to>
      <xdr:col>0</xdr:col>
      <xdr:colOff>838200</xdr:colOff>
      <xdr:row>337</xdr:row>
      <xdr:rowOff>600075</xdr:rowOff>
    </xdr:to>
    <xdr:pic>
      <xdr:nvPicPr>
        <xdr:cNvPr id="175" name="Obraz 291" descr="FAS-ASD-F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338</xdr:row>
      <xdr:rowOff>47625</xdr:rowOff>
    </xdr:from>
    <xdr:to>
      <xdr:col>0</xdr:col>
      <xdr:colOff>923925</xdr:colOff>
      <xdr:row>338</xdr:row>
      <xdr:rowOff>600075</xdr:rowOff>
    </xdr:to>
    <xdr:pic>
      <xdr:nvPicPr>
        <xdr:cNvPr id="176" name="Obraz 293" descr="FAS_ASD-TRPG16.jp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339</xdr:row>
      <xdr:rowOff>47625</xdr:rowOff>
    </xdr:from>
    <xdr:to>
      <xdr:col>0</xdr:col>
      <xdr:colOff>714375</xdr:colOff>
      <xdr:row>339</xdr:row>
      <xdr:rowOff>600075</xdr:rowOff>
    </xdr:to>
    <xdr:pic>
      <xdr:nvPicPr>
        <xdr:cNvPr id="177" name="Obraz 295" descr="FAS-ASD-CSL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340</xdr:row>
      <xdr:rowOff>47625</xdr:rowOff>
    </xdr:from>
    <xdr:to>
      <xdr:col>0</xdr:col>
      <xdr:colOff>847725</xdr:colOff>
      <xdr:row>340</xdr:row>
      <xdr:rowOff>600075</xdr:rowOff>
    </xdr:to>
    <xdr:pic>
      <xdr:nvPicPr>
        <xdr:cNvPr id="178" name="Obraz 297" descr="FAS-ASD-PHF16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341</xdr:row>
      <xdr:rowOff>47625</xdr:rowOff>
    </xdr:from>
    <xdr:to>
      <xdr:col>0</xdr:col>
      <xdr:colOff>838200</xdr:colOff>
      <xdr:row>341</xdr:row>
      <xdr:rowOff>600075</xdr:rowOff>
    </xdr:to>
    <xdr:pic>
      <xdr:nvPicPr>
        <xdr:cNvPr id="179" name="Obraz 299" descr="FAS-ASD-3WT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342</xdr:row>
      <xdr:rowOff>47625</xdr:rowOff>
    </xdr:from>
    <xdr:to>
      <xdr:col>0</xdr:col>
      <xdr:colOff>609600</xdr:colOff>
      <xdr:row>342</xdr:row>
      <xdr:rowOff>600075</xdr:rowOff>
    </xdr:to>
    <xdr:pic>
      <xdr:nvPicPr>
        <xdr:cNvPr id="180" name="Obraz 301" descr="FAS-ASD-WS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343</xdr:row>
      <xdr:rowOff>76200</xdr:rowOff>
    </xdr:from>
    <xdr:to>
      <xdr:col>0</xdr:col>
      <xdr:colOff>942975</xdr:colOff>
      <xdr:row>343</xdr:row>
      <xdr:rowOff>600075</xdr:rowOff>
    </xdr:to>
    <xdr:pic>
      <xdr:nvPicPr>
        <xdr:cNvPr id="181" name="Obraz 303" descr="FAS-ASD-DSB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344</xdr:row>
      <xdr:rowOff>47625</xdr:rowOff>
    </xdr:from>
    <xdr:to>
      <xdr:col>0</xdr:col>
      <xdr:colOff>723900</xdr:colOff>
      <xdr:row>344</xdr:row>
      <xdr:rowOff>600075</xdr:rowOff>
    </xdr:to>
    <xdr:pic>
      <xdr:nvPicPr>
        <xdr:cNvPr id="182" name="Obraz 305" descr="FAS-ASD-RFL.jp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345</xdr:row>
      <xdr:rowOff>47625</xdr:rowOff>
    </xdr:from>
    <xdr:to>
      <xdr:col>0</xdr:col>
      <xdr:colOff>742950</xdr:colOff>
      <xdr:row>345</xdr:row>
      <xdr:rowOff>600075</xdr:rowOff>
    </xdr:to>
    <xdr:pic>
      <xdr:nvPicPr>
        <xdr:cNvPr id="183" name="Obraz 307" descr="FAS-ASD-FL.jp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110</xdr:row>
      <xdr:rowOff>38100</xdr:rowOff>
    </xdr:from>
    <xdr:to>
      <xdr:col>0</xdr:col>
      <xdr:colOff>831419</xdr:colOff>
      <xdr:row>110</xdr:row>
      <xdr:rowOff>532754</xdr:rowOff>
    </xdr:to>
    <xdr:pic>
      <xdr:nvPicPr>
        <xdr:cNvPr id="184" name="Obraz 151" descr="MS420.jp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131670</xdr:colOff>
      <xdr:row>160</xdr:row>
      <xdr:rowOff>158189</xdr:rowOff>
    </xdr:from>
    <xdr:to>
      <xdr:col>0</xdr:col>
      <xdr:colOff>1041069</xdr:colOff>
      <xdr:row>162</xdr:row>
      <xdr:rowOff>30</xdr:rowOff>
    </xdr:to>
    <xdr:pic>
      <xdr:nvPicPr>
        <xdr:cNvPr id="185" name="Picture 2" descr="C:\Users\hni5ot\Local Settings\Temporary Internet Files\Content.Outlook\1A6UYZ1A\0165X9.jp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31670" y="74610071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164</xdr:row>
      <xdr:rowOff>0</xdr:rowOff>
    </xdr:from>
    <xdr:to>
      <xdr:col>0</xdr:col>
      <xdr:colOff>866775</xdr:colOff>
      <xdr:row>164</xdr:row>
      <xdr:rowOff>632956</xdr:rowOff>
    </xdr:to>
    <xdr:pic>
      <xdr:nvPicPr>
        <xdr:cNvPr id="186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246</xdr:row>
      <xdr:rowOff>57150</xdr:rowOff>
    </xdr:from>
    <xdr:to>
      <xdr:col>0</xdr:col>
      <xdr:colOff>828675</xdr:colOff>
      <xdr:row>246</xdr:row>
      <xdr:rowOff>609600</xdr:rowOff>
    </xdr:to>
    <xdr:pic>
      <xdr:nvPicPr>
        <xdr:cNvPr id="188" name="Obraz 195" descr="FNM-420-A-BS-RD.jp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247</xdr:row>
      <xdr:rowOff>28575</xdr:rowOff>
    </xdr:from>
    <xdr:to>
      <xdr:col>0</xdr:col>
      <xdr:colOff>828675</xdr:colOff>
      <xdr:row>247</xdr:row>
      <xdr:rowOff>581025</xdr:rowOff>
    </xdr:to>
    <xdr:pic>
      <xdr:nvPicPr>
        <xdr:cNvPr id="189" name="Obraz 197" descr="FNM-420-A-BS-WH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248</xdr:row>
      <xdr:rowOff>19050</xdr:rowOff>
    </xdr:from>
    <xdr:to>
      <xdr:col>0</xdr:col>
      <xdr:colOff>704850</xdr:colOff>
      <xdr:row>248</xdr:row>
      <xdr:rowOff>571500</xdr:rowOff>
    </xdr:to>
    <xdr:pic>
      <xdr:nvPicPr>
        <xdr:cNvPr id="190" name="Obraz 177" descr="FNM-420-A-RD.jp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249</xdr:row>
      <xdr:rowOff>9525</xdr:rowOff>
    </xdr:from>
    <xdr:to>
      <xdr:col>0</xdr:col>
      <xdr:colOff>714375</xdr:colOff>
      <xdr:row>249</xdr:row>
      <xdr:rowOff>561975</xdr:rowOff>
    </xdr:to>
    <xdr:pic>
      <xdr:nvPicPr>
        <xdr:cNvPr id="191" name="Obraz 175" descr="FNM-420-A-WH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250</xdr:row>
      <xdr:rowOff>66675</xdr:rowOff>
    </xdr:from>
    <xdr:to>
      <xdr:col>0</xdr:col>
      <xdr:colOff>685800</xdr:colOff>
      <xdr:row>250</xdr:row>
      <xdr:rowOff>619125</xdr:rowOff>
    </xdr:to>
    <xdr:pic>
      <xdr:nvPicPr>
        <xdr:cNvPr id="192" name="Obraz 179" descr="FNM-420-B-RD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276</xdr:row>
      <xdr:rowOff>28575</xdr:rowOff>
    </xdr:from>
    <xdr:to>
      <xdr:col>0</xdr:col>
      <xdr:colOff>805014</xdr:colOff>
      <xdr:row>276</xdr:row>
      <xdr:rowOff>571500</xdr:rowOff>
    </xdr:to>
    <xdr:pic>
      <xdr:nvPicPr>
        <xdr:cNvPr id="193" name="Picture 9649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79</xdr:row>
      <xdr:rowOff>57150</xdr:rowOff>
    </xdr:from>
    <xdr:to>
      <xdr:col>0</xdr:col>
      <xdr:colOff>781050</xdr:colOff>
      <xdr:row>79</xdr:row>
      <xdr:rowOff>609600</xdr:rowOff>
    </xdr:to>
    <xdr:pic>
      <xdr:nvPicPr>
        <xdr:cNvPr id="194" name="Obraz 131" descr="FPAOP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44</xdr:row>
      <xdr:rowOff>19050</xdr:rowOff>
    </xdr:from>
    <xdr:to>
      <xdr:col>0</xdr:col>
      <xdr:colOff>866894</xdr:colOff>
      <xdr:row>44</xdr:row>
      <xdr:rowOff>628649</xdr:rowOff>
    </xdr:to>
    <xdr:pic>
      <xdr:nvPicPr>
        <xdr:cNvPr id="197" name="Picture 8853" descr="ProductPhoto_Web_all_9774218635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292</xdr:row>
      <xdr:rowOff>47625</xdr:rowOff>
    </xdr:from>
    <xdr:to>
      <xdr:col>0</xdr:col>
      <xdr:colOff>609600</xdr:colOff>
      <xdr:row>292</xdr:row>
      <xdr:rowOff>600075</xdr:rowOff>
    </xdr:to>
    <xdr:pic>
      <xdr:nvPicPr>
        <xdr:cNvPr id="198" name="Obraz 237" descr="FAS-420-TP1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293</xdr:row>
      <xdr:rowOff>66675</xdr:rowOff>
    </xdr:from>
    <xdr:to>
      <xdr:col>0</xdr:col>
      <xdr:colOff>600075</xdr:colOff>
      <xdr:row>293</xdr:row>
      <xdr:rowOff>619125</xdr:rowOff>
    </xdr:to>
    <xdr:pic>
      <xdr:nvPicPr>
        <xdr:cNvPr id="199" name="Obraz 239" descr="FAS-420-TP2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294</xdr:row>
      <xdr:rowOff>57150</xdr:rowOff>
    </xdr:from>
    <xdr:to>
      <xdr:col>0</xdr:col>
      <xdr:colOff>600075</xdr:colOff>
      <xdr:row>294</xdr:row>
      <xdr:rowOff>609600</xdr:rowOff>
    </xdr:to>
    <xdr:pic>
      <xdr:nvPicPr>
        <xdr:cNvPr id="200" name="Obraz 241" descr="FAS-420-TT1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295</xdr:row>
      <xdr:rowOff>47625</xdr:rowOff>
    </xdr:from>
    <xdr:to>
      <xdr:col>0</xdr:col>
      <xdr:colOff>600075</xdr:colOff>
      <xdr:row>295</xdr:row>
      <xdr:rowOff>600075</xdr:rowOff>
    </xdr:to>
    <xdr:pic>
      <xdr:nvPicPr>
        <xdr:cNvPr id="201" name="Obraz 243" descr="FAS-420-TT2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70</xdr:row>
      <xdr:rowOff>8113</xdr:rowOff>
    </xdr:from>
    <xdr:to>
      <xdr:col>0</xdr:col>
      <xdr:colOff>838200</xdr:colOff>
      <xdr:row>70</xdr:row>
      <xdr:rowOff>384573</xdr:rowOff>
    </xdr:to>
    <xdr:pic>
      <xdr:nvPicPr>
        <xdr:cNvPr id="202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71</xdr:row>
      <xdr:rowOff>21997</xdr:rowOff>
    </xdr:from>
    <xdr:to>
      <xdr:col>0</xdr:col>
      <xdr:colOff>854991</xdr:colOff>
      <xdr:row>71</xdr:row>
      <xdr:rowOff>397650</xdr:rowOff>
    </xdr:to>
    <xdr:pic>
      <xdr:nvPicPr>
        <xdr:cNvPr id="203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69</xdr:row>
      <xdr:rowOff>28955</xdr:rowOff>
    </xdr:from>
    <xdr:to>
      <xdr:col>0</xdr:col>
      <xdr:colOff>676275</xdr:colOff>
      <xdr:row>69</xdr:row>
      <xdr:rowOff>390524</xdr:rowOff>
    </xdr:to>
    <xdr:pic>
      <xdr:nvPicPr>
        <xdr:cNvPr id="205" name="Picture 7168" descr="ProductPhoto_Web_all_9774215947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35</xdr:row>
      <xdr:rowOff>38100</xdr:rowOff>
    </xdr:from>
    <xdr:to>
      <xdr:col>0</xdr:col>
      <xdr:colOff>876300</xdr:colOff>
      <xdr:row>35</xdr:row>
      <xdr:rowOff>504825</xdr:rowOff>
    </xdr:to>
    <xdr:pic>
      <xdr:nvPicPr>
        <xdr:cNvPr id="209" name="Obraz 51" descr="S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04775" y="13989424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106</xdr:row>
      <xdr:rowOff>38100</xdr:rowOff>
    </xdr:from>
    <xdr:to>
      <xdr:col>0</xdr:col>
      <xdr:colOff>857250</xdr:colOff>
      <xdr:row>106</xdr:row>
      <xdr:rowOff>590550</xdr:rowOff>
    </xdr:to>
    <xdr:pic>
      <xdr:nvPicPr>
        <xdr:cNvPr id="211" name="Obraz 171" descr="FAA-50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245</xdr:row>
      <xdr:rowOff>38099</xdr:rowOff>
    </xdr:from>
    <xdr:to>
      <xdr:col>0</xdr:col>
      <xdr:colOff>752475</xdr:colOff>
      <xdr:row>245</xdr:row>
      <xdr:rowOff>542924</xdr:rowOff>
    </xdr:to>
    <xdr:pic>
      <xdr:nvPicPr>
        <xdr:cNvPr id="212" name="Obraz 175" descr="FNM-420-A-WH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244</xdr:row>
      <xdr:rowOff>57150</xdr:rowOff>
    </xdr:from>
    <xdr:to>
      <xdr:col>0</xdr:col>
      <xdr:colOff>695325</xdr:colOff>
      <xdr:row>244</xdr:row>
      <xdr:rowOff>533400</xdr:rowOff>
    </xdr:to>
    <xdr:pic>
      <xdr:nvPicPr>
        <xdr:cNvPr id="213" name="Obraz 177" descr="FNM-420-A-RD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130</xdr:row>
      <xdr:rowOff>38100</xdr:rowOff>
    </xdr:from>
    <xdr:to>
      <xdr:col>0</xdr:col>
      <xdr:colOff>742951</xdr:colOff>
      <xdr:row>130</xdr:row>
      <xdr:rowOff>352425</xdr:rowOff>
    </xdr:to>
    <xdr:pic>
      <xdr:nvPicPr>
        <xdr:cNvPr id="214" name="Picture 922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127</xdr:row>
      <xdr:rowOff>66674</xdr:rowOff>
    </xdr:from>
    <xdr:to>
      <xdr:col>0</xdr:col>
      <xdr:colOff>819150</xdr:colOff>
      <xdr:row>127</xdr:row>
      <xdr:rowOff>581025</xdr:rowOff>
    </xdr:to>
    <xdr:pic>
      <xdr:nvPicPr>
        <xdr:cNvPr id="216" name="Picture 922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128</xdr:row>
      <xdr:rowOff>57150</xdr:rowOff>
    </xdr:from>
    <xdr:to>
      <xdr:col>0</xdr:col>
      <xdr:colOff>819150</xdr:colOff>
      <xdr:row>128</xdr:row>
      <xdr:rowOff>627592</xdr:rowOff>
    </xdr:to>
    <xdr:pic>
      <xdr:nvPicPr>
        <xdr:cNvPr id="217" name="Picture 9228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219</xdr:row>
      <xdr:rowOff>57150</xdr:rowOff>
    </xdr:from>
    <xdr:to>
      <xdr:col>0</xdr:col>
      <xdr:colOff>762000</xdr:colOff>
      <xdr:row>219</xdr:row>
      <xdr:rowOff>609600</xdr:rowOff>
    </xdr:to>
    <xdr:pic>
      <xdr:nvPicPr>
        <xdr:cNvPr id="218" name="Obraz 161" descr="CON-D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247649</xdr:colOff>
      <xdr:row>259</xdr:row>
      <xdr:rowOff>117662</xdr:rowOff>
    </xdr:from>
    <xdr:ext cx="480733" cy="409575"/>
    <xdr:pic>
      <xdr:nvPicPr>
        <xdr:cNvPr id="231" name="Picture 922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247649" y="133949515"/>
          <a:ext cx="480733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218514</xdr:colOff>
      <xdr:row>260</xdr:row>
      <xdr:rowOff>64995</xdr:rowOff>
    </xdr:from>
    <xdr:ext cx="542925" cy="400050"/>
    <xdr:pic>
      <xdr:nvPicPr>
        <xdr:cNvPr id="233" name="Picture 9230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218514" y="135196730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240</xdr:row>
      <xdr:rowOff>28575</xdr:rowOff>
    </xdr:from>
    <xdr:ext cx="723900" cy="523875"/>
    <xdr:pic>
      <xdr:nvPicPr>
        <xdr:cNvPr id="235" name="Picture 923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296</xdr:row>
      <xdr:rowOff>47625</xdr:rowOff>
    </xdr:from>
    <xdr:ext cx="523875" cy="552450"/>
    <xdr:pic>
      <xdr:nvPicPr>
        <xdr:cNvPr id="238" name="Obraz 307" descr="FAS-ASD-FL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347</xdr:row>
      <xdr:rowOff>447675</xdr:rowOff>
    </xdr:from>
    <xdr:to>
      <xdr:col>0</xdr:col>
      <xdr:colOff>1028700</xdr:colOff>
      <xdr:row>349</xdr:row>
      <xdr:rowOff>95250</xdr:rowOff>
    </xdr:to>
    <xdr:pic>
      <xdr:nvPicPr>
        <xdr:cNvPr id="239" name="Picture 15" descr="ML3B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350</xdr:row>
      <xdr:rowOff>19050</xdr:rowOff>
    </xdr:from>
    <xdr:to>
      <xdr:col>0</xdr:col>
      <xdr:colOff>752476</xdr:colOff>
      <xdr:row>350</xdr:row>
      <xdr:rowOff>571500</xdr:rowOff>
    </xdr:to>
    <xdr:pic>
      <xdr:nvPicPr>
        <xdr:cNvPr id="240" name="Picture 16" descr="ML3A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351</xdr:row>
      <xdr:rowOff>57150</xdr:rowOff>
    </xdr:from>
    <xdr:to>
      <xdr:col>0</xdr:col>
      <xdr:colOff>676276</xdr:colOff>
      <xdr:row>351</xdr:row>
      <xdr:rowOff>542925</xdr:rowOff>
    </xdr:to>
    <xdr:pic>
      <xdr:nvPicPr>
        <xdr:cNvPr id="241" name="Picture 17" descr="ML39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352</xdr:row>
      <xdr:rowOff>133350</xdr:rowOff>
    </xdr:from>
    <xdr:to>
      <xdr:col>0</xdr:col>
      <xdr:colOff>695325</xdr:colOff>
      <xdr:row>352</xdr:row>
      <xdr:rowOff>333375</xdr:rowOff>
    </xdr:to>
    <xdr:pic>
      <xdr:nvPicPr>
        <xdr:cNvPr id="242" name="Picture 18" descr="ML3E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355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356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357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358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365</xdr:row>
      <xdr:rowOff>76200</xdr:rowOff>
    </xdr:from>
    <xdr:ext cx="962025" cy="1133476"/>
    <xdr:pic>
      <xdr:nvPicPr>
        <xdr:cNvPr id="252" name="Picture 26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359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360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361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362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82</xdr:row>
      <xdr:rowOff>57150</xdr:rowOff>
    </xdr:from>
    <xdr:ext cx="723900" cy="485775"/>
    <xdr:pic>
      <xdr:nvPicPr>
        <xdr:cNvPr id="264" name="Obraz 147" descr="DOTC420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89</xdr:row>
      <xdr:rowOff>47625</xdr:rowOff>
    </xdr:from>
    <xdr:ext cx="708401" cy="476250"/>
    <xdr:pic>
      <xdr:nvPicPr>
        <xdr:cNvPr id="265" name="Obraz 147" descr="DOTC420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123</xdr:row>
      <xdr:rowOff>88792</xdr:rowOff>
    </xdr:from>
    <xdr:ext cx="605403" cy="501509"/>
    <xdr:pic>
      <xdr:nvPicPr>
        <xdr:cNvPr id="274" name="Picture 8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122</xdr:row>
      <xdr:rowOff>78460</xdr:rowOff>
    </xdr:from>
    <xdr:ext cx="573114" cy="519071"/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270</xdr:row>
      <xdr:rowOff>49239</xdr:rowOff>
    </xdr:from>
    <xdr:ext cx="657225" cy="554388"/>
    <xdr:pic>
      <xdr:nvPicPr>
        <xdr:cNvPr id="277" name="Obraz 219" descr="SOLO_CO.jp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83</xdr:row>
      <xdr:rowOff>40361</xdr:rowOff>
    </xdr:from>
    <xdr:ext cx="758770" cy="363242"/>
    <xdr:pic>
      <xdr:nvPicPr>
        <xdr:cNvPr id="278" name="Picture 921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84</xdr:row>
      <xdr:rowOff>32288</xdr:rowOff>
    </xdr:from>
    <xdr:ext cx="758770" cy="363242"/>
    <xdr:pic>
      <xdr:nvPicPr>
        <xdr:cNvPr id="279" name="Picture 921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85</xdr:row>
      <xdr:rowOff>56504</xdr:rowOff>
    </xdr:from>
    <xdr:ext cx="758770" cy="314809"/>
    <xdr:pic>
      <xdr:nvPicPr>
        <xdr:cNvPr id="280" name="Picture 921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86</xdr:row>
      <xdr:rowOff>88792</xdr:rowOff>
    </xdr:from>
    <xdr:ext cx="863708" cy="306737"/>
    <xdr:pic>
      <xdr:nvPicPr>
        <xdr:cNvPr id="281" name="Picture 922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113</xdr:row>
      <xdr:rowOff>8072</xdr:rowOff>
    </xdr:from>
    <xdr:ext cx="749408" cy="431478"/>
    <xdr:pic>
      <xdr:nvPicPr>
        <xdr:cNvPr id="282" name="Picture 922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120</xdr:row>
      <xdr:rowOff>24216</xdr:rowOff>
    </xdr:from>
    <xdr:ext cx="839492" cy="387458"/>
    <xdr:pic>
      <xdr:nvPicPr>
        <xdr:cNvPr id="283" name="Picture 922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117</xdr:row>
      <xdr:rowOff>48432</xdr:rowOff>
    </xdr:from>
    <xdr:ext cx="734555" cy="339026"/>
    <xdr:pic>
      <xdr:nvPicPr>
        <xdr:cNvPr id="284" name="Picture 922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118</xdr:row>
      <xdr:rowOff>32288</xdr:rowOff>
    </xdr:from>
    <xdr:ext cx="588269" cy="355170"/>
    <xdr:pic>
      <xdr:nvPicPr>
        <xdr:cNvPr id="285" name="Picture 922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222</xdr:row>
      <xdr:rowOff>64576</xdr:rowOff>
    </xdr:from>
    <xdr:ext cx="845010" cy="411673"/>
    <xdr:pic>
      <xdr:nvPicPr>
        <xdr:cNvPr id="286" name="Picture 9226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223</xdr:row>
      <xdr:rowOff>113008</xdr:rowOff>
    </xdr:from>
    <xdr:ext cx="845010" cy="411673"/>
    <xdr:pic>
      <xdr:nvPicPr>
        <xdr:cNvPr id="287" name="Picture 922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224</xdr:row>
      <xdr:rowOff>129153</xdr:rowOff>
    </xdr:from>
    <xdr:ext cx="845010" cy="411673"/>
    <xdr:pic>
      <xdr:nvPicPr>
        <xdr:cNvPr id="288" name="Picture 9226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114</xdr:row>
      <xdr:rowOff>28574</xdr:rowOff>
    </xdr:from>
    <xdr:ext cx="628650" cy="447675"/>
    <xdr:pic>
      <xdr:nvPicPr>
        <xdr:cNvPr id="290" name="Obraz 153" descr="FAA_MSR_42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53599</xdr:colOff>
      <xdr:row>90</xdr:row>
      <xdr:rowOff>46333</xdr:rowOff>
    </xdr:from>
    <xdr:ext cx="723900" cy="552450"/>
    <xdr:pic>
      <xdr:nvPicPr>
        <xdr:cNvPr id="294" name="Obraz 147" descr="DOTC42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93</xdr:row>
      <xdr:rowOff>80720</xdr:rowOff>
    </xdr:from>
    <xdr:ext cx="723900" cy="552450"/>
    <xdr:pic>
      <xdr:nvPicPr>
        <xdr:cNvPr id="295" name="Obraz 147" descr="DOTC42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95</xdr:row>
      <xdr:rowOff>57150</xdr:rowOff>
    </xdr:from>
    <xdr:ext cx="723900" cy="527588"/>
    <xdr:pic>
      <xdr:nvPicPr>
        <xdr:cNvPr id="296" name="Obraz 147" descr="DOTC42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91</xdr:row>
      <xdr:rowOff>8072</xdr:rowOff>
    </xdr:from>
    <xdr:ext cx="723900" cy="552450"/>
    <xdr:pic>
      <xdr:nvPicPr>
        <xdr:cNvPr id="297" name="Obraz 147" descr="DOTC42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94</xdr:row>
      <xdr:rowOff>48433</xdr:rowOff>
    </xdr:from>
    <xdr:ext cx="723900" cy="484968"/>
    <xdr:pic>
      <xdr:nvPicPr>
        <xdr:cNvPr id="298" name="Obraz 147" descr="DOTC42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97</xdr:row>
      <xdr:rowOff>16144</xdr:rowOff>
    </xdr:from>
    <xdr:ext cx="723900" cy="552450"/>
    <xdr:pic>
      <xdr:nvPicPr>
        <xdr:cNvPr id="299" name="Obraz 147" descr="DOTC42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92</xdr:row>
      <xdr:rowOff>48432</xdr:rowOff>
    </xdr:from>
    <xdr:ext cx="723900" cy="494493"/>
    <xdr:pic>
      <xdr:nvPicPr>
        <xdr:cNvPr id="301" name="Obraz 147" descr="DOTC42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273</xdr:row>
      <xdr:rowOff>57150</xdr:rowOff>
    </xdr:from>
    <xdr:ext cx="542925" cy="552450"/>
    <xdr:pic>
      <xdr:nvPicPr>
        <xdr:cNvPr id="302" name="Obraz 223" descr="SOLO1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274</xdr:row>
      <xdr:rowOff>76199</xdr:rowOff>
    </xdr:from>
    <xdr:ext cx="657225" cy="514351"/>
    <xdr:pic>
      <xdr:nvPicPr>
        <xdr:cNvPr id="305" name="Obraz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22412</xdr:colOff>
      <xdr:row>1</xdr:row>
      <xdr:rowOff>22414</xdr:rowOff>
    </xdr:from>
    <xdr:to>
      <xdr:col>13</xdr:col>
      <xdr:colOff>2122394</xdr:colOff>
      <xdr:row>1</xdr:row>
      <xdr:rowOff>232974</xdr:rowOff>
    </xdr:to>
    <xdr:pic>
      <xdr:nvPicPr>
        <xdr:cNvPr id="300" name="Bild 15" descr="Bosch-Supergraphic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22412" y="347385"/>
          <a:ext cx="23790088" cy="21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62</xdr:row>
      <xdr:rowOff>95250</xdr:rowOff>
    </xdr:from>
    <xdr:to>
      <xdr:col>0</xdr:col>
      <xdr:colOff>704850</xdr:colOff>
      <xdr:row>62</xdr:row>
      <xdr:rowOff>622788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164</xdr:row>
      <xdr:rowOff>38100</xdr:rowOff>
    </xdr:from>
    <xdr:to>
      <xdr:col>0</xdr:col>
      <xdr:colOff>964773</xdr:colOff>
      <xdr:row>164</xdr:row>
      <xdr:rowOff>685800</xdr:rowOff>
    </xdr:to>
    <xdr:pic>
      <xdr:nvPicPr>
        <xdr:cNvPr id="304" name="Obraz 303" descr="Bildergebnis für OOH740-A9-EX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165</xdr:row>
      <xdr:rowOff>123825</xdr:rowOff>
    </xdr:from>
    <xdr:to>
      <xdr:col>0</xdr:col>
      <xdr:colOff>834530</xdr:colOff>
      <xdr:row>165</xdr:row>
      <xdr:rowOff>571500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166</xdr:row>
      <xdr:rowOff>114300</xdr:rowOff>
    </xdr:from>
    <xdr:to>
      <xdr:col>0</xdr:col>
      <xdr:colOff>914400</xdr:colOff>
      <xdr:row>166</xdr:row>
      <xdr:rowOff>593725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167</xdr:row>
      <xdr:rowOff>38101</xdr:rowOff>
    </xdr:from>
    <xdr:to>
      <xdr:col>0</xdr:col>
      <xdr:colOff>809625</xdr:colOff>
      <xdr:row>167</xdr:row>
      <xdr:rowOff>684825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168</xdr:row>
      <xdr:rowOff>85725</xdr:rowOff>
    </xdr:from>
    <xdr:to>
      <xdr:col>0</xdr:col>
      <xdr:colOff>762000</xdr:colOff>
      <xdr:row>168</xdr:row>
      <xdr:rowOff>639296</xdr:rowOff>
    </xdr:to>
    <xdr:pic>
      <xdr:nvPicPr>
        <xdr:cNvPr id="309" name="Obraz 308" descr="Bildergebnis für fdb295m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170</xdr:row>
      <xdr:rowOff>85725</xdr:rowOff>
    </xdr:from>
    <xdr:to>
      <xdr:col>0</xdr:col>
      <xdr:colOff>952500</xdr:colOff>
      <xdr:row>170</xdr:row>
      <xdr:rowOff>611217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171</xdr:row>
      <xdr:rowOff>38100</xdr:rowOff>
    </xdr:from>
    <xdr:to>
      <xdr:col>0</xdr:col>
      <xdr:colOff>624063</xdr:colOff>
      <xdr:row>171</xdr:row>
      <xdr:rowOff>581661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172</xdr:row>
      <xdr:rowOff>104776</xdr:rowOff>
    </xdr:from>
    <xdr:to>
      <xdr:col>0</xdr:col>
      <xdr:colOff>889209</xdr:colOff>
      <xdr:row>172</xdr:row>
      <xdr:rowOff>542926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173</xdr:row>
      <xdr:rowOff>85725</xdr:rowOff>
    </xdr:from>
    <xdr:to>
      <xdr:col>0</xdr:col>
      <xdr:colOff>912792</xdr:colOff>
      <xdr:row>173</xdr:row>
      <xdr:rowOff>563020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169</xdr:row>
      <xdr:rowOff>15522</xdr:rowOff>
    </xdr:from>
    <xdr:to>
      <xdr:col>0</xdr:col>
      <xdr:colOff>676275</xdr:colOff>
      <xdr:row>169</xdr:row>
      <xdr:rowOff>685800</xdr:rowOff>
    </xdr:to>
    <xdr:pic>
      <xdr:nvPicPr>
        <xdr:cNvPr id="313" name="Obraz 312" descr="Bildergebnis für FDUD29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235</xdr:row>
      <xdr:rowOff>28575</xdr:rowOff>
    </xdr:from>
    <xdr:to>
      <xdr:col>0</xdr:col>
      <xdr:colOff>971550</xdr:colOff>
      <xdr:row>235</xdr:row>
      <xdr:rowOff>581025</xdr:rowOff>
    </xdr:to>
    <xdr:pic>
      <xdr:nvPicPr>
        <xdr:cNvPr id="314" name="Obraz 165" descr="320-SRD.jp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85725" y="110742693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236</xdr:row>
      <xdr:rowOff>19050</xdr:rowOff>
    </xdr:from>
    <xdr:to>
      <xdr:col>0</xdr:col>
      <xdr:colOff>781050</xdr:colOff>
      <xdr:row>236</xdr:row>
      <xdr:rowOff>571500</xdr:rowOff>
    </xdr:to>
    <xdr:pic>
      <xdr:nvPicPr>
        <xdr:cNvPr id="315" name="Obraz 167" descr="320-FRD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237</xdr:row>
      <xdr:rowOff>9525</xdr:rowOff>
    </xdr:from>
    <xdr:to>
      <xdr:col>0</xdr:col>
      <xdr:colOff>962025</xdr:colOff>
      <xdr:row>237</xdr:row>
      <xdr:rowOff>561975</xdr:rowOff>
    </xdr:to>
    <xdr:pic>
      <xdr:nvPicPr>
        <xdr:cNvPr id="316" name="Obraz 169" descr="SWH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238</xdr:row>
      <xdr:rowOff>19050</xdr:rowOff>
    </xdr:from>
    <xdr:to>
      <xdr:col>0</xdr:col>
      <xdr:colOff>819150</xdr:colOff>
      <xdr:row>238</xdr:row>
      <xdr:rowOff>571500</xdr:rowOff>
    </xdr:to>
    <xdr:pic>
      <xdr:nvPicPr>
        <xdr:cNvPr id="317" name="Obraz 171" descr="FWH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239</xdr:row>
      <xdr:rowOff>28575</xdr:rowOff>
    </xdr:from>
    <xdr:to>
      <xdr:col>0</xdr:col>
      <xdr:colOff>809625</xdr:colOff>
      <xdr:row>239</xdr:row>
      <xdr:rowOff>581025</xdr:rowOff>
    </xdr:to>
    <xdr:pic>
      <xdr:nvPicPr>
        <xdr:cNvPr id="318" name="Obraz 173" descr="LEDSRD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419100</xdr:colOff>
      <xdr:row>269</xdr:row>
      <xdr:rowOff>28575</xdr:rowOff>
    </xdr:from>
    <xdr:ext cx="209550" cy="552450"/>
    <xdr:pic>
      <xdr:nvPicPr>
        <xdr:cNvPr id="270" name="Obraz 217" descr="SoloA3-001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209549</xdr:colOff>
      <xdr:row>107</xdr:row>
      <xdr:rowOff>118827</xdr:rowOff>
    </xdr:from>
    <xdr:to>
      <xdr:col>0</xdr:col>
      <xdr:colOff>753898</xdr:colOff>
      <xdr:row>107</xdr:row>
      <xdr:rowOff>542925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267</xdr:row>
      <xdr:rowOff>80413</xdr:rowOff>
    </xdr:from>
    <xdr:to>
      <xdr:col>0</xdr:col>
      <xdr:colOff>709450</xdr:colOff>
      <xdr:row>267</xdr:row>
      <xdr:rowOff>499153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180</xdr:row>
      <xdr:rowOff>95251</xdr:rowOff>
    </xdr:from>
    <xdr:to>
      <xdr:col>0</xdr:col>
      <xdr:colOff>705814</xdr:colOff>
      <xdr:row>180</xdr:row>
      <xdr:rowOff>704851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181</xdr:row>
      <xdr:rowOff>47625</xdr:rowOff>
    </xdr:from>
    <xdr:to>
      <xdr:col>0</xdr:col>
      <xdr:colOff>723901</xdr:colOff>
      <xdr:row>181</xdr:row>
      <xdr:rowOff>438150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183</xdr:row>
      <xdr:rowOff>57151</xdr:rowOff>
    </xdr:from>
    <xdr:to>
      <xdr:col>0</xdr:col>
      <xdr:colOff>708402</xdr:colOff>
      <xdr:row>183</xdr:row>
      <xdr:rowOff>476250</xdr:rowOff>
    </xdr:to>
    <xdr:pic>
      <xdr:nvPicPr>
        <xdr:cNvPr id="273" name="Obraz 272" descr="Znalezione obrazy dla zapytania: FDMH273-R&quot;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182</xdr:row>
      <xdr:rowOff>66675</xdr:rowOff>
    </xdr:from>
    <xdr:to>
      <xdr:col>0</xdr:col>
      <xdr:colOff>704851</xdr:colOff>
      <xdr:row>182</xdr:row>
      <xdr:rowOff>330708</xdr:rowOff>
    </xdr:to>
    <xdr:pic>
      <xdr:nvPicPr>
        <xdr:cNvPr id="276" name="Obraz 275" descr="Znalezione obrazy dla zapytania: FDB271&quot;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184</xdr:row>
      <xdr:rowOff>85725</xdr:rowOff>
    </xdr:from>
    <xdr:to>
      <xdr:col>0</xdr:col>
      <xdr:colOff>714376</xdr:colOff>
      <xdr:row>184</xdr:row>
      <xdr:rowOff>513927</xdr:rowOff>
    </xdr:to>
    <xdr:pic>
      <xdr:nvPicPr>
        <xdr:cNvPr id="293" name="Obraz 292" descr="Znalezione obrazy dla zapytania: FDME273-O&quot;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185</xdr:row>
      <xdr:rowOff>76201</xdr:rowOff>
    </xdr:from>
    <xdr:to>
      <xdr:col>0</xdr:col>
      <xdr:colOff>724843</xdr:colOff>
      <xdr:row>185</xdr:row>
      <xdr:rowOff>447675</xdr:rowOff>
    </xdr:to>
    <xdr:pic>
      <xdr:nvPicPr>
        <xdr:cNvPr id="306" name="Obraz 305" descr="Siemens BAT3.6-10, S54370-Z11-A1, Li-SOCI2 battery 3.6 V, 10 Ah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186</xdr:row>
      <xdr:rowOff>47625</xdr:rowOff>
    </xdr:from>
    <xdr:to>
      <xdr:col>0</xdr:col>
      <xdr:colOff>714375</xdr:colOff>
      <xdr:row>186</xdr:row>
      <xdr:rowOff>337807</xdr:rowOff>
    </xdr:to>
    <xdr:pic>
      <xdr:nvPicPr>
        <xdr:cNvPr id="308" name="Obraz 307" descr="Znalezione obrazy dla zapytania: DMZ1196-AC&quot;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187</xdr:row>
      <xdr:rowOff>25744</xdr:rowOff>
    </xdr:from>
    <xdr:to>
      <xdr:col>0</xdr:col>
      <xdr:colOff>586946</xdr:colOff>
      <xdr:row>187</xdr:row>
      <xdr:rowOff>343852</xdr:rowOff>
    </xdr:to>
    <xdr:pic>
      <xdr:nvPicPr>
        <xdr:cNvPr id="321" name="Obraz 320" descr="Product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251</xdr:row>
      <xdr:rowOff>100852</xdr:rowOff>
    </xdr:from>
    <xdr:to>
      <xdr:col>0</xdr:col>
      <xdr:colOff>761999</xdr:colOff>
      <xdr:row>251</xdr:row>
      <xdr:rowOff>617333</xdr:rowOff>
    </xdr:to>
    <xdr:pic>
      <xdr:nvPicPr>
        <xdr:cNvPr id="322" name="Obraz 321" descr="Znalezione obrazy dla zapytania FNM-BATTERIES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121</xdr:row>
      <xdr:rowOff>89648</xdr:rowOff>
    </xdr:from>
    <xdr:to>
      <xdr:col>0</xdr:col>
      <xdr:colOff>638736</xdr:colOff>
      <xdr:row>121</xdr:row>
      <xdr:rowOff>520882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301</xdr:row>
      <xdr:rowOff>21167</xdr:rowOff>
    </xdr:from>
    <xdr:to>
      <xdr:col>0</xdr:col>
      <xdr:colOff>647700</xdr:colOff>
      <xdr:row>301</xdr:row>
      <xdr:rowOff>573617</xdr:rowOff>
    </xdr:to>
    <xdr:pic>
      <xdr:nvPicPr>
        <xdr:cNvPr id="289" name="Obraz 229" descr="FAS-420-T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302</xdr:row>
      <xdr:rowOff>31749</xdr:rowOff>
    </xdr:from>
    <xdr:to>
      <xdr:col>0</xdr:col>
      <xdr:colOff>647700</xdr:colOff>
      <xdr:row>302</xdr:row>
      <xdr:rowOff>584199</xdr:rowOff>
    </xdr:to>
    <xdr:pic>
      <xdr:nvPicPr>
        <xdr:cNvPr id="307" name="Obraz 231" descr="FAS-420-TM-R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303</xdr:row>
      <xdr:rowOff>52917</xdr:rowOff>
    </xdr:from>
    <xdr:to>
      <xdr:col>0</xdr:col>
      <xdr:colOff>617008</xdr:colOff>
      <xdr:row>303</xdr:row>
      <xdr:rowOff>605367</xdr:rowOff>
    </xdr:to>
    <xdr:pic>
      <xdr:nvPicPr>
        <xdr:cNvPr id="311" name="Obraz 237" descr="FAS-420-TP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304</xdr:row>
      <xdr:rowOff>99483</xdr:rowOff>
    </xdr:from>
    <xdr:to>
      <xdr:col>0</xdr:col>
      <xdr:colOff>621241</xdr:colOff>
      <xdr:row>304</xdr:row>
      <xdr:rowOff>651933</xdr:rowOff>
    </xdr:to>
    <xdr:pic>
      <xdr:nvPicPr>
        <xdr:cNvPr id="320" name="Obraz 237" descr="FAS-420-TP1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</xdr:row>
      <xdr:rowOff>85165</xdr:rowOff>
    </xdr:from>
    <xdr:to>
      <xdr:col>0</xdr:col>
      <xdr:colOff>690282</xdr:colOff>
      <xdr:row>3</xdr:row>
      <xdr:rowOff>633160</xdr:rowOff>
    </xdr:to>
    <xdr:pic>
      <xdr:nvPicPr>
        <xdr:cNvPr id="326" name="Obraz 325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89077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360829</xdr:colOff>
      <xdr:row>4</xdr:row>
      <xdr:rowOff>58271</xdr:rowOff>
    </xdr:from>
    <xdr:to>
      <xdr:col>0</xdr:col>
      <xdr:colOff>708211</xdr:colOff>
      <xdr:row>4</xdr:row>
      <xdr:rowOff>606266</xdr:rowOff>
    </xdr:to>
    <xdr:pic>
      <xdr:nvPicPr>
        <xdr:cNvPr id="327" name="Obraz 326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29" y="51681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356347</xdr:colOff>
      <xdr:row>5</xdr:row>
      <xdr:rowOff>76200</xdr:rowOff>
    </xdr:from>
    <xdr:to>
      <xdr:col>0</xdr:col>
      <xdr:colOff>703729</xdr:colOff>
      <xdr:row>5</xdr:row>
      <xdr:rowOff>624195</xdr:rowOff>
    </xdr:to>
    <xdr:pic>
      <xdr:nvPicPr>
        <xdr:cNvPr id="328" name="Obraz 327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" y="58920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385482</xdr:colOff>
      <xdr:row>6</xdr:row>
      <xdr:rowOff>71717</xdr:rowOff>
    </xdr:from>
    <xdr:to>
      <xdr:col>0</xdr:col>
      <xdr:colOff>732864</xdr:colOff>
      <xdr:row>6</xdr:row>
      <xdr:rowOff>619712</xdr:rowOff>
    </xdr:to>
    <xdr:pic>
      <xdr:nvPicPr>
        <xdr:cNvPr id="329" name="Obraz 328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" y="6593541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9</xdr:row>
      <xdr:rowOff>51547</xdr:rowOff>
    </xdr:from>
    <xdr:to>
      <xdr:col>0</xdr:col>
      <xdr:colOff>923106</xdr:colOff>
      <xdr:row>9</xdr:row>
      <xdr:rowOff>544607</xdr:rowOff>
    </xdr:to>
    <xdr:pic>
      <xdr:nvPicPr>
        <xdr:cNvPr id="333" name="Obraz 332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10</xdr:row>
      <xdr:rowOff>114299</xdr:rowOff>
    </xdr:from>
    <xdr:to>
      <xdr:col>0</xdr:col>
      <xdr:colOff>929830</xdr:colOff>
      <xdr:row>10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43143</xdr:colOff>
      <xdr:row>73</xdr:row>
      <xdr:rowOff>48186</xdr:rowOff>
    </xdr:from>
    <xdr:to>
      <xdr:col>0</xdr:col>
      <xdr:colOff>962025</xdr:colOff>
      <xdr:row>73</xdr:row>
      <xdr:rowOff>564800</xdr:rowOff>
    </xdr:to>
    <xdr:pic>
      <xdr:nvPicPr>
        <xdr:cNvPr id="335" name="Obraz 334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37424286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66</xdr:row>
      <xdr:rowOff>44824</xdr:rowOff>
    </xdr:from>
    <xdr:to>
      <xdr:col>0</xdr:col>
      <xdr:colOff>775523</xdr:colOff>
      <xdr:row>66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67</xdr:row>
      <xdr:rowOff>67236</xdr:rowOff>
    </xdr:from>
    <xdr:to>
      <xdr:col>0</xdr:col>
      <xdr:colOff>862854</xdr:colOff>
      <xdr:row>67</xdr:row>
      <xdr:rowOff>602424</xdr:rowOff>
    </xdr:to>
    <xdr:pic>
      <xdr:nvPicPr>
        <xdr:cNvPr id="338" name="Obraz 337" descr="FPE-8000-CRK Bedienteilkabel, redundant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232</xdr:row>
      <xdr:rowOff>44824</xdr:rowOff>
    </xdr:from>
    <xdr:to>
      <xdr:col>0</xdr:col>
      <xdr:colOff>750794</xdr:colOff>
      <xdr:row>232</xdr:row>
      <xdr:rowOff>577734</xdr:rowOff>
    </xdr:to>
    <xdr:pic>
      <xdr:nvPicPr>
        <xdr:cNvPr id="339" name="Obraz 338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233</xdr:row>
      <xdr:rowOff>33617</xdr:rowOff>
    </xdr:from>
    <xdr:to>
      <xdr:col>0</xdr:col>
      <xdr:colOff>750794</xdr:colOff>
      <xdr:row>233</xdr:row>
      <xdr:rowOff>484875</xdr:rowOff>
    </xdr:to>
    <xdr:pic>
      <xdr:nvPicPr>
        <xdr:cNvPr id="341" name="Obraz 340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195</xdr:row>
      <xdr:rowOff>44825</xdr:rowOff>
    </xdr:from>
    <xdr:to>
      <xdr:col>0</xdr:col>
      <xdr:colOff>784413</xdr:colOff>
      <xdr:row>195</xdr:row>
      <xdr:rowOff>564755</xdr:rowOff>
    </xdr:to>
    <xdr:pic>
      <xdr:nvPicPr>
        <xdr:cNvPr id="340" name="Obraz 339" descr="https://resources-boschsecurity-cdn.azureedge.net/public/images/middle/ProductPhoto_Web_all_1288724747.jpg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196</xdr:row>
      <xdr:rowOff>56029</xdr:rowOff>
    </xdr:from>
    <xdr:to>
      <xdr:col>0</xdr:col>
      <xdr:colOff>725125</xdr:colOff>
      <xdr:row>196</xdr:row>
      <xdr:rowOff>549088</xdr:rowOff>
    </xdr:to>
    <xdr:pic>
      <xdr:nvPicPr>
        <xdr:cNvPr id="344" name="Obraz 343" descr="https://resources-boschsecurity-cdn.azureedge.net/public/images/middle/ProductPhoto_Web_all_1288722315.jpg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197</xdr:row>
      <xdr:rowOff>44824</xdr:rowOff>
    </xdr:from>
    <xdr:to>
      <xdr:col>0</xdr:col>
      <xdr:colOff>762000</xdr:colOff>
      <xdr:row>197</xdr:row>
      <xdr:rowOff>590821</xdr:rowOff>
    </xdr:to>
    <xdr:pic>
      <xdr:nvPicPr>
        <xdr:cNvPr id="345" name="Obraz 344" descr="https://resources-boschsecurity-cdn.azureedge.net/public/images/middle/ProductPhoto_Web_all_1288717451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198</xdr:row>
      <xdr:rowOff>56029</xdr:rowOff>
    </xdr:from>
    <xdr:to>
      <xdr:col>0</xdr:col>
      <xdr:colOff>705970</xdr:colOff>
      <xdr:row>198</xdr:row>
      <xdr:rowOff>522564</xdr:rowOff>
    </xdr:to>
    <xdr:pic>
      <xdr:nvPicPr>
        <xdr:cNvPr id="346" name="Obraz 345" descr="https://resources-boschsecurity-cdn.azureedge.net/public/images/middle/ProductPhoto_Web_all_1288719883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199</xdr:row>
      <xdr:rowOff>33619</xdr:rowOff>
    </xdr:from>
    <xdr:to>
      <xdr:col>0</xdr:col>
      <xdr:colOff>729701</xdr:colOff>
      <xdr:row>199</xdr:row>
      <xdr:rowOff>414619</xdr:rowOff>
    </xdr:to>
    <xdr:pic>
      <xdr:nvPicPr>
        <xdr:cNvPr id="347" name="Obraz 346" descr="Bosch FMC-BEZEL-RD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200</xdr:row>
      <xdr:rowOff>78442</xdr:rowOff>
    </xdr:from>
    <xdr:to>
      <xdr:col>0</xdr:col>
      <xdr:colOff>928439</xdr:colOff>
      <xdr:row>200</xdr:row>
      <xdr:rowOff>470648</xdr:rowOff>
    </xdr:to>
    <xdr:pic>
      <xdr:nvPicPr>
        <xdr:cNvPr id="348" name="Obraz 347" descr="Spare glass | us Site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304800</xdr:colOff>
      <xdr:row>201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304800</xdr:colOff>
      <xdr:row>201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56030</xdr:colOff>
      <xdr:row>279</xdr:row>
      <xdr:rowOff>347383</xdr:rowOff>
    </xdr:from>
    <xdr:to>
      <xdr:col>0</xdr:col>
      <xdr:colOff>997139</xdr:colOff>
      <xdr:row>281</xdr:row>
      <xdr:rowOff>179293</xdr:rowOff>
    </xdr:to>
    <xdr:pic>
      <xdr:nvPicPr>
        <xdr:cNvPr id="324" name="Obraz 323" descr="Zobacz obraz źródłowy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24110" r="31618" b="23215"/>
        <a:stretch/>
      </xdr:blipFill>
      <xdr:spPr bwMode="auto">
        <a:xfrm>
          <a:off x="56030" y="143457707"/>
          <a:ext cx="94110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168087</xdr:colOff>
      <xdr:row>11</xdr:row>
      <xdr:rowOff>134471</xdr:rowOff>
    </xdr:from>
    <xdr:to>
      <xdr:col>0</xdr:col>
      <xdr:colOff>907676</xdr:colOff>
      <xdr:row>12</xdr:row>
      <xdr:rowOff>403292</xdr:rowOff>
    </xdr:to>
    <xdr:pic>
      <xdr:nvPicPr>
        <xdr:cNvPr id="325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33909000"/>
          <a:ext cx="739589" cy="42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241</xdr:row>
      <xdr:rowOff>89647</xdr:rowOff>
    </xdr:from>
    <xdr:to>
      <xdr:col>0</xdr:col>
      <xdr:colOff>896470</xdr:colOff>
      <xdr:row>241</xdr:row>
      <xdr:rowOff>624006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24117" y="120664941"/>
          <a:ext cx="672353" cy="53435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242</xdr:row>
      <xdr:rowOff>67236</xdr:rowOff>
    </xdr:from>
    <xdr:to>
      <xdr:col>0</xdr:col>
      <xdr:colOff>856523</xdr:colOff>
      <xdr:row>242</xdr:row>
      <xdr:rowOff>582707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12912" y="121281265"/>
          <a:ext cx="643611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261</xdr:row>
      <xdr:rowOff>78441</xdr:rowOff>
    </xdr:from>
    <xdr:to>
      <xdr:col>0</xdr:col>
      <xdr:colOff>739589</xdr:colOff>
      <xdr:row>261</xdr:row>
      <xdr:rowOff>492768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01707" y="132453529"/>
          <a:ext cx="537882" cy="41432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126</xdr:row>
      <xdr:rowOff>44824</xdr:rowOff>
    </xdr:from>
    <xdr:to>
      <xdr:col>0</xdr:col>
      <xdr:colOff>715834</xdr:colOff>
      <xdr:row>126</xdr:row>
      <xdr:rowOff>616324</xdr:rowOff>
    </xdr:to>
    <xdr:pic>
      <xdr:nvPicPr>
        <xdr:cNvPr id="291" name="Obraz 290" descr="The Fireray One Reflective Auto-Aligning Beam Detector (5m-50m)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64792412"/>
          <a:ext cx="57015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85725</xdr:colOff>
      <xdr:row>178</xdr:row>
      <xdr:rowOff>28575</xdr:rowOff>
    </xdr:from>
    <xdr:ext cx="642720" cy="352425"/>
    <xdr:pic>
      <xdr:nvPicPr>
        <xdr:cNvPr id="6" name="Obraz 5" descr="Bildergebnis für aviotec vds">
          <a:extLst>
            <a:ext uri="{FF2B5EF4-FFF2-40B4-BE49-F238E27FC236}">
              <a16:creationId xmlns:a16="http://schemas.microsoft.com/office/drawing/2014/main" id="{DFFEE37D-3007-4F29-B603-F1CF346D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1113539"/>
          <a:ext cx="64272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781050</xdr:colOff>
      <xdr:row>178</xdr:row>
      <xdr:rowOff>76200</xdr:rowOff>
    </xdr:from>
    <xdr:ext cx="256211" cy="247650"/>
    <xdr:pic>
      <xdr:nvPicPr>
        <xdr:cNvPr id="7" name="Obraz 6" descr="Bildergebnis für vds">
          <a:extLst>
            <a:ext uri="{FF2B5EF4-FFF2-40B4-BE49-F238E27FC236}">
              <a16:creationId xmlns:a16="http://schemas.microsoft.com/office/drawing/2014/main" id="{ECA8C90B-EFDD-44B8-874D-BFAD7757C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781050" y="81161164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272144</xdr:colOff>
      <xdr:row>177</xdr:row>
      <xdr:rowOff>54429</xdr:rowOff>
    </xdr:from>
    <xdr:to>
      <xdr:col>0</xdr:col>
      <xdr:colOff>707572</xdr:colOff>
      <xdr:row>177</xdr:row>
      <xdr:rowOff>343224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61C0F62D-F3A4-66F2-1A0B-36E356A0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72144" y="81139393"/>
          <a:ext cx="435428" cy="2887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96</xdr:row>
      <xdr:rowOff>51563</xdr:rowOff>
    </xdr:from>
    <xdr:to>
      <xdr:col>0</xdr:col>
      <xdr:colOff>781049</xdr:colOff>
      <xdr:row>97</xdr:row>
      <xdr:rowOff>4620</xdr:rowOff>
    </xdr:to>
    <xdr:pic>
      <xdr:nvPicPr>
        <xdr:cNvPr id="31" name="Grafik 29">
          <a:extLst>
            <a:ext uri="{FF2B5EF4-FFF2-40B4-BE49-F238E27FC236}">
              <a16:creationId xmlns:a16="http://schemas.microsoft.com/office/drawing/2014/main" id="{4C321FA3-A81E-6D9A-92E2-16A0FFFD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2874" y="47981363"/>
          <a:ext cx="638175" cy="59599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156881</xdr:colOff>
      <xdr:row>141</xdr:row>
      <xdr:rowOff>136152</xdr:rowOff>
    </xdr:from>
    <xdr:to>
      <xdr:col>0</xdr:col>
      <xdr:colOff>1072464</xdr:colOff>
      <xdr:row>143</xdr:row>
      <xdr:rowOff>123265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00AD43C-B909-0E78-087F-75BC1FB9B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56881" y="70778034"/>
          <a:ext cx="915583" cy="749113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246531</xdr:colOff>
      <xdr:row>151</xdr:row>
      <xdr:rowOff>336178</xdr:rowOff>
    </xdr:from>
    <xdr:to>
      <xdr:col>0</xdr:col>
      <xdr:colOff>773206</xdr:colOff>
      <xdr:row>153</xdr:row>
      <xdr:rowOff>76456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A6ABD86-BB51-C69C-6E96-9EF7F4B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46531" y="75650913"/>
          <a:ext cx="526675" cy="502278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</xdr:colOff>
      <xdr:row>157</xdr:row>
      <xdr:rowOff>190502</xdr:rowOff>
    </xdr:from>
    <xdr:to>
      <xdr:col>0</xdr:col>
      <xdr:colOff>885265</xdr:colOff>
      <xdr:row>158</xdr:row>
      <xdr:rowOff>357853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C09B24-88B3-DE72-C73E-030E22EC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01705" y="75079414"/>
          <a:ext cx="683560" cy="54835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162</xdr:row>
      <xdr:rowOff>22548</xdr:rowOff>
    </xdr:from>
    <xdr:to>
      <xdr:col>0</xdr:col>
      <xdr:colOff>754716</xdr:colOff>
      <xdr:row>162</xdr:row>
      <xdr:rowOff>378272</xdr:rowOff>
    </xdr:to>
    <xdr:pic>
      <xdr:nvPicPr>
        <xdr:cNvPr id="69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F4BC7FA4-FD86-4F44-B83B-BB137DBC7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58588" y="77197460"/>
          <a:ext cx="396128" cy="355724"/>
        </a:xfrm>
        <a:prstGeom prst="rect">
          <a:avLst/>
        </a:prstGeom>
      </xdr:spPr>
    </xdr:pic>
    <xdr:clientData/>
  </xdr:twoCellAnchor>
  <xdr:twoCellAnchor editAs="oneCell">
    <xdr:from>
      <xdr:col>0</xdr:col>
      <xdr:colOff>277344</xdr:colOff>
      <xdr:row>155</xdr:row>
      <xdr:rowOff>83484</xdr:rowOff>
    </xdr:from>
    <xdr:to>
      <xdr:col>0</xdr:col>
      <xdr:colOff>804019</xdr:colOff>
      <xdr:row>156</xdr:row>
      <xdr:rowOff>214848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2BA20-95E9-442A-9346-E033DE1D1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77344" y="73919043"/>
          <a:ext cx="526675" cy="51236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226</xdr:row>
      <xdr:rowOff>37705</xdr:rowOff>
    </xdr:from>
    <xdr:to>
      <xdr:col>0</xdr:col>
      <xdr:colOff>795619</xdr:colOff>
      <xdr:row>226</xdr:row>
      <xdr:rowOff>595541</xdr:rowOff>
    </xdr:to>
    <xdr:pic>
      <xdr:nvPicPr>
        <xdr:cNvPr id="51" name="Grafik 7">
          <a:extLst>
            <a:ext uri="{FF2B5EF4-FFF2-40B4-BE49-F238E27FC236}">
              <a16:creationId xmlns:a16="http://schemas.microsoft.com/office/drawing/2014/main" id="{732F32BE-1F7B-434B-5CB8-58C690E2B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9" y="114483381"/>
          <a:ext cx="493060" cy="557836"/>
        </a:xfrm>
        <a:prstGeom prst="rect">
          <a:avLst/>
        </a:prstGeom>
      </xdr:spPr>
    </xdr:pic>
    <xdr:clientData/>
  </xdr:twoCellAnchor>
  <xdr:twoCellAnchor editAs="oneCell">
    <xdr:from>
      <xdr:col>0</xdr:col>
      <xdr:colOff>299840</xdr:colOff>
      <xdr:row>227</xdr:row>
      <xdr:rowOff>67236</xdr:rowOff>
    </xdr:from>
    <xdr:to>
      <xdr:col>0</xdr:col>
      <xdr:colOff>784414</xdr:colOff>
      <xdr:row>227</xdr:row>
      <xdr:rowOff>628648</xdr:rowOff>
    </xdr:to>
    <xdr:pic>
      <xdr:nvPicPr>
        <xdr:cNvPr id="57" name="Grafik 40">
          <a:extLst>
            <a:ext uri="{FF2B5EF4-FFF2-40B4-BE49-F238E27FC236}">
              <a16:creationId xmlns:a16="http://schemas.microsoft.com/office/drawing/2014/main" id="{DA5E9B9E-FCC2-B227-4785-D074A9FE6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840" y="115162854"/>
          <a:ext cx="484574" cy="561412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228</xdr:row>
      <xdr:rowOff>89648</xdr:rowOff>
    </xdr:from>
    <xdr:to>
      <xdr:col>0</xdr:col>
      <xdr:colOff>1064559</xdr:colOff>
      <xdr:row>228</xdr:row>
      <xdr:rowOff>536200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7B736A5D-EABD-980F-E1E5-F89E47E4E4EC}"/>
            </a:ext>
          </a:extLst>
        </xdr:cNvPr>
        <xdr:cNvGrpSpPr/>
      </xdr:nvGrpSpPr>
      <xdr:grpSpPr>
        <a:xfrm>
          <a:off x="56029" y="118666373"/>
          <a:ext cx="1008530" cy="446552"/>
          <a:chOff x="5969644" y="2035335"/>
          <a:chExt cx="1594220" cy="1301910"/>
        </a:xfrm>
      </xdr:grpSpPr>
      <xdr:pic>
        <xdr:nvPicPr>
          <xdr:cNvPr id="59" name="Grafik 34">
            <a:extLst>
              <a:ext uri="{FF2B5EF4-FFF2-40B4-BE49-F238E27FC236}">
                <a16:creationId xmlns:a16="http://schemas.microsoft.com/office/drawing/2014/main" id="{F5A033EF-6BCE-2FD9-3237-D959C3BF30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0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568689" y="2035335"/>
            <a:ext cx="444372" cy="413929"/>
          </a:xfrm>
          <a:prstGeom prst="rect">
            <a:avLst/>
          </a:prstGeom>
        </xdr:spPr>
      </xdr:pic>
      <xdr:pic>
        <xdr:nvPicPr>
          <xdr:cNvPr id="60" name="Grafik 36">
            <a:extLst>
              <a:ext uri="{FF2B5EF4-FFF2-40B4-BE49-F238E27FC236}">
                <a16:creationId xmlns:a16="http://schemas.microsoft.com/office/drawing/2014/main" id="{AF3253E3-4C54-47C3-1775-30DEC76D3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1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969644" y="2532234"/>
            <a:ext cx="805011" cy="805011"/>
          </a:xfrm>
          <a:prstGeom prst="rect">
            <a:avLst/>
          </a:prstGeom>
        </xdr:spPr>
      </xdr:pic>
      <xdr:pic>
        <xdr:nvPicPr>
          <xdr:cNvPr id="61" name="Grafik 38">
            <a:extLst>
              <a:ext uri="{FF2B5EF4-FFF2-40B4-BE49-F238E27FC236}">
                <a16:creationId xmlns:a16="http://schemas.microsoft.com/office/drawing/2014/main" id="{480E69E2-75D5-02B6-7BD4-76E328CA85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2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05613" y="2515980"/>
            <a:ext cx="758251" cy="8212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56030</xdr:colOff>
      <xdr:row>229</xdr:row>
      <xdr:rowOff>145677</xdr:rowOff>
    </xdr:from>
    <xdr:to>
      <xdr:col>0</xdr:col>
      <xdr:colOff>1019736</xdr:colOff>
      <xdr:row>229</xdr:row>
      <xdr:rowOff>773207</xdr:rowOff>
    </xdr:to>
    <xdr:grpSp>
      <xdr:nvGrpSpPr>
        <xdr:cNvPr id="84" name="Group 83">
          <a:extLst>
            <a:ext uri="{FF2B5EF4-FFF2-40B4-BE49-F238E27FC236}">
              <a16:creationId xmlns:a16="http://schemas.microsoft.com/office/drawing/2014/main" id="{235D12C3-7A19-5E59-F1A8-63C0511C90CE}"/>
            </a:ext>
          </a:extLst>
        </xdr:cNvPr>
        <xdr:cNvGrpSpPr/>
      </xdr:nvGrpSpPr>
      <xdr:grpSpPr>
        <a:xfrm>
          <a:off x="56030" y="119370102"/>
          <a:ext cx="963706" cy="503705"/>
          <a:chOff x="8743847" y="2035335"/>
          <a:chExt cx="1800000" cy="1301910"/>
        </a:xfrm>
      </xdr:grpSpPr>
      <xdr:pic>
        <xdr:nvPicPr>
          <xdr:cNvPr id="85" name="Grafik 26">
            <a:extLst>
              <a:ext uri="{FF2B5EF4-FFF2-40B4-BE49-F238E27FC236}">
                <a16:creationId xmlns:a16="http://schemas.microsoft.com/office/drawing/2014/main" id="{58443105-A77B-3672-723D-81155F2D2B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3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743847" y="2035335"/>
            <a:ext cx="1800000" cy="266552"/>
          </a:xfrm>
          <a:prstGeom prst="rect">
            <a:avLst/>
          </a:prstGeom>
        </xdr:spPr>
      </xdr:pic>
      <xdr:pic>
        <xdr:nvPicPr>
          <xdr:cNvPr id="86" name="Grafik 29">
            <a:extLst>
              <a:ext uri="{FF2B5EF4-FFF2-40B4-BE49-F238E27FC236}">
                <a16:creationId xmlns:a16="http://schemas.microsoft.com/office/drawing/2014/main" id="{5C525470-8022-520C-BC48-C959A14E84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4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902616" y="2381332"/>
            <a:ext cx="1482461" cy="955913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0</xdr:colOff>
      <xdr:row>13</xdr:row>
      <xdr:rowOff>200024</xdr:rowOff>
    </xdr:from>
    <xdr:ext cx="1048386" cy="247650"/>
    <xdr:pic>
      <xdr:nvPicPr>
        <xdr:cNvPr id="90" name="Obraz 55">
          <a:extLst>
            <a:ext uri="{FF2B5EF4-FFF2-40B4-BE49-F238E27FC236}">
              <a16:creationId xmlns:a16="http://schemas.microsoft.com/office/drawing/2014/main" id="{31034F8C-859A-4558-A8A0-FF089296B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6150348"/>
          <a:ext cx="1048386" cy="247650"/>
        </a:xfrm>
        <a:prstGeom prst="rect">
          <a:avLst/>
        </a:prstGeom>
      </xdr:spPr>
    </xdr:pic>
    <xdr:clientData/>
  </xdr:oneCellAnchor>
  <xdr:twoCellAnchor editAs="oneCell">
    <xdr:from>
      <xdr:col>0</xdr:col>
      <xdr:colOff>156883</xdr:colOff>
      <xdr:row>14</xdr:row>
      <xdr:rowOff>123264</xdr:rowOff>
    </xdr:from>
    <xdr:to>
      <xdr:col>0</xdr:col>
      <xdr:colOff>896472</xdr:colOff>
      <xdr:row>14</xdr:row>
      <xdr:rowOff>548968</xdr:rowOff>
    </xdr:to>
    <xdr:pic>
      <xdr:nvPicPr>
        <xdr:cNvPr id="91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833CBEB4-D7C1-4AB7-BD20-1CD6CF23A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6566646"/>
          <a:ext cx="739589" cy="425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257737</xdr:colOff>
      <xdr:row>15</xdr:row>
      <xdr:rowOff>44824</xdr:rowOff>
    </xdr:from>
    <xdr:to>
      <xdr:col>0</xdr:col>
      <xdr:colOff>829237</xdr:colOff>
      <xdr:row>15</xdr:row>
      <xdr:rowOff>616324</xdr:rowOff>
    </xdr:to>
    <xdr:pic>
      <xdr:nvPicPr>
        <xdr:cNvPr id="50" name="Grafik 16">
          <a:extLst>
            <a:ext uri="{FF2B5EF4-FFF2-40B4-BE49-F238E27FC236}">
              <a16:creationId xmlns:a16="http://schemas.microsoft.com/office/drawing/2014/main" id="{F3BA195C-A841-D874-292E-C902A5319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57737" y="7138148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16</xdr:row>
      <xdr:rowOff>22413</xdr:rowOff>
    </xdr:from>
    <xdr:to>
      <xdr:col>0</xdr:col>
      <xdr:colOff>851647</xdr:colOff>
      <xdr:row>16</xdr:row>
      <xdr:rowOff>638735</xdr:rowOff>
    </xdr:to>
    <xdr:pic>
      <xdr:nvPicPr>
        <xdr:cNvPr id="70" name="Grafik 15">
          <a:extLst>
            <a:ext uri="{FF2B5EF4-FFF2-40B4-BE49-F238E27FC236}">
              <a16:creationId xmlns:a16="http://schemas.microsoft.com/office/drawing/2014/main" id="{3C0F6A80-9168-313B-5045-57256A8CD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35325" y="7765678"/>
          <a:ext cx="616322" cy="61632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17</xdr:row>
      <xdr:rowOff>1</xdr:rowOff>
    </xdr:from>
    <xdr:to>
      <xdr:col>0</xdr:col>
      <xdr:colOff>840443</xdr:colOff>
      <xdr:row>17</xdr:row>
      <xdr:rowOff>605119</xdr:rowOff>
    </xdr:to>
    <xdr:pic>
      <xdr:nvPicPr>
        <xdr:cNvPr id="89" name="Grafik 17">
          <a:extLst>
            <a:ext uri="{FF2B5EF4-FFF2-40B4-BE49-F238E27FC236}">
              <a16:creationId xmlns:a16="http://schemas.microsoft.com/office/drawing/2014/main" id="{022F9D8D-98E9-2B2D-36B3-BEC4C55F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35325" y="8393207"/>
          <a:ext cx="605118" cy="605118"/>
        </a:xfrm>
        <a:prstGeom prst="rect">
          <a:avLst/>
        </a:prstGeom>
      </xdr:spPr>
    </xdr:pic>
    <xdr:clientData/>
  </xdr:twoCellAnchor>
  <xdr:twoCellAnchor editAs="oneCell">
    <xdr:from>
      <xdr:col>0</xdr:col>
      <xdr:colOff>439616</xdr:colOff>
      <xdr:row>19</xdr:row>
      <xdr:rowOff>36635</xdr:rowOff>
    </xdr:from>
    <xdr:to>
      <xdr:col>0</xdr:col>
      <xdr:colOff>769327</xdr:colOff>
      <xdr:row>19</xdr:row>
      <xdr:rowOff>628617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58F2050-D624-D43C-9051-11A8EC72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39616" y="9217270"/>
          <a:ext cx="329711" cy="591982"/>
        </a:xfrm>
        <a:prstGeom prst="rect">
          <a:avLst/>
        </a:prstGeom>
      </xdr:spPr>
    </xdr:pic>
    <xdr:clientData/>
  </xdr:twoCellAnchor>
  <xdr:twoCellAnchor editAs="oneCell">
    <xdr:from>
      <xdr:col>0</xdr:col>
      <xdr:colOff>424962</xdr:colOff>
      <xdr:row>20</xdr:row>
      <xdr:rowOff>36635</xdr:rowOff>
    </xdr:from>
    <xdr:to>
      <xdr:col>0</xdr:col>
      <xdr:colOff>754673</xdr:colOff>
      <xdr:row>20</xdr:row>
      <xdr:rowOff>628617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A59042C1-3348-418B-A68D-B6570C2B2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24962" y="9862039"/>
          <a:ext cx="329711" cy="591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16852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7</xdr:col>
      <xdr:colOff>1</xdr:colOff>
      <xdr:row>1</xdr:row>
      <xdr:rowOff>24133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kj5grb\AppData\Local\Microsoft\Windows\INetCache\Content.Outlook\MD2QC8ZY\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zoomScaleNormal="100" workbookViewId="0">
      <selection activeCell="D59" sqref="D59"/>
    </sheetView>
  </sheetViews>
  <sheetFormatPr defaultRowHeight="12.75" x14ac:dyDescent="0.2"/>
  <sheetData/>
  <sheetProtection algorithmName="SHA-512" hashValue="Lp4UvSMkjGr/y1ubdp32NKfXdeK1qdgD/YpRMekwKiGNBBkBFeL1xNCpmyLjKd9iWHDQp/S43g86TC6yMQNIkg==" saltValue="IHao12VgiVX5LHL+tkzBKQ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FI379"/>
  <sheetViews>
    <sheetView zoomScaleNormal="100" workbookViewId="0">
      <pane xSplit="4" ySplit="2" topLeftCell="E132" activePane="bottomRight" state="frozen"/>
      <selection pane="topRight" activeCell="E1" sqref="E1"/>
      <selection pane="bottomLeft" activeCell="A3" sqref="A3"/>
      <selection pane="bottomRight" activeCell="N9" sqref="N9"/>
    </sheetView>
  </sheetViews>
  <sheetFormatPr defaultColWidth="8.85546875" defaultRowHeight="10.5" x14ac:dyDescent="0.15"/>
  <cols>
    <col min="1" max="1" width="16.42578125" style="50" customWidth="1"/>
    <col min="2" max="2" width="15.85546875" style="90" customWidth="1"/>
    <col min="3" max="3" width="20.42578125" style="12" customWidth="1"/>
    <col min="4" max="4" width="49" style="3" customWidth="1"/>
    <col min="5" max="5" width="32.140625" style="4" customWidth="1"/>
    <col min="6" max="6" width="29.85546875" style="4" customWidth="1"/>
    <col min="7" max="7" width="23.5703125" style="83" customWidth="1"/>
    <col min="8" max="10" width="30.28515625" style="83" customWidth="1"/>
    <col min="11" max="11" width="30.28515625" style="83" hidden="1" customWidth="1"/>
    <col min="12" max="13" width="23.5703125" style="7" customWidth="1"/>
    <col min="14" max="14" width="34.5703125" style="615" customWidth="1"/>
    <col min="15" max="16384" width="8.85546875" style="50"/>
  </cols>
  <sheetData>
    <row r="1" spans="1:164" s="54" customFormat="1" ht="25.5" x14ac:dyDescent="0.15">
      <c r="A1" s="97" t="s">
        <v>767</v>
      </c>
      <c r="B1" s="97" t="s">
        <v>0</v>
      </c>
      <c r="C1" s="97" t="s">
        <v>1</v>
      </c>
      <c r="D1" s="97" t="s">
        <v>2</v>
      </c>
      <c r="E1" s="98" t="s">
        <v>768</v>
      </c>
      <c r="F1" s="98" t="s">
        <v>769</v>
      </c>
      <c r="G1" s="99" t="s">
        <v>770</v>
      </c>
      <c r="H1" s="99" t="s">
        <v>771</v>
      </c>
      <c r="I1" s="99" t="s">
        <v>787</v>
      </c>
      <c r="J1" s="589" t="s">
        <v>849</v>
      </c>
      <c r="K1" s="99" t="s">
        <v>1055</v>
      </c>
      <c r="L1" s="99" t="s">
        <v>772</v>
      </c>
      <c r="M1" s="492" t="s">
        <v>2656</v>
      </c>
      <c r="N1" s="612" t="s">
        <v>2731</v>
      </c>
    </row>
    <row r="2" spans="1:164" s="53" customFormat="1" ht="18.75" customHeight="1" thickBot="1" x14ac:dyDescent="0.25">
      <c r="A2" s="676"/>
      <c r="B2" s="677"/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52"/>
      <c r="N2" s="331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</row>
    <row r="3" spans="1:164" s="107" customFormat="1" ht="16.5" customHeight="1" x14ac:dyDescent="0.15">
      <c r="A3" s="686" t="s">
        <v>969</v>
      </c>
      <c r="B3" s="687"/>
      <c r="C3" s="687"/>
      <c r="D3" s="687"/>
      <c r="E3" s="488"/>
      <c r="F3" s="687"/>
      <c r="G3" s="687"/>
      <c r="H3" s="687"/>
      <c r="I3" s="687"/>
      <c r="J3" s="687"/>
      <c r="K3" s="687"/>
      <c r="L3" s="687"/>
      <c r="M3" s="488"/>
      <c r="N3" s="613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</row>
    <row r="4" spans="1:164" s="57" customFormat="1" ht="55.5" customHeight="1" x14ac:dyDescent="0.15">
      <c r="A4" s="109"/>
      <c r="B4" s="286" t="s">
        <v>974</v>
      </c>
      <c r="C4" s="285" t="s">
        <v>970</v>
      </c>
      <c r="D4" s="285" t="s">
        <v>1091</v>
      </c>
      <c r="E4" s="275">
        <f>VLOOKUP(B4,'Fire EN 54 FX 4,704'!$D$5:$H$500,5,0)</f>
        <v>8674</v>
      </c>
      <c r="F4" s="275" t="s">
        <v>691</v>
      </c>
      <c r="G4" s="312" t="s">
        <v>3</v>
      </c>
      <c r="H4" s="56"/>
      <c r="I4" s="312"/>
      <c r="J4" s="590" t="s">
        <v>2759</v>
      </c>
      <c r="K4" s="85" t="s">
        <v>601</v>
      </c>
      <c r="L4" s="86" t="s">
        <v>631</v>
      </c>
      <c r="M4" s="493">
        <f>VLOOKUP(B4,'Fire EN 54 FX 4,704'!$D$5:$L$500,9,0)</f>
        <v>8537109199</v>
      </c>
      <c r="N4" s="331">
        <f>VLOOKUP(B4,'Fire EN 54 FX 4,704'!$D$5:$O$500,12,0)</f>
        <v>19.7</v>
      </c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</row>
    <row r="5" spans="1:164" s="57" customFormat="1" ht="55.5" customHeight="1" x14ac:dyDescent="0.15">
      <c r="A5" s="109"/>
      <c r="B5" s="286" t="s">
        <v>975</v>
      </c>
      <c r="C5" s="285" t="s">
        <v>971</v>
      </c>
      <c r="D5" s="285" t="s">
        <v>1092</v>
      </c>
      <c r="E5" s="275">
        <f>VLOOKUP(B5,'Fire EN 54 FX 4,704'!$D$5:$H$500,5,0)</f>
        <v>9326</v>
      </c>
      <c r="F5" s="275" t="s">
        <v>691</v>
      </c>
      <c r="G5" s="312" t="s">
        <v>3</v>
      </c>
      <c r="H5" s="56"/>
      <c r="I5" s="312"/>
      <c r="J5" s="590" t="s">
        <v>2759</v>
      </c>
      <c r="K5" s="85" t="s">
        <v>601</v>
      </c>
      <c r="L5" s="86" t="s">
        <v>631</v>
      </c>
      <c r="M5" s="493">
        <f>VLOOKUP(B5,'Fire EN 54 FX 4,704'!$D$5:$L$500,9,0)</f>
        <v>8537109199</v>
      </c>
      <c r="N5" s="331">
        <f>VLOOKUP(B5,'Fire EN 54 FX 4,704'!$D$5:$O$500,12,0)</f>
        <v>22.8</v>
      </c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</row>
    <row r="6" spans="1:164" s="57" customFormat="1" ht="55.5" customHeight="1" x14ac:dyDescent="0.15">
      <c r="A6" s="109"/>
      <c r="B6" s="286" t="s">
        <v>976</v>
      </c>
      <c r="C6" s="285" t="s">
        <v>972</v>
      </c>
      <c r="D6" s="285" t="s">
        <v>1093</v>
      </c>
      <c r="E6" s="275">
        <f>VLOOKUP(B6,'Fire EN 54 FX 4,704'!$D$5:$H$500,5,0)</f>
        <v>11381</v>
      </c>
      <c r="F6" s="275" t="s">
        <v>691</v>
      </c>
      <c r="G6" s="312" t="s">
        <v>3</v>
      </c>
      <c r="H6" s="56"/>
      <c r="I6" s="312"/>
      <c r="J6" s="590" t="s">
        <v>2759</v>
      </c>
      <c r="K6" s="85" t="s">
        <v>601</v>
      </c>
      <c r="L6" s="86" t="s">
        <v>631</v>
      </c>
      <c r="M6" s="493">
        <f>VLOOKUP(B6,'Fire EN 54 FX 4,704'!$D$5:$L$500,9,0)</f>
        <v>8537109199</v>
      </c>
      <c r="N6" s="331">
        <f>VLOOKUP(B6,'Fire EN 54 FX 4,704'!$D$5:$O$500,12,0)</f>
        <v>19.7</v>
      </c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</row>
    <row r="7" spans="1:164" s="57" customFormat="1" ht="55.5" customHeight="1" x14ac:dyDescent="0.15">
      <c r="A7" s="109"/>
      <c r="B7" s="286" t="s">
        <v>977</v>
      </c>
      <c r="C7" s="285" t="s">
        <v>973</v>
      </c>
      <c r="D7" s="285" t="s">
        <v>1094</v>
      </c>
      <c r="E7" s="275">
        <f>VLOOKUP(B7,'Fire EN 54 FX 4,704'!$D$5:$H$500,5,0)</f>
        <v>12004</v>
      </c>
      <c r="F7" s="275" t="s">
        <v>691</v>
      </c>
      <c r="G7" s="312" t="s">
        <v>3</v>
      </c>
      <c r="H7" s="56"/>
      <c r="I7" s="312"/>
      <c r="J7" s="590" t="s">
        <v>2759</v>
      </c>
      <c r="K7" s="85" t="s">
        <v>601</v>
      </c>
      <c r="L7" s="86" t="s">
        <v>631</v>
      </c>
      <c r="M7" s="493">
        <f>VLOOKUP(B7,'Fire EN 54 FX 4,704'!$D$5:$L$500,9,0)</f>
        <v>8537109199</v>
      </c>
      <c r="N7" s="331">
        <f>VLOOKUP(B7,'Fire EN 54 FX 4,704'!$D$5:$O$500,12,0)</f>
        <v>22.8</v>
      </c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</row>
    <row r="8" spans="1:164" s="55" customFormat="1" ht="12.75" x14ac:dyDescent="0.15">
      <c r="A8" s="670" t="s">
        <v>1050</v>
      </c>
      <c r="B8" s="671"/>
      <c r="C8" s="671"/>
      <c r="D8" s="671"/>
      <c r="E8" s="488"/>
      <c r="F8" s="671"/>
      <c r="G8" s="671"/>
      <c r="H8" s="671"/>
      <c r="I8" s="671"/>
      <c r="J8" s="671"/>
      <c r="K8" s="671"/>
      <c r="L8" s="671"/>
      <c r="M8" s="488"/>
      <c r="N8" s="488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</row>
    <row r="9" spans="1:164" s="55" customFormat="1" ht="12.75" customHeight="1" x14ac:dyDescent="0.15">
      <c r="A9" s="684" t="s">
        <v>985</v>
      </c>
      <c r="B9" s="685"/>
      <c r="C9" s="685"/>
      <c r="D9" s="685"/>
      <c r="E9" s="489"/>
      <c r="F9" s="683"/>
      <c r="G9" s="683"/>
      <c r="H9" s="683"/>
      <c r="I9" s="683"/>
      <c r="J9" s="683"/>
      <c r="K9" s="683"/>
      <c r="L9" s="683"/>
      <c r="M9" s="489"/>
      <c r="N9" s="489"/>
      <c r="O9" s="50"/>
      <c r="P9" s="50"/>
      <c r="Q9" s="50"/>
      <c r="R9" s="50"/>
      <c r="S9" s="50"/>
      <c r="T9" s="50"/>
      <c r="U9" s="50"/>
      <c r="V9" s="50"/>
      <c r="W9" s="50"/>
      <c r="X9" s="50"/>
    </row>
    <row r="10" spans="1:164" s="55" customFormat="1" ht="51" customHeight="1" x14ac:dyDescent="0.15">
      <c r="A10" s="285"/>
      <c r="B10" s="286" t="s">
        <v>980</v>
      </c>
      <c r="C10" s="285" t="s">
        <v>978</v>
      </c>
      <c r="D10" s="285" t="s">
        <v>982</v>
      </c>
      <c r="E10" s="275">
        <f>VLOOKUP(B10,'Fire EN 54 FX 4,704'!$D$5:$H$500,5,0)</f>
        <v>3948</v>
      </c>
      <c r="F10" s="275" t="s">
        <v>691</v>
      </c>
      <c r="G10" s="312" t="s">
        <v>3</v>
      </c>
      <c r="H10" s="56"/>
      <c r="I10" s="312"/>
      <c r="J10" s="590" t="s">
        <v>2759</v>
      </c>
      <c r="K10" s="108" t="s">
        <v>601</v>
      </c>
      <c r="L10" s="267" t="s">
        <v>631</v>
      </c>
      <c r="M10" s="493">
        <f>VLOOKUP(B10,'Fire EN 54 FX 4,704'!$D$5:$L$500,9,0)</f>
        <v>8537109199</v>
      </c>
      <c r="N10" s="331">
        <f>VLOOKUP(B10,'Fire EN 54 FX 4,704'!$D$5:$O$500,12,0)</f>
        <v>3.1909999999999998</v>
      </c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164" s="55" customFormat="1" ht="51" customHeight="1" x14ac:dyDescent="0.15">
      <c r="A11" s="368"/>
      <c r="B11" s="288" t="s">
        <v>981</v>
      </c>
      <c r="C11" s="368" t="s">
        <v>979</v>
      </c>
      <c r="D11" s="289" t="s">
        <v>983</v>
      </c>
      <c r="E11" s="275">
        <f>VLOOKUP(B11,'Fire EN 54 FX 4,704'!$D$5:$H$500,5,0)</f>
        <v>6779</v>
      </c>
      <c r="F11" s="275" t="s">
        <v>691</v>
      </c>
      <c r="G11" s="312" t="s">
        <v>3</v>
      </c>
      <c r="H11" s="85"/>
      <c r="I11" s="312"/>
      <c r="J11" s="590" t="s">
        <v>2759</v>
      </c>
      <c r="K11" s="108" t="s">
        <v>601</v>
      </c>
      <c r="L11" s="267" t="s">
        <v>631</v>
      </c>
      <c r="M11" s="493">
        <f>VLOOKUP(B11,'Fire EN 54 FX 4,704'!$D$5:$L$500,9,0)</f>
        <v>8537109199</v>
      </c>
      <c r="N11" s="331">
        <f>VLOOKUP(B11,'Fire EN 54 FX 4,704'!$D$5:$O$500,12,0)</f>
        <v>3.1909999999999998</v>
      </c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164" s="55" customFormat="1" ht="12.75" x14ac:dyDescent="0.15">
      <c r="A12" s="670" t="s">
        <v>2824</v>
      </c>
      <c r="B12" s="671"/>
      <c r="C12" s="671"/>
      <c r="D12" s="671"/>
      <c r="E12" s="488"/>
      <c r="F12" s="671"/>
      <c r="G12" s="671"/>
      <c r="H12" s="671"/>
      <c r="I12" s="671"/>
      <c r="J12" s="671"/>
      <c r="K12" s="671"/>
      <c r="L12" s="671"/>
      <c r="M12" s="488"/>
      <c r="N12" s="488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</row>
    <row r="13" spans="1:164" s="533" customFormat="1" ht="33.75" customHeight="1" x14ac:dyDescent="0.15">
      <c r="A13" s="509"/>
      <c r="B13" s="654" t="s">
        <v>866</v>
      </c>
      <c r="C13" s="649" t="s">
        <v>867</v>
      </c>
      <c r="D13" s="649" t="s">
        <v>779</v>
      </c>
      <c r="E13" s="275" t="e">
        <f>VLOOKUP(B13,'Fire EN 54 FX 4,704'!$D$5:$H$500,5,0)</f>
        <v>#N/A</v>
      </c>
      <c r="F13" s="649" t="s">
        <v>691</v>
      </c>
      <c r="G13" s="649" t="s">
        <v>3</v>
      </c>
      <c r="H13" s="652"/>
      <c r="I13" s="649" t="s">
        <v>2832</v>
      </c>
      <c r="J13" s="649" t="s">
        <v>865</v>
      </c>
      <c r="K13" s="653" t="s">
        <v>601</v>
      </c>
      <c r="L13" s="649" t="s">
        <v>675</v>
      </c>
      <c r="M13" s="493" t="e">
        <f>VLOOKUP(B13,'Fire EN 54 FX 4,704'!$D$5:$L$500,9,0)</f>
        <v>#N/A</v>
      </c>
      <c r="N13" s="331" t="e">
        <f>VLOOKUP(B13,'Fire EN 54 FX 4,704'!$D$5:$O$500,12,0)</f>
        <v>#N/A</v>
      </c>
      <c r="O13" s="510"/>
      <c r="P13" s="510"/>
      <c r="Q13" s="510"/>
      <c r="R13" s="510"/>
      <c r="S13" s="510"/>
      <c r="T13" s="510"/>
      <c r="U13" s="510"/>
      <c r="V13" s="510"/>
      <c r="W13" s="510"/>
      <c r="X13" s="510"/>
    </row>
    <row r="14" spans="1:164" s="532" customFormat="1" ht="51" customHeight="1" x14ac:dyDescent="0.15">
      <c r="A14" s="528"/>
      <c r="B14" s="646" t="s">
        <v>736</v>
      </c>
      <c r="C14" s="646" t="s">
        <v>795</v>
      </c>
      <c r="D14" s="646" t="s">
        <v>737</v>
      </c>
      <c r="E14" s="275" t="e">
        <f>VLOOKUP(B14,'Fire EN 54 FX 4,704'!$D$5:$H$500,5,0)</f>
        <v>#N/A</v>
      </c>
      <c r="F14" s="647" t="s">
        <v>691</v>
      </c>
      <c r="G14" s="648" t="s">
        <v>4</v>
      </c>
      <c r="H14" s="649" t="s">
        <v>2758</v>
      </c>
      <c r="I14" s="648"/>
      <c r="J14" s="650" t="s">
        <v>865</v>
      </c>
      <c r="K14" s="648" t="s">
        <v>601</v>
      </c>
      <c r="L14" s="651" t="s">
        <v>675</v>
      </c>
      <c r="M14" s="493" t="e">
        <f>VLOOKUP(B14,'Fire EN 54 FX 4,704'!$D$5:$L$500,9,0)</f>
        <v>#N/A</v>
      </c>
      <c r="N14" s="331" t="e">
        <f>VLOOKUP(B14,'Fire EN 54 FX 4,704'!$D$5:$O$500,12,0)</f>
        <v>#N/A</v>
      </c>
      <c r="O14" s="531"/>
      <c r="P14" s="531"/>
      <c r="Q14" s="531"/>
      <c r="R14" s="531"/>
      <c r="S14" s="531"/>
      <c r="T14" s="531"/>
      <c r="U14" s="531"/>
      <c r="V14" s="531"/>
      <c r="W14" s="531"/>
      <c r="X14" s="531"/>
    </row>
    <row r="15" spans="1:164" s="532" customFormat="1" ht="51" customHeight="1" x14ac:dyDescent="0.15">
      <c r="A15" s="528"/>
      <c r="B15" s="603" t="s">
        <v>2807</v>
      </c>
      <c r="C15" s="604" t="s">
        <v>2806</v>
      </c>
      <c r="D15" s="604" t="s">
        <v>2828</v>
      </c>
      <c r="E15" s="538">
        <f>VLOOKUP(B15,'Fire EN 54 FX 4,704'!$D$5:$H$500,5,0)</f>
        <v>4410</v>
      </c>
      <c r="F15" s="605" t="s">
        <v>691</v>
      </c>
      <c r="G15" s="607" t="s">
        <v>4</v>
      </c>
      <c r="H15" s="530"/>
      <c r="I15" s="607" t="s">
        <v>2843</v>
      </c>
      <c r="J15" s="602" t="s">
        <v>865</v>
      </c>
      <c r="K15" s="529" t="s">
        <v>601</v>
      </c>
      <c r="L15" s="606" t="s">
        <v>675</v>
      </c>
      <c r="M15" s="493">
        <f>VLOOKUP(B15,'Fire EN 54 FX 4,704'!$D$5:$L$500,9,0)</f>
        <v>8517620000</v>
      </c>
      <c r="N15" s="331">
        <f>VLOOKUP(B15,'Fire EN 54 FX 4,704'!$D$5:$O$500,12,0)</f>
        <v>1.127</v>
      </c>
      <c r="O15" s="531"/>
      <c r="P15" s="531"/>
      <c r="Q15" s="531"/>
      <c r="R15" s="531"/>
      <c r="S15" s="531"/>
      <c r="T15" s="531"/>
      <c r="U15" s="531"/>
      <c r="V15" s="531"/>
      <c r="W15" s="531"/>
      <c r="X15" s="531"/>
    </row>
    <row r="16" spans="1:164" s="532" customFormat="1" ht="51" customHeight="1" x14ac:dyDescent="0.15">
      <c r="A16" s="528"/>
      <c r="B16" s="603" t="s">
        <v>2810</v>
      </c>
      <c r="C16" s="604" t="s">
        <v>2809</v>
      </c>
      <c r="D16" s="604" t="s">
        <v>2825</v>
      </c>
      <c r="E16" s="538">
        <f>VLOOKUP(B16,'Fire EN 54 FX 4,704'!$D$5:$H$500,5,0)</f>
        <v>1468</v>
      </c>
      <c r="F16" s="605" t="s">
        <v>691</v>
      </c>
      <c r="G16" s="607" t="s">
        <v>4</v>
      </c>
      <c r="H16" s="602" t="s">
        <v>2829</v>
      </c>
      <c r="I16" s="607" t="s">
        <v>2843</v>
      </c>
      <c r="J16" s="602" t="s">
        <v>865</v>
      </c>
      <c r="K16" s="529" t="s">
        <v>601</v>
      </c>
      <c r="L16" s="606" t="s">
        <v>675</v>
      </c>
      <c r="M16" s="493">
        <f>VLOOKUP(B16,'Fire EN 54 FX 4,704'!$D$5:$L$500,9,0)</f>
        <v>4911990000</v>
      </c>
      <c r="N16" s="331">
        <f>VLOOKUP(B16,'Fire EN 54 FX 4,704'!$D$5:$O$500,12,0)</f>
        <v>0</v>
      </c>
      <c r="O16" s="531"/>
      <c r="P16" s="531"/>
      <c r="Q16" s="531"/>
      <c r="R16" s="531"/>
      <c r="S16" s="531"/>
      <c r="T16" s="531"/>
      <c r="U16" s="531"/>
      <c r="V16" s="531"/>
      <c r="W16" s="531"/>
      <c r="X16" s="531"/>
    </row>
    <row r="17" spans="1:164" s="532" customFormat="1" ht="51" customHeight="1" x14ac:dyDescent="0.15">
      <c r="A17" s="528"/>
      <c r="B17" s="603" t="s">
        <v>2814</v>
      </c>
      <c r="C17" s="604" t="s">
        <v>2813</v>
      </c>
      <c r="D17" s="604" t="s">
        <v>2827</v>
      </c>
      <c r="E17" s="538">
        <f>VLOOKUP(B17,'Fire EN 54 FX 4,704'!$D$5:$H$500,5,0)</f>
        <v>4422</v>
      </c>
      <c r="F17" s="605" t="s">
        <v>691</v>
      </c>
      <c r="G17" s="607" t="s">
        <v>4</v>
      </c>
      <c r="H17" s="602" t="s">
        <v>2830</v>
      </c>
      <c r="I17" s="607" t="s">
        <v>2843</v>
      </c>
      <c r="J17" s="602" t="s">
        <v>865</v>
      </c>
      <c r="K17" s="529" t="s">
        <v>601</v>
      </c>
      <c r="L17" s="606" t="s">
        <v>675</v>
      </c>
      <c r="M17" s="493">
        <f>VLOOKUP(B17,'Fire EN 54 FX 4,704'!$D$5:$L$500,9,0)</f>
        <v>4911990000</v>
      </c>
      <c r="N17" s="331">
        <f>VLOOKUP(B17,'Fire EN 54 FX 4,704'!$D$5:$O$500,12,0)</f>
        <v>0</v>
      </c>
      <c r="O17" s="531"/>
      <c r="P17" s="531"/>
      <c r="Q17" s="531"/>
      <c r="R17" s="531"/>
      <c r="S17" s="531"/>
      <c r="T17" s="531"/>
      <c r="U17" s="531"/>
      <c r="V17" s="531"/>
      <c r="W17" s="531"/>
      <c r="X17" s="531"/>
    </row>
    <row r="18" spans="1:164" s="532" customFormat="1" ht="51" customHeight="1" x14ac:dyDescent="0.15">
      <c r="A18" s="528"/>
      <c r="B18" s="603" t="s">
        <v>2818</v>
      </c>
      <c r="C18" s="604" t="s">
        <v>2817</v>
      </c>
      <c r="D18" s="604" t="s">
        <v>2826</v>
      </c>
      <c r="E18" s="538">
        <f>VLOOKUP(B18,'Fire EN 54 FX 4,704'!$D$5:$H$500,5,0)</f>
        <v>7348</v>
      </c>
      <c r="F18" s="605" t="s">
        <v>691</v>
      </c>
      <c r="G18" s="607" t="s">
        <v>4</v>
      </c>
      <c r="H18" s="602" t="s">
        <v>2831</v>
      </c>
      <c r="I18" s="607" t="s">
        <v>2843</v>
      </c>
      <c r="J18" s="602" t="s">
        <v>865</v>
      </c>
      <c r="K18" s="529" t="s">
        <v>601</v>
      </c>
      <c r="L18" s="606" t="s">
        <v>675</v>
      </c>
      <c r="M18" s="493">
        <f>VLOOKUP(B18,'Fire EN 54 FX 4,704'!$D$5:$L$500,9,0)</f>
        <v>4911990000</v>
      </c>
      <c r="N18" s="331">
        <f>VLOOKUP(B18,'Fire EN 54 FX 4,704'!$D$5:$O$500,12,0)</f>
        <v>0</v>
      </c>
      <c r="O18" s="531"/>
      <c r="P18" s="531"/>
      <c r="Q18" s="531"/>
      <c r="R18" s="531"/>
      <c r="S18" s="531"/>
      <c r="T18" s="531"/>
      <c r="U18" s="531"/>
      <c r="V18" s="531"/>
      <c r="W18" s="531"/>
      <c r="X18" s="531"/>
    </row>
    <row r="19" spans="1:164" s="55" customFormat="1" ht="12.75" x14ac:dyDescent="0.15">
      <c r="A19" s="670" t="s">
        <v>2796</v>
      </c>
      <c r="B19" s="671"/>
      <c r="C19" s="671"/>
      <c r="D19" s="671"/>
      <c r="E19" s="488"/>
      <c r="F19" s="671"/>
      <c r="G19" s="671"/>
      <c r="H19" s="671"/>
      <c r="I19" s="671"/>
      <c r="J19" s="671"/>
      <c r="K19" s="671"/>
      <c r="L19" s="671"/>
      <c r="M19" s="488"/>
      <c r="N19" s="488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</row>
    <row r="20" spans="1:164" s="532" customFormat="1" ht="51" customHeight="1" x14ac:dyDescent="0.15">
      <c r="A20" s="528"/>
      <c r="B20" s="603" t="s">
        <v>2799</v>
      </c>
      <c r="C20" s="604" t="s">
        <v>2798</v>
      </c>
      <c r="D20" s="604" t="s">
        <v>2833</v>
      </c>
      <c r="E20" s="538">
        <f>VLOOKUP(B20,'Fire EN 54 FX 4,704'!$D$5:$H$500,5,0)</f>
        <v>9408</v>
      </c>
      <c r="F20" s="605" t="s">
        <v>691</v>
      </c>
      <c r="G20" s="607" t="s">
        <v>229</v>
      </c>
      <c r="H20" s="602"/>
      <c r="I20" s="607" t="s">
        <v>2843</v>
      </c>
      <c r="J20" s="602" t="s">
        <v>865</v>
      </c>
      <c r="K20" s="529"/>
      <c r="L20" s="606" t="s">
        <v>675</v>
      </c>
      <c r="M20" s="493" t="str">
        <f>VLOOKUP(B20,'Fire EN 54 FX 4,704'!$D$5:$L$500,9,0)</f>
        <v>n.a.</v>
      </c>
      <c r="N20" s="331" t="str">
        <f>VLOOKUP(B20,'Fire EN 54 FX 4,704'!$D$5:$O$500,12,0)</f>
        <v>n.a.</v>
      </c>
      <c r="O20" s="531"/>
      <c r="P20" s="531"/>
      <c r="Q20" s="531"/>
      <c r="R20" s="531"/>
      <c r="S20" s="531"/>
      <c r="T20" s="531"/>
      <c r="U20" s="531"/>
      <c r="V20" s="531"/>
      <c r="W20" s="531"/>
      <c r="X20" s="531"/>
    </row>
    <row r="21" spans="1:164" s="532" customFormat="1" ht="51" customHeight="1" x14ac:dyDescent="0.15">
      <c r="A21" s="528"/>
      <c r="B21" s="603" t="s">
        <v>2804</v>
      </c>
      <c r="C21" s="604" t="s">
        <v>2803</v>
      </c>
      <c r="D21" s="604" t="s">
        <v>2834</v>
      </c>
      <c r="E21" s="538">
        <f>VLOOKUP(B21,'Fire EN 54 FX 4,704'!$D$5:$H$500,5,0)</f>
        <v>212</v>
      </c>
      <c r="F21" s="605" t="s">
        <v>691</v>
      </c>
      <c r="G21" s="607" t="s">
        <v>229</v>
      </c>
      <c r="H21" s="602"/>
      <c r="I21" s="607" t="s">
        <v>2843</v>
      </c>
      <c r="J21" s="602" t="s">
        <v>865</v>
      </c>
      <c r="K21" s="529"/>
      <c r="L21" s="606" t="s">
        <v>675</v>
      </c>
      <c r="M21" s="493" t="str">
        <f>VLOOKUP(B21,'Fire EN 54 FX 4,704'!$D$5:$L$500,9,0)</f>
        <v>n.a.</v>
      </c>
      <c r="N21" s="331" t="str">
        <f>VLOOKUP(B21,'Fire EN 54 FX 4,704'!$D$5:$O$500,12,0)</f>
        <v>n.a.</v>
      </c>
      <c r="O21" s="531"/>
      <c r="P21" s="531"/>
      <c r="Q21" s="531"/>
      <c r="R21" s="531"/>
      <c r="S21" s="531"/>
      <c r="T21" s="531"/>
      <c r="U21" s="531"/>
      <c r="V21" s="531"/>
      <c r="W21" s="531"/>
      <c r="X21" s="531"/>
    </row>
    <row r="22" spans="1:164" s="55" customFormat="1" ht="11.25" x14ac:dyDescent="0.15">
      <c r="A22" s="684" t="s">
        <v>984</v>
      </c>
      <c r="B22" s="685"/>
      <c r="C22" s="685"/>
      <c r="D22" s="685"/>
      <c r="E22" s="494"/>
      <c r="F22" s="683"/>
      <c r="G22" s="683"/>
      <c r="H22" s="683"/>
      <c r="I22" s="683"/>
      <c r="J22" s="683"/>
      <c r="K22" s="683"/>
      <c r="L22" s="683"/>
      <c r="M22" s="494"/>
      <c r="N22" s="494"/>
      <c r="O22" s="50"/>
      <c r="P22" s="50"/>
      <c r="Q22" s="50"/>
      <c r="R22" s="50"/>
      <c r="S22" s="50"/>
      <c r="T22" s="50"/>
      <c r="U22" s="50"/>
      <c r="V22" s="50"/>
      <c r="W22" s="50"/>
    </row>
    <row r="23" spans="1:164" s="55" customFormat="1" ht="51" customHeight="1" x14ac:dyDescent="0.15">
      <c r="A23" s="56"/>
      <c r="B23" s="285" t="s">
        <v>5</v>
      </c>
      <c r="C23" s="285" t="s">
        <v>681</v>
      </c>
      <c r="D23" s="289" t="s">
        <v>6</v>
      </c>
      <c r="E23" s="275">
        <f>VLOOKUP(B23,'Fire EN 54 FX 4,704'!$D$5:$H$500,5,0)</f>
        <v>1016</v>
      </c>
      <c r="F23" s="275" t="s">
        <v>691</v>
      </c>
      <c r="G23" s="369">
        <v>1</v>
      </c>
      <c r="H23" s="369"/>
      <c r="I23" s="369"/>
      <c r="J23" s="590" t="s">
        <v>2759</v>
      </c>
      <c r="K23" s="108" t="s">
        <v>601</v>
      </c>
      <c r="L23" s="86" t="s">
        <v>632</v>
      </c>
      <c r="M23" s="493">
        <f>VLOOKUP(B23,'Fire EN 54 FX 4,704'!$D$5:$L$500,9,0)</f>
        <v>8537109199</v>
      </c>
      <c r="N23" s="331" t="str">
        <f>VLOOKUP(B23,'Fire EN 54 FX 4,704'!$D$5:$O$500,12,0)</f>
        <v>0.342</v>
      </c>
      <c r="O23" s="50"/>
      <c r="P23" s="50"/>
      <c r="Q23" s="50"/>
      <c r="R23" s="50"/>
      <c r="S23" s="50"/>
      <c r="T23" s="50"/>
      <c r="U23" s="50"/>
      <c r="V23" s="50"/>
      <c r="W23" s="50"/>
      <c r="X23" s="50"/>
    </row>
    <row r="24" spans="1:164" s="55" customFormat="1" ht="51" customHeight="1" x14ac:dyDescent="0.15">
      <c r="A24" s="56"/>
      <c r="B24" s="286" t="s">
        <v>7</v>
      </c>
      <c r="C24" s="288" t="s">
        <v>8</v>
      </c>
      <c r="D24" s="289" t="s">
        <v>9</v>
      </c>
      <c r="E24" s="275">
        <f>VLOOKUP(B24,'Fire EN 54 FX 4,704'!$D$5:$H$500,5,0)</f>
        <v>609</v>
      </c>
      <c r="F24" s="275" t="s">
        <v>691</v>
      </c>
      <c r="G24" s="369" t="s">
        <v>3</v>
      </c>
      <c r="H24" s="369"/>
      <c r="I24" s="369"/>
      <c r="J24" s="590" t="s">
        <v>2759</v>
      </c>
      <c r="K24" s="108" t="s">
        <v>601</v>
      </c>
      <c r="L24" s="86" t="s">
        <v>632</v>
      </c>
      <c r="M24" s="493">
        <f>VLOOKUP(B24,'Fire EN 54 FX 4,704'!$D$5:$L$500,9,0)</f>
        <v>8537109199</v>
      </c>
      <c r="N24" s="331" t="str">
        <f>VLOOKUP(B24,'Fire EN 54 FX 4,704'!$D$5:$O$500,12,0)</f>
        <v>0.26</v>
      </c>
      <c r="O24" s="50"/>
      <c r="P24" s="50"/>
      <c r="Q24" s="50"/>
      <c r="R24" s="50"/>
      <c r="S24" s="50"/>
      <c r="T24" s="50"/>
      <c r="U24" s="50"/>
      <c r="V24" s="50"/>
      <c r="W24" s="50"/>
      <c r="X24" s="50"/>
    </row>
    <row r="25" spans="1:164" s="55" customFormat="1" ht="51" customHeight="1" x14ac:dyDescent="0.15">
      <c r="A25" s="56"/>
      <c r="B25" s="288" t="s">
        <v>10</v>
      </c>
      <c r="C25" s="288" t="s">
        <v>11</v>
      </c>
      <c r="D25" s="289" t="s">
        <v>12</v>
      </c>
      <c r="E25" s="275">
        <f>VLOOKUP(B25,'Fire EN 54 FX 4,704'!$D$5:$H$500,5,0)</f>
        <v>813</v>
      </c>
      <c r="F25" s="275" t="s">
        <v>691</v>
      </c>
      <c r="G25" s="369">
        <v>1</v>
      </c>
      <c r="H25" s="369"/>
      <c r="I25" s="369"/>
      <c r="J25" s="590" t="s">
        <v>2759</v>
      </c>
      <c r="K25" s="108" t="s">
        <v>601</v>
      </c>
      <c r="L25" s="86" t="s">
        <v>632</v>
      </c>
      <c r="M25" s="493">
        <f>VLOOKUP(B25,'Fire EN 54 FX 4,704'!$D$5:$L$500,9,0)</f>
        <v>8537109199</v>
      </c>
      <c r="N25" s="331" t="str">
        <f>VLOOKUP(B25,'Fire EN 54 FX 4,704'!$D$5:$O$500,12,0)</f>
        <v>0.306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</row>
    <row r="26" spans="1:164" s="55" customFormat="1" ht="51" customHeight="1" x14ac:dyDescent="0.15">
      <c r="A26" s="56"/>
      <c r="B26" s="640" t="s">
        <v>13</v>
      </c>
      <c r="C26" s="640" t="s">
        <v>14</v>
      </c>
      <c r="D26" s="641" t="s">
        <v>15</v>
      </c>
      <c r="E26" s="639">
        <f>VLOOKUP(B26,'Fire EN 54 FX 4,704'!$D$5:$H$500,5,0)</f>
        <v>2211</v>
      </c>
      <c r="F26" s="639" t="s">
        <v>691</v>
      </c>
      <c r="G26" s="642">
        <v>1</v>
      </c>
      <c r="H26" s="642"/>
      <c r="I26" s="642"/>
      <c r="J26" s="643" t="s">
        <v>2759</v>
      </c>
      <c r="K26" s="644" t="s">
        <v>601</v>
      </c>
      <c r="L26" s="645" t="s">
        <v>632</v>
      </c>
      <c r="M26" s="493">
        <f>VLOOKUP(B26,'Fire EN 54 FX 4,704'!$D$5:$L$500,9,0)</f>
        <v>8537109199</v>
      </c>
      <c r="N26" s="331" t="str">
        <f>VLOOKUP(B26,'Fire EN 54 FX 4,704'!$D$5:$O$500,12,0)</f>
        <v>0.594</v>
      </c>
      <c r="O26" s="50"/>
      <c r="P26" s="50"/>
      <c r="Q26" s="50"/>
      <c r="R26" s="50"/>
      <c r="S26" s="50"/>
      <c r="T26" s="50"/>
      <c r="U26" s="50"/>
      <c r="V26" s="50"/>
      <c r="W26" s="50"/>
      <c r="X26" s="50"/>
    </row>
    <row r="27" spans="1:164" s="55" customFormat="1" ht="51" customHeight="1" x14ac:dyDescent="0.15">
      <c r="A27" s="56"/>
      <c r="B27" s="286" t="s">
        <v>16</v>
      </c>
      <c r="C27" s="286" t="s">
        <v>17</v>
      </c>
      <c r="D27" s="274" t="s">
        <v>18</v>
      </c>
      <c r="E27" s="275">
        <f>VLOOKUP(B27,'Fire EN 54 FX 4,704'!$D$5:$H$500,5,0)</f>
        <v>1219</v>
      </c>
      <c r="F27" s="275" t="s">
        <v>691</v>
      </c>
      <c r="G27" s="369" t="s">
        <v>3</v>
      </c>
      <c r="H27" s="369"/>
      <c r="I27" s="369"/>
      <c r="J27" s="590" t="s">
        <v>2759</v>
      </c>
      <c r="K27" s="108" t="s">
        <v>601</v>
      </c>
      <c r="L27" s="86" t="s">
        <v>632</v>
      </c>
      <c r="M27" s="493">
        <f>VLOOKUP(B27,'Fire EN 54 FX 4,704'!$D$5:$L$500,9,0)</f>
        <v>8537109199</v>
      </c>
      <c r="N27" s="331" t="str">
        <f>VLOOKUP(B27,'Fire EN 54 FX 4,704'!$D$5:$O$500,12,0)</f>
        <v>0.233</v>
      </c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164" s="55" customFormat="1" ht="51" customHeight="1" x14ac:dyDescent="0.15">
      <c r="A28" s="56"/>
      <c r="B28" s="286" t="s">
        <v>19</v>
      </c>
      <c r="C28" s="286" t="s">
        <v>20</v>
      </c>
      <c r="D28" s="274" t="s">
        <v>21</v>
      </c>
      <c r="E28" s="275">
        <f>VLOOKUP(B28,'Fire EN 54 FX 4,704'!$D$5:$H$500,5,0)</f>
        <v>1116</v>
      </c>
      <c r="F28" s="275" t="s">
        <v>691</v>
      </c>
      <c r="G28" s="369">
        <v>1</v>
      </c>
      <c r="H28" s="369"/>
      <c r="I28" s="369"/>
      <c r="J28" s="590" t="s">
        <v>2759</v>
      </c>
      <c r="K28" s="108" t="s">
        <v>601</v>
      </c>
      <c r="L28" s="86" t="s">
        <v>632</v>
      </c>
      <c r="M28" s="493">
        <f>VLOOKUP(B28,'Fire EN 54 FX 4,704'!$D$5:$L$500,9,0)</f>
        <v>8537109199</v>
      </c>
      <c r="N28" s="331" t="str">
        <f>VLOOKUP(B28,'Fire EN 54 FX 4,704'!$D$5:$O$500,12,0)</f>
        <v>0.299</v>
      </c>
      <c r="O28" s="50"/>
      <c r="P28" s="50"/>
      <c r="Q28" s="50"/>
      <c r="R28" s="50"/>
      <c r="S28" s="50"/>
      <c r="T28" s="50"/>
      <c r="U28" s="50"/>
      <c r="V28" s="50"/>
      <c r="W28" s="50"/>
      <c r="X28" s="50"/>
    </row>
    <row r="29" spans="1:164" s="55" customFormat="1" ht="51" customHeight="1" x14ac:dyDescent="0.15">
      <c r="A29" s="56"/>
      <c r="B29" s="286" t="s">
        <v>22</v>
      </c>
      <c r="C29" s="286" t="s">
        <v>23</v>
      </c>
      <c r="D29" s="274" t="s">
        <v>24</v>
      </c>
      <c r="E29" s="275">
        <f>VLOOKUP(B29,'Fire EN 54 FX 4,704'!$D$5:$H$500,5,0)</f>
        <v>2203</v>
      </c>
      <c r="F29" s="275" t="s">
        <v>691</v>
      </c>
      <c r="G29" s="369">
        <v>1</v>
      </c>
      <c r="H29" s="369"/>
      <c r="I29" s="369"/>
      <c r="J29" s="590" t="s">
        <v>2759</v>
      </c>
      <c r="K29" s="108" t="s">
        <v>601</v>
      </c>
      <c r="L29" s="86" t="s">
        <v>632</v>
      </c>
      <c r="M29" s="493">
        <f>VLOOKUP(B29,'Fire EN 54 FX 4,704'!$D$5:$L$500,9,0)</f>
        <v>8537109199</v>
      </c>
      <c r="N29" s="331" t="str">
        <f>VLOOKUP(B29,'Fire EN 54 FX 4,704'!$D$5:$O$500,12,0)</f>
        <v>0.333</v>
      </c>
      <c r="O29" s="50"/>
      <c r="P29" s="50"/>
      <c r="Q29" s="50"/>
      <c r="R29" s="50"/>
      <c r="S29" s="50"/>
      <c r="T29" s="50"/>
      <c r="U29" s="50"/>
      <c r="V29" s="50"/>
      <c r="W29" s="50"/>
      <c r="X29" s="50"/>
    </row>
    <row r="30" spans="1:164" s="55" customFormat="1" ht="51" customHeight="1" x14ac:dyDescent="0.15">
      <c r="A30" s="56"/>
      <c r="B30" s="286" t="s">
        <v>25</v>
      </c>
      <c r="C30" s="286" t="s">
        <v>26</v>
      </c>
      <c r="D30" s="274" t="s">
        <v>27</v>
      </c>
      <c r="E30" s="275">
        <f>VLOOKUP(B30,'Fire EN 54 FX 4,704'!$D$5:$H$500,5,0)</f>
        <v>1859</v>
      </c>
      <c r="F30" s="275" t="s">
        <v>691</v>
      </c>
      <c r="G30" s="277" t="s">
        <v>3</v>
      </c>
      <c r="H30" s="277"/>
      <c r="I30" s="277"/>
      <c r="J30" s="590" t="s">
        <v>2759</v>
      </c>
      <c r="K30" s="108" t="s">
        <v>601</v>
      </c>
      <c r="L30" s="86" t="s">
        <v>632</v>
      </c>
      <c r="M30" s="493">
        <f>VLOOKUP(B30,'Fire EN 54 FX 4,704'!$D$5:$L$500,9,0)</f>
        <v>8537109199</v>
      </c>
      <c r="N30" s="331" t="str">
        <f>VLOOKUP(B30,'Fire EN 54 FX 4,704'!$D$5:$O$500,12,0)</f>
        <v>0.31</v>
      </c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1:164" s="55" customFormat="1" ht="51" customHeight="1" x14ac:dyDescent="0.15">
      <c r="A31" s="56"/>
      <c r="B31" s="286" t="s">
        <v>28</v>
      </c>
      <c r="C31" s="286" t="s">
        <v>29</v>
      </c>
      <c r="D31" s="274" t="s">
        <v>30</v>
      </c>
      <c r="E31" s="275">
        <f>VLOOKUP(B31,'Fire EN 54 FX 4,704'!$D$5:$H$500,5,0)</f>
        <v>1625</v>
      </c>
      <c r="F31" s="275" t="s">
        <v>691</v>
      </c>
      <c r="G31" s="277">
        <v>1</v>
      </c>
      <c r="H31" s="277"/>
      <c r="I31" s="277"/>
      <c r="J31" s="590" t="s">
        <v>2759</v>
      </c>
      <c r="K31" s="108" t="s">
        <v>601</v>
      </c>
      <c r="L31" s="283" t="s">
        <v>632</v>
      </c>
      <c r="M31" s="493">
        <f>VLOOKUP(B31,'Fire EN 54 FX 4,704'!$D$5:$L$500,9,0)</f>
        <v>8537109199</v>
      </c>
      <c r="N31" s="331" t="str">
        <f>VLOOKUP(B31,'Fire EN 54 FX 4,704'!$D$5:$O$500,12,0)</f>
        <v>0.306</v>
      </c>
      <c r="O31" s="50"/>
      <c r="P31" s="50"/>
      <c r="Q31" s="50"/>
      <c r="R31" s="50"/>
      <c r="S31" s="50"/>
      <c r="T31" s="50"/>
      <c r="U31" s="50"/>
      <c r="V31" s="50"/>
      <c r="W31" s="50"/>
      <c r="X31" s="50"/>
    </row>
    <row r="32" spans="1:164" s="55" customFormat="1" ht="51" customHeight="1" x14ac:dyDescent="0.15">
      <c r="A32" s="56"/>
      <c r="B32" s="285" t="s">
        <v>31</v>
      </c>
      <c r="C32" s="285" t="s">
        <v>32</v>
      </c>
      <c r="D32" s="293" t="s">
        <v>33</v>
      </c>
      <c r="E32" s="275">
        <f>VLOOKUP(B32,'Fire EN 54 FX 4,704'!$D$5:$H$500,5,0)</f>
        <v>2145</v>
      </c>
      <c r="F32" s="275" t="s">
        <v>691</v>
      </c>
      <c r="G32" s="85" t="s">
        <v>3</v>
      </c>
      <c r="H32" s="85"/>
      <c r="I32" s="85"/>
      <c r="J32" s="436" t="s">
        <v>865</v>
      </c>
      <c r="K32" s="108" t="s">
        <v>601</v>
      </c>
      <c r="L32" s="86" t="s">
        <v>632</v>
      </c>
      <c r="M32" s="493">
        <f>VLOOKUP(B32,'Fire EN 54 FX 4,704'!$D$5:$L$500,9,0)</f>
        <v>8537109199</v>
      </c>
      <c r="N32" s="331" t="str">
        <f>VLOOKUP(B32,'Fire EN 54 FX 4,704'!$D$5:$O$500,12,0)</f>
        <v>0.27</v>
      </c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</row>
    <row r="33" spans="1:24" s="55" customFormat="1" ht="51" customHeight="1" x14ac:dyDescent="0.15">
      <c r="A33" s="56"/>
      <c r="B33" s="286" t="s">
        <v>35</v>
      </c>
      <c r="C33" s="286" t="s">
        <v>36</v>
      </c>
      <c r="D33" s="274" t="s">
        <v>37</v>
      </c>
      <c r="E33" s="275">
        <f>VLOOKUP(B33,'Fire EN 54 FX 4,704'!$D$5:$H$500,5,0)</f>
        <v>2374</v>
      </c>
      <c r="F33" s="275" t="s">
        <v>691</v>
      </c>
      <c r="G33" s="85">
        <v>1</v>
      </c>
      <c r="H33" s="85"/>
      <c r="I33" s="85"/>
      <c r="J33" s="437" t="s">
        <v>2759</v>
      </c>
      <c r="K33" s="108" t="s">
        <v>601</v>
      </c>
      <c r="L33" s="86" t="s">
        <v>632</v>
      </c>
      <c r="M33" s="493">
        <f>VLOOKUP(B33,'Fire EN 54 FX 4,704'!$D$5:$L$500,9,0)</f>
        <v>8538909999</v>
      </c>
      <c r="N33" s="331" t="str">
        <f>VLOOKUP(B33,'Fire EN 54 FX 4,704'!$D$5:$O$500,12,0)</f>
        <v>0.306</v>
      </c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ht="51" customHeight="1" x14ac:dyDescent="0.15">
      <c r="A34" s="56"/>
      <c r="B34" s="306" t="s">
        <v>38</v>
      </c>
      <c r="C34" s="370" t="s">
        <v>39</v>
      </c>
      <c r="D34" s="293" t="s">
        <v>40</v>
      </c>
      <c r="E34" s="275">
        <f>VLOOKUP(B34,'Fire EN 54 FX 4,704'!$D$5:$H$500,5,0)</f>
        <v>4720</v>
      </c>
      <c r="F34" s="275" t="s">
        <v>691</v>
      </c>
      <c r="G34" s="85" t="s">
        <v>3</v>
      </c>
      <c r="H34" s="85"/>
      <c r="I34" s="85"/>
      <c r="J34" s="437" t="s">
        <v>2759</v>
      </c>
      <c r="K34" s="108" t="s">
        <v>601</v>
      </c>
      <c r="L34" s="86" t="s">
        <v>632</v>
      </c>
      <c r="M34" s="493">
        <f>VLOOKUP(B34,'Fire EN 54 FX 4,704'!$D$5:$L$500,9,0)</f>
        <v>8538909999</v>
      </c>
      <c r="N34" s="331" t="str">
        <f>VLOOKUP(B34,'Fire EN 54 FX 4,704'!$D$5:$O$500,12,0)</f>
        <v>0.68</v>
      </c>
    </row>
    <row r="35" spans="1:24" s="55" customFormat="1" ht="11.25" x14ac:dyDescent="0.15">
      <c r="A35" s="684" t="s">
        <v>986</v>
      </c>
      <c r="B35" s="685"/>
      <c r="C35" s="685"/>
      <c r="D35" s="685"/>
      <c r="E35" s="494"/>
      <c r="F35" s="683"/>
      <c r="G35" s="683"/>
      <c r="H35" s="683"/>
      <c r="I35" s="683"/>
      <c r="J35" s="683"/>
      <c r="K35" s="683"/>
      <c r="L35" s="683"/>
      <c r="M35" s="494"/>
      <c r="N35" s="494"/>
      <c r="O35" s="50"/>
      <c r="P35" s="50"/>
      <c r="Q35" s="50"/>
      <c r="R35" s="50"/>
      <c r="S35" s="50"/>
      <c r="T35" s="50"/>
      <c r="U35" s="50"/>
      <c r="V35" s="50"/>
      <c r="W35" s="50"/>
      <c r="X35" s="50"/>
    </row>
    <row r="36" spans="1:24" s="55" customFormat="1" ht="42" customHeight="1" x14ac:dyDescent="0.15">
      <c r="A36" s="56"/>
      <c r="B36" s="288" t="s">
        <v>1042</v>
      </c>
      <c r="C36" s="306" t="s">
        <v>41</v>
      </c>
      <c r="D36" s="289" t="s">
        <v>42</v>
      </c>
      <c r="E36" s="275">
        <f>VLOOKUP(B36,'Fire EN 54 FX 4,704'!$D$5:$H$500,5,0)</f>
        <v>276</v>
      </c>
      <c r="F36" s="275" t="s">
        <v>691</v>
      </c>
      <c r="G36" s="365" t="s">
        <v>3</v>
      </c>
      <c r="H36" s="365"/>
      <c r="I36" s="365"/>
      <c r="J36" s="436" t="s">
        <v>865</v>
      </c>
      <c r="K36" s="85" t="s">
        <v>601</v>
      </c>
      <c r="L36" s="367" t="s">
        <v>632</v>
      </c>
      <c r="M36" s="493">
        <f>VLOOKUP(B36,'Fire EN 54 FX 4,704'!$D$5:$L$500,9,0)</f>
        <v>8536901000</v>
      </c>
      <c r="N36" s="331" t="str">
        <f>VLOOKUP(B36,'Fire EN 54 FX 4,704'!$D$5:$O$500,12,0)</f>
        <v>0.45</v>
      </c>
      <c r="O36" s="50"/>
      <c r="P36" s="50"/>
      <c r="Q36" s="50"/>
      <c r="R36" s="50"/>
      <c r="S36" s="50"/>
      <c r="T36" s="50"/>
      <c r="U36" s="50"/>
      <c r="V36" s="50"/>
      <c r="W36" s="50"/>
      <c r="X36" s="50"/>
    </row>
    <row r="37" spans="1:24" s="55" customFormat="1" ht="51" customHeight="1" x14ac:dyDescent="0.15">
      <c r="A37" s="56"/>
      <c r="B37" s="286" t="s">
        <v>43</v>
      </c>
      <c r="C37" s="286" t="s">
        <v>44</v>
      </c>
      <c r="D37" s="274" t="s">
        <v>45</v>
      </c>
      <c r="E37" s="275">
        <f>VLOOKUP(B37,'Fire EN 54 FX 4,704'!$D$5:$H$500,5,0)</f>
        <v>691</v>
      </c>
      <c r="F37" s="275" t="s">
        <v>691</v>
      </c>
      <c r="G37" s="277">
        <v>1</v>
      </c>
      <c r="H37" s="277"/>
      <c r="I37" s="277"/>
      <c r="J37" s="436" t="s">
        <v>865</v>
      </c>
      <c r="K37" s="85" t="s">
        <v>601</v>
      </c>
      <c r="L37" s="283" t="s">
        <v>632</v>
      </c>
      <c r="M37" s="493">
        <f>VLOOKUP(B37,'Fire EN 54 FX 4,704'!$D$5:$L$500,9,0)</f>
        <v>8536901000</v>
      </c>
      <c r="N37" s="331" t="str">
        <f>VLOOKUP(B37,'Fire EN 54 FX 4,704'!$D$5:$O$500,12,0)</f>
        <v>0.72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</row>
    <row r="38" spans="1:24" s="55" customFormat="1" ht="11.25" x14ac:dyDescent="0.15">
      <c r="A38" s="684" t="s">
        <v>987</v>
      </c>
      <c r="B38" s="685"/>
      <c r="C38" s="685"/>
      <c r="D38" s="685"/>
      <c r="E38" s="494"/>
      <c r="F38" s="683"/>
      <c r="G38" s="683"/>
      <c r="H38" s="683"/>
      <c r="I38" s="683"/>
      <c r="J38" s="683"/>
      <c r="K38" s="683"/>
      <c r="L38" s="683"/>
      <c r="M38" s="494"/>
      <c r="N38" s="494"/>
      <c r="O38" s="50"/>
      <c r="P38" s="50"/>
      <c r="Q38" s="50"/>
      <c r="R38" s="50"/>
      <c r="S38" s="50"/>
      <c r="T38" s="50"/>
      <c r="U38" s="50"/>
      <c r="V38" s="50"/>
      <c r="W38" s="50"/>
      <c r="X38" s="50"/>
    </row>
    <row r="39" spans="1:24" s="55" customFormat="1" ht="51" customHeight="1" x14ac:dyDescent="0.15">
      <c r="A39" s="56"/>
      <c r="B39" s="286" t="s">
        <v>46</v>
      </c>
      <c r="C39" s="286" t="s">
        <v>47</v>
      </c>
      <c r="D39" s="274" t="s">
        <v>48</v>
      </c>
      <c r="E39" s="275">
        <f>VLOOKUP(B39,'Fire EN 54 FX 4,704'!$D$5:$H$500,5,0)</f>
        <v>2418</v>
      </c>
      <c r="F39" s="275" t="s">
        <v>691</v>
      </c>
      <c r="G39" s="277">
        <v>1</v>
      </c>
      <c r="H39" s="277"/>
      <c r="I39" s="277"/>
      <c r="J39" s="436" t="s">
        <v>865</v>
      </c>
      <c r="K39" s="85" t="s">
        <v>601</v>
      </c>
      <c r="L39" s="283" t="s">
        <v>632</v>
      </c>
      <c r="M39" s="493">
        <f>VLOOKUP(B39,'Fire EN 54 FX 4,704'!$D$5:$L$500,9,0)</f>
        <v>8538909999</v>
      </c>
      <c r="N39" s="331" t="str">
        <f>VLOOKUP(B39,'Fire EN 54 FX 4,704'!$D$5:$O$500,12,0)</f>
        <v>12.34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</row>
    <row r="40" spans="1:24" s="55" customFormat="1" ht="51" customHeight="1" x14ac:dyDescent="0.15">
      <c r="A40" s="56"/>
      <c r="B40" s="286" t="s">
        <v>49</v>
      </c>
      <c r="C40" s="286" t="s">
        <v>50</v>
      </c>
      <c r="D40" s="274" t="s">
        <v>51</v>
      </c>
      <c r="E40" s="275">
        <f>VLOOKUP(B40,'Fire EN 54 FX 4,704'!$D$5:$H$500,5,0)</f>
        <v>3047</v>
      </c>
      <c r="F40" s="275" t="s">
        <v>691</v>
      </c>
      <c r="G40" s="277">
        <v>1</v>
      </c>
      <c r="H40" s="277"/>
      <c r="I40" s="277"/>
      <c r="J40" s="436" t="s">
        <v>865</v>
      </c>
      <c r="K40" s="85" t="s">
        <v>601</v>
      </c>
      <c r="L40" s="283" t="s">
        <v>632</v>
      </c>
      <c r="M40" s="493">
        <f>VLOOKUP(B40,'Fire EN 54 FX 4,704'!$D$5:$L$500,9,0)</f>
        <v>8538909999</v>
      </c>
      <c r="N40" s="331" t="str">
        <f>VLOOKUP(B40,'Fire EN 54 FX 4,704'!$D$5:$O$500,12,0)</f>
        <v>13.85</v>
      </c>
      <c r="O40" s="50"/>
      <c r="P40" s="50"/>
      <c r="Q40" s="50"/>
      <c r="R40" s="50"/>
      <c r="S40" s="50"/>
      <c r="T40" s="50"/>
      <c r="U40" s="50"/>
      <c r="V40" s="50"/>
      <c r="W40" s="50"/>
      <c r="X40" s="50"/>
    </row>
    <row r="41" spans="1:24" s="55" customFormat="1" ht="51" customHeight="1" x14ac:dyDescent="0.15">
      <c r="A41" s="56"/>
      <c r="B41" s="288" t="s">
        <v>52</v>
      </c>
      <c r="C41" s="288" t="s">
        <v>53</v>
      </c>
      <c r="D41" s="289" t="s">
        <v>54</v>
      </c>
      <c r="E41" s="275">
        <f>VLOOKUP(B41,'Fire EN 54 FX 4,704'!$D$5:$H$500,5,0)</f>
        <v>5178</v>
      </c>
      <c r="F41" s="275" t="s">
        <v>691</v>
      </c>
      <c r="G41" s="85">
        <v>1</v>
      </c>
      <c r="H41" s="85"/>
      <c r="I41" s="85"/>
      <c r="J41" s="591" t="s">
        <v>865</v>
      </c>
      <c r="K41" s="283" t="s">
        <v>601</v>
      </c>
      <c r="L41" s="283" t="s">
        <v>632</v>
      </c>
      <c r="M41" s="493">
        <f>VLOOKUP(B41,'Fire EN 54 FX 4,704'!$D$5:$L$500,9,0)</f>
        <v>8538909999</v>
      </c>
      <c r="N41" s="331" t="str">
        <f>VLOOKUP(B41,'Fire EN 54 FX 4,704'!$D$5:$O$500,12,0)</f>
        <v>14.55</v>
      </c>
      <c r="O41" s="50"/>
      <c r="P41" s="50"/>
      <c r="Q41" s="50"/>
      <c r="R41" s="50"/>
      <c r="S41" s="50"/>
      <c r="T41" s="50"/>
      <c r="U41" s="50"/>
      <c r="V41" s="50"/>
      <c r="W41" s="50"/>
      <c r="X41" s="50"/>
    </row>
    <row r="42" spans="1:24" s="55" customFormat="1" ht="51" customHeight="1" x14ac:dyDescent="0.15">
      <c r="A42" s="56"/>
      <c r="B42" s="288" t="s">
        <v>55</v>
      </c>
      <c r="C42" s="288" t="s">
        <v>56</v>
      </c>
      <c r="D42" s="289" t="s">
        <v>57</v>
      </c>
      <c r="E42" s="275">
        <f>VLOOKUP(B42,'Fire EN 54 FX 4,704'!$D$5:$H$500,5,0)</f>
        <v>1634</v>
      </c>
      <c r="F42" s="275" t="s">
        <v>691</v>
      </c>
      <c r="G42" s="85">
        <v>1</v>
      </c>
      <c r="H42" s="85"/>
      <c r="I42" s="85"/>
      <c r="J42" s="436" t="s">
        <v>865</v>
      </c>
      <c r="K42" s="85" t="s">
        <v>601</v>
      </c>
      <c r="L42" s="283" t="s">
        <v>632</v>
      </c>
      <c r="M42" s="493">
        <f>VLOOKUP(B42,'Fire EN 54 FX 4,704'!$D$5:$L$500,9,0)</f>
        <v>8538909999</v>
      </c>
      <c r="N42" s="331" t="str">
        <f>VLOOKUP(B42,'Fire EN 54 FX 4,704'!$D$5:$O$500,12,0)</f>
        <v>7.723</v>
      </c>
      <c r="O42" s="50"/>
      <c r="P42" s="50"/>
      <c r="Q42" s="50"/>
      <c r="R42" s="50"/>
      <c r="S42" s="50"/>
      <c r="T42" s="50"/>
      <c r="U42" s="50"/>
      <c r="V42" s="50"/>
      <c r="W42" s="50"/>
      <c r="X42" s="50"/>
    </row>
    <row r="43" spans="1:24" s="55" customFormat="1" ht="51" customHeight="1" x14ac:dyDescent="0.15">
      <c r="A43" s="56"/>
      <c r="B43" s="288" t="s">
        <v>58</v>
      </c>
      <c r="C43" s="288" t="s">
        <v>59</v>
      </c>
      <c r="D43" s="289" t="s">
        <v>60</v>
      </c>
      <c r="E43" s="275">
        <f>VLOOKUP(B43,'Fire EN 54 FX 4,704'!$D$5:$H$500,5,0)</f>
        <v>1889</v>
      </c>
      <c r="F43" s="275" t="s">
        <v>691</v>
      </c>
      <c r="G43" s="85">
        <v>1</v>
      </c>
      <c r="H43" s="85"/>
      <c r="I43" s="85"/>
      <c r="J43" s="436" t="s">
        <v>865</v>
      </c>
      <c r="K43" s="85" t="s">
        <v>601</v>
      </c>
      <c r="L43" s="283" t="s">
        <v>632</v>
      </c>
      <c r="M43" s="493">
        <f>VLOOKUP(B43,'Fire EN 54 FX 4,704'!$D$5:$L$500,9,0)</f>
        <v>8538909999</v>
      </c>
      <c r="N43" s="331" t="str">
        <f>VLOOKUP(B43,'Fire EN 54 FX 4,704'!$D$5:$O$500,12,0)</f>
        <v>12.132</v>
      </c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1:24" s="55" customFormat="1" ht="51" customHeight="1" x14ac:dyDescent="0.15">
      <c r="A44" s="56"/>
      <c r="B44" s="286" t="s">
        <v>61</v>
      </c>
      <c r="C44" s="286" t="s">
        <v>62</v>
      </c>
      <c r="D44" s="274" t="s">
        <v>63</v>
      </c>
      <c r="E44" s="275">
        <f>VLOOKUP(B44,'Fire EN 54 FX 4,704'!$D$5:$H$500,5,0)</f>
        <v>1572</v>
      </c>
      <c r="F44" s="275" t="s">
        <v>691</v>
      </c>
      <c r="G44" s="277" t="s">
        <v>3</v>
      </c>
      <c r="H44" s="277"/>
      <c r="I44" s="277"/>
      <c r="J44" s="436" t="s">
        <v>865</v>
      </c>
      <c r="K44" s="85" t="s">
        <v>601</v>
      </c>
      <c r="L44" s="283" t="s">
        <v>632</v>
      </c>
      <c r="M44" s="493">
        <f>VLOOKUP(B44,'Fire EN 54 FX 4,704'!$D$5:$L$500,9,0)</f>
        <v>8538909999</v>
      </c>
      <c r="N44" s="331" t="str">
        <f>VLOOKUP(B44,'Fire EN 54 FX 4,704'!$D$5:$O$500,12,0)</f>
        <v>7.489</v>
      </c>
      <c r="O44" s="50"/>
      <c r="P44" s="50"/>
      <c r="Q44" s="50"/>
      <c r="R44" s="50"/>
      <c r="S44" s="50"/>
      <c r="T44" s="50"/>
      <c r="U44" s="50"/>
      <c r="V44" s="50"/>
      <c r="W44" s="50"/>
      <c r="X44" s="50"/>
    </row>
    <row r="45" spans="1:24" s="55" customFormat="1" ht="51" customHeight="1" x14ac:dyDescent="0.15">
      <c r="A45" s="109"/>
      <c r="B45" s="286" t="s">
        <v>64</v>
      </c>
      <c r="C45" s="285" t="s">
        <v>65</v>
      </c>
      <c r="D45" s="274" t="s">
        <v>66</v>
      </c>
      <c r="E45" s="275">
        <f>VLOOKUP(B45,'Fire EN 54 FX 4,704'!$D$5:$H$500,5,0)</f>
        <v>2044</v>
      </c>
      <c r="F45" s="275" t="s">
        <v>691</v>
      </c>
      <c r="G45" s="312" t="s">
        <v>3</v>
      </c>
      <c r="H45" s="312"/>
      <c r="I45" s="312"/>
      <c r="J45" s="436" t="s">
        <v>865</v>
      </c>
      <c r="K45" s="85" t="s">
        <v>601</v>
      </c>
      <c r="L45" s="283" t="s">
        <v>675</v>
      </c>
      <c r="M45" s="493">
        <f>VLOOKUP(B45,'Fire EN 54 FX 4,704'!$D$5:$L$500,9,0)</f>
        <v>85189000</v>
      </c>
      <c r="N45" s="331" t="str">
        <f>VLOOKUP(B45,'Fire EN 54 FX 4,704'!$D$5:$O$500,12,0)</f>
        <v>0.86</v>
      </c>
      <c r="O45" s="50"/>
      <c r="P45" s="50"/>
      <c r="Q45" s="50"/>
      <c r="R45" s="50"/>
      <c r="S45" s="50"/>
      <c r="T45" s="50"/>
      <c r="U45" s="50"/>
      <c r="V45" s="50"/>
      <c r="W45" s="50"/>
      <c r="X45" s="50"/>
    </row>
    <row r="46" spans="1:24" s="55" customFormat="1" ht="51" customHeight="1" x14ac:dyDescent="0.15">
      <c r="A46" s="56"/>
      <c r="B46" s="286" t="s">
        <v>67</v>
      </c>
      <c r="C46" s="286" t="s">
        <v>68</v>
      </c>
      <c r="D46" s="274" t="s">
        <v>69</v>
      </c>
      <c r="E46" s="275">
        <f>VLOOKUP(B46,'Fire EN 54 FX 4,704'!$D$5:$H$500,5,0)</f>
        <v>822</v>
      </c>
      <c r="F46" s="275" t="s">
        <v>691</v>
      </c>
      <c r="G46" s="277">
        <v>1</v>
      </c>
      <c r="H46" s="277"/>
      <c r="I46" s="277"/>
      <c r="J46" s="436" t="s">
        <v>865</v>
      </c>
      <c r="K46" s="85" t="s">
        <v>601</v>
      </c>
      <c r="L46" s="283" t="s">
        <v>632</v>
      </c>
      <c r="M46" s="493">
        <f>VLOOKUP(B46,'Fire EN 54 FX 4,704'!$D$5:$L$500,9,0)</f>
        <v>3926909790</v>
      </c>
      <c r="N46" s="331" t="str">
        <f>VLOOKUP(B46,'Fire EN 54 FX 4,704'!$D$5:$O$500,12,0)</f>
        <v>4.822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</row>
    <row r="47" spans="1:24" s="55" customFormat="1" ht="51" customHeight="1" x14ac:dyDescent="0.15">
      <c r="A47" s="56"/>
      <c r="B47" s="286" t="s">
        <v>70</v>
      </c>
      <c r="C47" s="286" t="s">
        <v>71</v>
      </c>
      <c r="D47" s="274" t="s">
        <v>72</v>
      </c>
      <c r="E47" s="275">
        <f>VLOOKUP(B47,'Fire EN 54 FX 4,704'!$D$5:$H$500,5,0)</f>
        <v>605</v>
      </c>
      <c r="F47" s="275" t="s">
        <v>691</v>
      </c>
      <c r="G47" s="277">
        <v>1</v>
      </c>
      <c r="H47" s="277"/>
      <c r="I47" s="277"/>
      <c r="J47" s="436" t="s">
        <v>865</v>
      </c>
      <c r="K47" s="85" t="s">
        <v>601</v>
      </c>
      <c r="L47" s="283" t="s">
        <v>632</v>
      </c>
      <c r="M47" s="493">
        <f>VLOOKUP(B47,'Fire EN 54 FX 4,704'!$D$5:$L$500,9,0)</f>
        <v>3926909790</v>
      </c>
      <c r="N47" s="331" t="str">
        <f>VLOOKUP(B47,'Fire EN 54 FX 4,704'!$D$5:$O$500,12,0)</f>
        <v>4.137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</row>
    <row r="48" spans="1:24" s="55" customFormat="1" ht="51" customHeight="1" x14ac:dyDescent="0.15">
      <c r="A48" s="56"/>
      <c r="B48" s="286" t="s">
        <v>73</v>
      </c>
      <c r="C48" s="286" t="s">
        <v>74</v>
      </c>
      <c r="D48" s="274" t="s">
        <v>75</v>
      </c>
      <c r="E48" s="275">
        <f>VLOOKUP(B48,'Fire EN 54 FX 4,704'!$D$5:$H$500,5,0)</f>
        <v>484</v>
      </c>
      <c r="F48" s="275" t="s">
        <v>691</v>
      </c>
      <c r="G48" s="277" t="s">
        <v>3</v>
      </c>
      <c r="H48" s="277"/>
      <c r="I48" s="277"/>
      <c r="J48" s="436" t="s">
        <v>865</v>
      </c>
      <c r="K48" s="85" t="s">
        <v>601</v>
      </c>
      <c r="L48" s="283" t="s">
        <v>632</v>
      </c>
      <c r="M48" s="493">
        <f>VLOOKUP(B48,'Fire EN 54 FX 4,704'!$D$5:$L$500,9,0)</f>
        <v>3926909790</v>
      </c>
      <c r="N48" s="331" t="str">
        <f>VLOOKUP(B48,'Fire EN 54 FX 4,704'!$D$5:$O$500,12,0)</f>
        <v>2.362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</row>
    <row r="49" spans="1:24" s="55" customFormat="1" ht="51" customHeight="1" x14ac:dyDescent="0.15">
      <c r="A49" s="56"/>
      <c r="B49" s="286" t="s">
        <v>76</v>
      </c>
      <c r="C49" s="286" t="s">
        <v>77</v>
      </c>
      <c r="D49" s="289" t="s">
        <v>78</v>
      </c>
      <c r="E49" s="275">
        <f>VLOOKUP(B49,'Fire EN 54 FX 4,704'!$D$5:$H$500,5,0)</f>
        <v>650</v>
      </c>
      <c r="F49" s="275" t="s">
        <v>691</v>
      </c>
      <c r="G49" s="277" t="s">
        <v>3</v>
      </c>
      <c r="H49" s="277"/>
      <c r="I49" s="277"/>
      <c r="J49" s="436" t="s">
        <v>865</v>
      </c>
      <c r="K49" s="85" t="s">
        <v>601</v>
      </c>
      <c r="L49" s="283" t="s">
        <v>632</v>
      </c>
      <c r="M49" s="493">
        <f>VLOOKUP(B49,'Fire EN 54 FX 4,704'!$D$5:$L$500,9,0)</f>
        <v>7326909890</v>
      </c>
      <c r="N49" s="331" t="str">
        <f>VLOOKUP(B49,'Fire EN 54 FX 4,704'!$D$5:$O$500,12,0)</f>
        <v>4.813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</row>
    <row r="50" spans="1:24" s="55" customFormat="1" ht="51" customHeight="1" x14ac:dyDescent="0.15">
      <c r="A50" s="56"/>
      <c r="B50" s="286" t="s">
        <v>79</v>
      </c>
      <c r="C50" s="286" t="s">
        <v>80</v>
      </c>
      <c r="D50" s="289" t="s">
        <v>81</v>
      </c>
      <c r="E50" s="275">
        <f>VLOOKUP(B50,'Fire EN 54 FX 4,704'!$D$5:$H$500,5,0)</f>
        <v>508</v>
      </c>
      <c r="F50" s="275" t="s">
        <v>691</v>
      </c>
      <c r="G50" s="277" t="s">
        <v>3</v>
      </c>
      <c r="H50" s="277"/>
      <c r="I50" s="277"/>
      <c r="J50" s="436" t="s">
        <v>865</v>
      </c>
      <c r="K50" s="85" t="s">
        <v>601</v>
      </c>
      <c r="L50" s="283" t="s">
        <v>632</v>
      </c>
      <c r="M50" s="493">
        <f>VLOOKUP(B50,'Fire EN 54 FX 4,704'!$D$5:$L$500,9,0)</f>
        <v>7326909890</v>
      </c>
      <c r="N50" s="331" t="str">
        <f>VLOOKUP(B50,'Fire EN 54 FX 4,704'!$D$5:$O$500,12,0)</f>
        <v>4.778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</row>
    <row r="51" spans="1:24" s="55" customFormat="1" ht="51" customHeight="1" x14ac:dyDescent="0.15">
      <c r="A51" s="56"/>
      <c r="B51" s="286" t="s">
        <v>82</v>
      </c>
      <c r="C51" s="286" t="s">
        <v>83</v>
      </c>
      <c r="D51" s="289" t="s">
        <v>84</v>
      </c>
      <c r="E51" s="275">
        <f>VLOOKUP(B51,'Fire EN 54 FX 4,704'!$D$5:$H$500,5,0)</f>
        <v>447</v>
      </c>
      <c r="F51" s="275" t="s">
        <v>691</v>
      </c>
      <c r="G51" s="277" t="s">
        <v>3</v>
      </c>
      <c r="H51" s="277"/>
      <c r="I51" s="277"/>
      <c r="J51" s="436" t="s">
        <v>865</v>
      </c>
      <c r="K51" s="85" t="s">
        <v>601</v>
      </c>
      <c r="L51" s="283" t="s">
        <v>632</v>
      </c>
      <c r="M51" s="493">
        <f>VLOOKUP(B51,'Fire EN 54 FX 4,704'!$D$5:$L$500,9,0)</f>
        <v>3926909790</v>
      </c>
      <c r="N51" s="331" t="str">
        <f>VLOOKUP(B51,'Fire EN 54 FX 4,704'!$D$5:$O$500,12,0)</f>
        <v>3.14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</row>
    <row r="52" spans="1:24" s="57" customFormat="1" ht="51" customHeight="1" x14ac:dyDescent="0.15">
      <c r="A52" s="109"/>
      <c r="B52" s="286" t="s">
        <v>85</v>
      </c>
      <c r="C52" s="286" t="s">
        <v>86</v>
      </c>
      <c r="D52" s="274" t="s">
        <v>87</v>
      </c>
      <c r="E52" s="275">
        <f>VLOOKUP(B52,'Fire EN 54 FX 4,704'!$D$5:$H$500,5,0)</f>
        <v>81</v>
      </c>
      <c r="F52" s="275" t="s">
        <v>691</v>
      </c>
      <c r="G52" s="277">
        <v>1</v>
      </c>
      <c r="H52" s="277"/>
      <c r="I52" s="277"/>
      <c r="J52" s="436" t="s">
        <v>865</v>
      </c>
      <c r="K52" s="85" t="s">
        <v>601</v>
      </c>
      <c r="L52" s="283" t="s">
        <v>632</v>
      </c>
      <c r="M52" s="493">
        <f>VLOOKUP(B52,'Fire EN 54 FX 4,704'!$D$5:$L$500,9,0)</f>
        <v>3926909790</v>
      </c>
      <c r="N52" s="331" t="str">
        <f>VLOOKUP(B52,'Fire EN 54 FX 4,704'!$D$5:$O$500,12,0)</f>
        <v>0.1</v>
      </c>
      <c r="O52" s="51"/>
      <c r="P52" s="51"/>
      <c r="Q52" s="51"/>
      <c r="R52" s="51"/>
      <c r="S52" s="51"/>
      <c r="T52" s="51"/>
      <c r="U52" s="51"/>
      <c r="V52" s="51"/>
      <c r="W52" s="51"/>
      <c r="X52" s="51"/>
    </row>
    <row r="53" spans="1:24" s="57" customFormat="1" ht="33.75" customHeight="1" x14ac:dyDescent="0.15">
      <c r="A53" s="109"/>
      <c r="B53" s="286" t="s">
        <v>88</v>
      </c>
      <c r="C53" s="286" t="s">
        <v>89</v>
      </c>
      <c r="D53" s="274" t="s">
        <v>90</v>
      </c>
      <c r="E53" s="275">
        <f>VLOOKUP(B53,'Fire EN 54 FX 4,704'!$D$5:$H$500,5,0)</f>
        <v>406</v>
      </c>
      <c r="F53" s="275" t="s">
        <v>691</v>
      </c>
      <c r="G53" s="277" t="s">
        <v>3</v>
      </c>
      <c r="H53" s="277"/>
      <c r="I53" s="277"/>
      <c r="J53" s="436" t="s">
        <v>865</v>
      </c>
      <c r="K53" s="85" t="s">
        <v>601</v>
      </c>
      <c r="L53" s="283" t="s">
        <v>632</v>
      </c>
      <c r="M53" s="493">
        <f>VLOOKUP(B53,'Fire EN 54 FX 4,704'!$D$5:$L$500,9,0)</f>
        <v>7326909890</v>
      </c>
      <c r="N53" s="331" t="str">
        <f>VLOOKUP(B53,'Fire EN 54 FX 4,704'!$D$5:$O$500,12,0)</f>
        <v>0.111</v>
      </c>
      <c r="O53" s="51"/>
      <c r="P53" s="51"/>
      <c r="Q53" s="51"/>
      <c r="R53" s="51"/>
      <c r="S53" s="51"/>
      <c r="T53" s="51"/>
      <c r="U53" s="51"/>
      <c r="V53" s="51"/>
      <c r="W53" s="51"/>
      <c r="X53" s="51"/>
    </row>
    <row r="54" spans="1:24" s="55" customFormat="1" ht="11.25" x14ac:dyDescent="0.15">
      <c r="A54" s="684" t="s">
        <v>988</v>
      </c>
      <c r="B54" s="685"/>
      <c r="C54" s="685"/>
      <c r="D54" s="685"/>
      <c r="E54" s="494"/>
      <c r="F54" s="683"/>
      <c r="G54" s="683"/>
      <c r="H54" s="683"/>
      <c r="I54" s="683"/>
      <c r="J54" s="683"/>
      <c r="K54" s="683"/>
      <c r="L54" s="683"/>
      <c r="M54" s="494"/>
      <c r="N54" s="494"/>
      <c r="O54" s="50"/>
      <c r="P54" s="50"/>
      <c r="Q54" s="50"/>
      <c r="R54" s="50"/>
      <c r="S54" s="50"/>
      <c r="T54" s="50"/>
      <c r="U54" s="50"/>
      <c r="V54" s="50"/>
      <c r="W54" s="50"/>
      <c r="X54" s="50"/>
    </row>
    <row r="55" spans="1:24" s="55" customFormat="1" ht="51" customHeight="1" x14ac:dyDescent="0.15">
      <c r="A55" s="56"/>
      <c r="B55" s="286" t="s">
        <v>91</v>
      </c>
      <c r="C55" s="286" t="s">
        <v>92</v>
      </c>
      <c r="D55" s="274" t="s">
        <v>93</v>
      </c>
      <c r="E55" s="275">
        <f>VLOOKUP(B55,'Fire EN 54 FX 4,704'!$D$5:$H$500,5,0)</f>
        <v>2031</v>
      </c>
      <c r="F55" s="275" t="s">
        <v>691</v>
      </c>
      <c r="G55" s="277">
        <v>1</v>
      </c>
      <c r="H55" s="277"/>
      <c r="I55" s="277"/>
      <c r="J55" s="436" t="s">
        <v>865</v>
      </c>
      <c r="K55" s="85" t="s">
        <v>601</v>
      </c>
      <c r="L55" s="283" t="s">
        <v>632</v>
      </c>
      <c r="M55" s="493">
        <f>VLOOKUP(B55,'Fire EN 54 FX 4,704'!$D$5:$L$500,9,0)</f>
        <v>8529904900</v>
      </c>
      <c r="N55" s="331" t="str">
        <f>VLOOKUP(B55,'Fire EN 54 FX 4,704'!$D$5:$O$500,12,0)</f>
        <v>13.581</v>
      </c>
      <c r="O55" s="50"/>
      <c r="P55" s="50"/>
      <c r="Q55" s="50"/>
      <c r="R55" s="50"/>
      <c r="S55" s="50"/>
      <c r="T55" s="50"/>
      <c r="U55" s="50"/>
      <c r="V55" s="50"/>
      <c r="W55" s="50"/>
      <c r="X55" s="50"/>
    </row>
    <row r="56" spans="1:24" s="55" customFormat="1" ht="51" customHeight="1" x14ac:dyDescent="0.15">
      <c r="A56" s="56"/>
      <c r="B56" s="286" t="s">
        <v>94</v>
      </c>
      <c r="C56" s="286" t="s">
        <v>95</v>
      </c>
      <c r="D56" s="274" t="s">
        <v>96</v>
      </c>
      <c r="E56" s="275">
        <f>VLOOKUP(B56,'Fire EN 54 FX 4,704'!$D$5:$H$500,5,0)</f>
        <v>3047</v>
      </c>
      <c r="F56" s="275" t="s">
        <v>691</v>
      </c>
      <c r="G56" s="85">
        <v>1</v>
      </c>
      <c r="H56" s="85"/>
      <c r="I56" s="85"/>
      <c r="J56" s="436" t="s">
        <v>865</v>
      </c>
      <c r="K56" s="85" t="s">
        <v>601</v>
      </c>
      <c r="L56" s="283" t="s">
        <v>632</v>
      </c>
      <c r="M56" s="493">
        <f>VLOOKUP(B56,'Fire EN 54 FX 4,704'!$D$5:$L$500,9,0)</f>
        <v>8529904900</v>
      </c>
      <c r="N56" s="331" t="str">
        <f>VLOOKUP(B56,'Fire EN 54 FX 4,704'!$D$5:$O$500,12,0)</f>
        <v>17.11</v>
      </c>
      <c r="O56" s="50"/>
      <c r="P56" s="50"/>
      <c r="Q56" s="50"/>
      <c r="R56" s="50"/>
      <c r="S56" s="50"/>
      <c r="T56" s="50"/>
      <c r="U56" s="50"/>
      <c r="V56" s="50"/>
      <c r="W56" s="50"/>
      <c r="X56" s="50"/>
    </row>
    <row r="57" spans="1:24" s="55" customFormat="1" ht="51" customHeight="1" x14ac:dyDescent="0.15">
      <c r="A57" s="56"/>
      <c r="B57" s="286" t="s">
        <v>97</v>
      </c>
      <c r="C57" s="286" t="s">
        <v>98</v>
      </c>
      <c r="D57" s="274" t="s">
        <v>99</v>
      </c>
      <c r="E57" s="275">
        <f>VLOOKUP(B57,'Fire EN 54 FX 4,704'!$D$5:$H$500,5,0)</f>
        <v>5178</v>
      </c>
      <c r="F57" s="275" t="s">
        <v>691</v>
      </c>
      <c r="G57" s="85" t="s">
        <v>3</v>
      </c>
      <c r="H57" s="85"/>
      <c r="I57" s="85"/>
      <c r="J57" s="592" t="s">
        <v>865</v>
      </c>
      <c r="K57" s="312" t="s">
        <v>601</v>
      </c>
      <c r="L57" s="283" t="s">
        <v>632</v>
      </c>
      <c r="M57" s="493">
        <f>VLOOKUP(B57,'Fire EN 54 FX 4,704'!$D$5:$L$500,9,0)</f>
        <v>8529904900</v>
      </c>
      <c r="N57" s="331" t="str">
        <f>VLOOKUP(B57,'Fire EN 54 FX 4,704'!$D$5:$O$500,12,0)</f>
        <v>18.144</v>
      </c>
      <c r="O57" s="50"/>
      <c r="P57" s="50"/>
      <c r="Q57" s="50"/>
      <c r="R57" s="50"/>
      <c r="S57" s="50"/>
      <c r="T57" s="50"/>
      <c r="U57" s="50"/>
      <c r="V57" s="50"/>
      <c r="W57" s="50"/>
      <c r="X57" s="50"/>
    </row>
    <row r="58" spans="1:24" s="55" customFormat="1" ht="57.75" customHeight="1" x14ac:dyDescent="0.15">
      <c r="A58" s="56"/>
      <c r="B58" s="286" t="s">
        <v>100</v>
      </c>
      <c r="C58" s="286" t="s">
        <v>101</v>
      </c>
      <c r="D58" s="274" t="s">
        <v>102</v>
      </c>
      <c r="E58" s="275">
        <f>VLOOKUP(B58,'Fire EN 54 FX 4,704'!$D$5:$H$500,5,0)</f>
        <v>2246</v>
      </c>
      <c r="F58" s="275" t="s">
        <v>691</v>
      </c>
      <c r="G58" s="277" t="s">
        <v>3</v>
      </c>
      <c r="H58" s="277"/>
      <c r="I58" s="277"/>
      <c r="J58" s="436" t="s">
        <v>865</v>
      </c>
      <c r="K58" s="85" t="s">
        <v>601</v>
      </c>
      <c r="L58" s="283" t="s">
        <v>632</v>
      </c>
      <c r="M58" s="493">
        <f>VLOOKUP(B58,'Fire EN 54 FX 4,704'!$D$5:$L$500,9,0)</f>
        <v>3926909790</v>
      </c>
      <c r="N58" s="331" t="str">
        <f>VLOOKUP(B58,'Fire EN 54 FX 4,704'!$D$5:$O$500,12,0)</f>
        <v>7.452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</row>
    <row r="59" spans="1:24" s="55" customFormat="1" ht="99" customHeight="1" x14ac:dyDescent="0.15">
      <c r="A59" s="56"/>
      <c r="B59" s="286" t="s">
        <v>103</v>
      </c>
      <c r="C59" s="286" t="s">
        <v>104</v>
      </c>
      <c r="D59" s="274" t="s">
        <v>105</v>
      </c>
      <c r="E59" s="275">
        <f>VLOOKUP(B59,'Fire EN 54 FX 4,704'!$D$5:$H$500,5,0)</f>
        <v>3047</v>
      </c>
      <c r="F59" s="275" t="s">
        <v>691</v>
      </c>
      <c r="G59" s="277" t="s">
        <v>3</v>
      </c>
      <c r="H59" s="277"/>
      <c r="I59" s="277"/>
      <c r="J59" s="436" t="s">
        <v>865</v>
      </c>
      <c r="K59" s="85" t="s">
        <v>601</v>
      </c>
      <c r="L59" s="283" t="s">
        <v>632</v>
      </c>
      <c r="M59" s="493">
        <f>VLOOKUP(B59,'Fire EN 54 FX 4,704'!$D$5:$L$500,9,0)</f>
        <v>3926909790</v>
      </c>
      <c r="N59" s="331" t="str">
        <f>VLOOKUP(B59,'Fire EN 54 FX 4,704'!$D$5:$O$500,12,0)</f>
        <v>12.511</v>
      </c>
      <c r="O59" s="50"/>
      <c r="P59" s="50"/>
      <c r="Q59" s="50"/>
      <c r="R59" s="50"/>
      <c r="S59" s="50"/>
      <c r="T59" s="50"/>
      <c r="U59" s="50"/>
      <c r="V59" s="50"/>
      <c r="W59" s="50"/>
      <c r="X59" s="50"/>
    </row>
    <row r="60" spans="1:24" s="55" customFormat="1" ht="11.25" x14ac:dyDescent="0.15">
      <c r="A60" s="680" t="s">
        <v>989</v>
      </c>
      <c r="B60" s="681"/>
      <c r="C60" s="681"/>
      <c r="D60" s="681"/>
      <c r="E60" s="494"/>
      <c r="F60" s="682"/>
      <c r="G60" s="682"/>
      <c r="H60" s="682"/>
      <c r="I60" s="682"/>
      <c r="J60" s="682"/>
      <c r="K60" s="682"/>
      <c r="L60" s="682"/>
      <c r="M60" s="494"/>
      <c r="N60" s="494"/>
      <c r="O60" s="50"/>
      <c r="P60" s="50"/>
      <c r="Q60" s="50"/>
      <c r="R60" s="50"/>
      <c r="S60" s="50"/>
      <c r="T60" s="50"/>
      <c r="U60" s="50"/>
      <c r="V60" s="50"/>
      <c r="W60" s="50"/>
      <c r="X60" s="50"/>
    </row>
    <row r="61" spans="1:24" s="55" customFormat="1" ht="51" customHeight="1" x14ac:dyDescent="0.15">
      <c r="A61" s="56"/>
      <c r="B61" s="286" t="s">
        <v>106</v>
      </c>
      <c r="C61" s="286" t="s">
        <v>682</v>
      </c>
      <c r="D61" s="274" t="s">
        <v>107</v>
      </c>
      <c r="E61" s="275">
        <f>VLOOKUP(B61,'Fire EN 54 FX 4,704'!$D$5:$H$500,5,0)</f>
        <v>1991</v>
      </c>
      <c r="F61" s="275" t="s">
        <v>691</v>
      </c>
      <c r="G61" s="277">
        <v>1</v>
      </c>
      <c r="H61" s="277"/>
      <c r="I61" s="277"/>
      <c r="J61" s="590" t="s">
        <v>2759</v>
      </c>
      <c r="K61" s="108" t="s">
        <v>601</v>
      </c>
      <c r="L61" s="283" t="s">
        <v>632</v>
      </c>
      <c r="M61" s="493">
        <f>VLOOKUP(B61,'Fire EN 54 FX 4,704'!$D$5:$L$500,9,0)</f>
        <v>8504403090</v>
      </c>
      <c r="N61" s="331" t="str">
        <f>VLOOKUP(B61,'Fire EN 54 FX 4,704'!$D$5:$O$500,12,0)</f>
        <v>0.97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</row>
    <row r="62" spans="1:24" s="55" customFormat="1" ht="51" customHeight="1" x14ac:dyDescent="0.15">
      <c r="A62" s="56"/>
      <c r="B62" s="286" t="s">
        <v>108</v>
      </c>
      <c r="C62" s="286" t="s">
        <v>109</v>
      </c>
      <c r="D62" s="274" t="s">
        <v>110</v>
      </c>
      <c r="E62" s="275">
        <f>VLOOKUP(B62,'Fire EN 54 FX 4,704'!$D$5:$H$500,5,0)</f>
        <v>102</v>
      </c>
      <c r="F62" s="275" t="s">
        <v>691</v>
      </c>
      <c r="G62" s="85" t="s">
        <v>3</v>
      </c>
      <c r="H62" s="85"/>
      <c r="I62" s="85"/>
      <c r="J62" s="436" t="s">
        <v>865</v>
      </c>
      <c r="K62" s="85" t="s">
        <v>601</v>
      </c>
      <c r="L62" s="283" t="s">
        <v>632</v>
      </c>
      <c r="M62" s="493">
        <f>VLOOKUP(B62,'Fire EN 54 FX 4,704'!$D$5:$L$500,9,0)</f>
        <v>8544429090</v>
      </c>
      <c r="N62" s="331" t="str">
        <f>VLOOKUP(B62,'Fire EN 54 FX 4,704'!$D$5:$O$500,12,0)</f>
        <v>0.198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</row>
    <row r="63" spans="1:24" s="55" customFormat="1" ht="54.75" customHeight="1" x14ac:dyDescent="0.15">
      <c r="A63" s="56"/>
      <c r="B63" s="285" t="s">
        <v>111</v>
      </c>
      <c r="C63" s="285" t="s">
        <v>112</v>
      </c>
      <c r="D63" s="274" t="s">
        <v>113</v>
      </c>
      <c r="E63" s="275">
        <f>VLOOKUP(B63,'Fire EN 54 FX 4,704'!$D$5:$H$500,5,0)</f>
        <v>447</v>
      </c>
      <c r="F63" s="275" t="s">
        <v>691</v>
      </c>
      <c r="G63" s="277" t="s">
        <v>3</v>
      </c>
      <c r="H63" s="277"/>
      <c r="I63" s="277"/>
      <c r="J63" s="436" t="s">
        <v>865</v>
      </c>
      <c r="K63" s="85" t="s">
        <v>601</v>
      </c>
      <c r="L63" s="283" t="s">
        <v>632</v>
      </c>
      <c r="M63" s="493">
        <f>VLOOKUP(B63,'Fire EN 54 FX 4,704'!$D$5:$L$500,9,0)</f>
        <v>3926909790</v>
      </c>
      <c r="N63" s="331" t="str">
        <f>VLOOKUP(B63,'Fire EN 54 FX 4,704'!$D$5:$O$500,12,0)</f>
        <v>1.03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</row>
    <row r="64" spans="1:24" s="55" customFormat="1" ht="51" customHeight="1" x14ac:dyDescent="0.15">
      <c r="A64" s="56"/>
      <c r="B64" s="285" t="s">
        <v>114</v>
      </c>
      <c r="C64" s="285" t="s">
        <v>115</v>
      </c>
      <c r="D64" s="274" t="s">
        <v>116</v>
      </c>
      <c r="E64" s="275">
        <f>VLOOKUP(B64,'Fire EN 54 FX 4,704'!$D$5:$H$500,5,0)</f>
        <v>569</v>
      </c>
      <c r="F64" s="275" t="s">
        <v>691</v>
      </c>
      <c r="G64" s="277">
        <v>1</v>
      </c>
      <c r="H64" s="277"/>
      <c r="I64" s="277"/>
      <c r="J64" s="436" t="s">
        <v>865</v>
      </c>
      <c r="K64" s="85" t="s">
        <v>601</v>
      </c>
      <c r="L64" s="283" t="s">
        <v>632</v>
      </c>
      <c r="M64" s="493">
        <f>VLOOKUP(B64,'Fire EN 54 FX 4,704'!$D$5:$L$500,9,0)</f>
        <v>3926909790</v>
      </c>
      <c r="N64" s="331" t="str">
        <f>VLOOKUP(B64,'Fire EN 54 FX 4,704'!$D$5:$O$500,12,0)</f>
        <v>0.798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</row>
    <row r="65" spans="1:164" s="55" customFormat="1" ht="11.25" x14ac:dyDescent="0.15">
      <c r="A65" s="680" t="s">
        <v>989</v>
      </c>
      <c r="B65" s="681"/>
      <c r="C65" s="681"/>
      <c r="D65" s="681"/>
      <c r="E65" s="494"/>
      <c r="F65" s="682"/>
      <c r="G65" s="682"/>
      <c r="H65" s="682"/>
      <c r="I65" s="682"/>
      <c r="J65" s="682"/>
      <c r="K65" s="682"/>
      <c r="L65" s="682"/>
      <c r="M65" s="494"/>
      <c r="N65" s="494"/>
      <c r="O65" s="50"/>
      <c r="P65" s="50"/>
      <c r="Q65" s="50"/>
      <c r="R65" s="50"/>
      <c r="S65" s="50"/>
      <c r="T65" s="50"/>
      <c r="U65" s="50"/>
      <c r="V65" s="50"/>
      <c r="W65" s="50"/>
      <c r="X65" s="50"/>
    </row>
    <row r="66" spans="1:164" s="55" customFormat="1" ht="51" customHeight="1" x14ac:dyDescent="0.15">
      <c r="A66" s="56"/>
      <c r="B66" s="286" t="s">
        <v>117</v>
      </c>
      <c r="C66" s="286" t="s">
        <v>118</v>
      </c>
      <c r="D66" s="274" t="s">
        <v>119</v>
      </c>
      <c r="E66" s="275">
        <f>VLOOKUP(B66,'Fire EN 54 FX 4,704'!$D$5:$H$500,5,0)</f>
        <v>132</v>
      </c>
      <c r="F66" s="275" t="s">
        <v>691</v>
      </c>
      <c r="G66" s="277">
        <v>1</v>
      </c>
      <c r="H66" s="277"/>
      <c r="I66" s="277"/>
      <c r="J66" s="436" t="s">
        <v>865</v>
      </c>
      <c r="K66" s="85" t="s">
        <v>601</v>
      </c>
      <c r="L66" s="283" t="s">
        <v>632</v>
      </c>
      <c r="M66" s="493">
        <f>VLOOKUP(B66,'Fire EN 54 FX 4,704'!$D$5:$L$500,9,0)</f>
        <v>8544429090</v>
      </c>
      <c r="N66" s="331" t="str">
        <f>VLOOKUP(B66,'Fire EN 54 FX 4,704'!$D$5:$O$500,12,0)</f>
        <v>0.198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</row>
    <row r="67" spans="1:164" s="55" customFormat="1" ht="51" customHeight="1" x14ac:dyDescent="0.15">
      <c r="A67" s="56"/>
      <c r="B67" s="286" t="s">
        <v>997</v>
      </c>
      <c r="C67" s="286" t="s">
        <v>995</v>
      </c>
      <c r="D67" s="274" t="s">
        <v>999</v>
      </c>
      <c r="E67" s="275">
        <f>VLOOKUP(B67,'Fire EN 54 FX 4,704'!$D$5:$H$500,5,0)</f>
        <v>343</v>
      </c>
      <c r="F67" s="275" t="s">
        <v>691</v>
      </c>
      <c r="G67" s="277" t="s">
        <v>3</v>
      </c>
      <c r="H67" s="277"/>
      <c r="I67" s="312"/>
      <c r="J67" s="436" t="s">
        <v>865</v>
      </c>
      <c r="K67" s="85" t="s">
        <v>601</v>
      </c>
      <c r="L67" s="283" t="s">
        <v>631</v>
      </c>
      <c r="M67" s="493">
        <f>VLOOKUP(B67,'Fire EN 54 FX 4,704'!$D$5:$L$500,9,0)</f>
        <v>8544429090</v>
      </c>
      <c r="N67" s="331">
        <f>VLOOKUP(B67,'Fire EN 54 FX 4,704'!$D$5:$O$500,12,0)</f>
        <v>0.64200000000000002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</row>
    <row r="68" spans="1:164" s="55" customFormat="1" ht="51" customHeight="1" x14ac:dyDescent="0.2">
      <c r="A68" s="117"/>
      <c r="B68" s="286" t="s">
        <v>998</v>
      </c>
      <c r="C68" s="286" t="s">
        <v>996</v>
      </c>
      <c r="D68" s="274" t="s">
        <v>1000</v>
      </c>
      <c r="E68" s="275">
        <f>VLOOKUP(B68,'Fire EN 54 FX 4,704'!$D$5:$H$500,5,0)</f>
        <v>206</v>
      </c>
      <c r="F68" s="275" t="s">
        <v>691</v>
      </c>
      <c r="G68" s="277" t="s">
        <v>3</v>
      </c>
      <c r="H68" s="277"/>
      <c r="I68" s="312"/>
      <c r="J68" s="436" t="s">
        <v>865</v>
      </c>
      <c r="K68" s="85" t="s">
        <v>601</v>
      </c>
      <c r="L68" s="283" t="s">
        <v>631</v>
      </c>
      <c r="M68" s="493">
        <f>VLOOKUP(B68,'Fire EN 54 FX 4,704'!$D$5:$L$500,9,0)</f>
        <v>8544429090</v>
      </c>
      <c r="N68" s="331">
        <f>VLOOKUP(B68,'Fire EN 54 FX 4,704'!$D$5:$O$500,12,0)</f>
        <v>0.25800000000000001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</row>
    <row r="69" spans="1:164" s="55" customFormat="1" ht="11.25" x14ac:dyDescent="0.15">
      <c r="A69" s="680" t="s">
        <v>990</v>
      </c>
      <c r="B69" s="681"/>
      <c r="C69" s="681"/>
      <c r="D69" s="681"/>
      <c r="E69" s="494"/>
      <c r="F69" s="682"/>
      <c r="G69" s="682"/>
      <c r="H69" s="682"/>
      <c r="I69" s="682"/>
      <c r="J69" s="682"/>
      <c r="K69" s="682"/>
      <c r="L69" s="682"/>
      <c r="M69" s="494"/>
      <c r="N69" s="494"/>
      <c r="O69" s="50"/>
      <c r="P69" s="50"/>
      <c r="Q69" s="50"/>
      <c r="R69" s="50"/>
      <c r="S69" s="50"/>
      <c r="T69" s="50"/>
      <c r="U69" s="50"/>
      <c r="V69" s="50"/>
      <c r="W69" s="50"/>
      <c r="X69" s="50"/>
    </row>
    <row r="70" spans="1:164" s="55" customFormat="1" ht="33.75" customHeight="1" x14ac:dyDescent="0.15">
      <c r="A70" s="56"/>
      <c r="B70" s="286" t="s">
        <v>120</v>
      </c>
      <c r="C70" s="285" t="s">
        <v>121</v>
      </c>
      <c r="D70" s="274" t="s">
        <v>122</v>
      </c>
      <c r="E70" s="275">
        <f>VLOOKUP(B70,'Fire EN 54 FX 4,704'!$D$5:$H$500,5,0)</f>
        <v>3606</v>
      </c>
      <c r="F70" s="275" t="s">
        <v>691</v>
      </c>
      <c r="G70" s="85" t="s">
        <v>3</v>
      </c>
      <c r="H70" s="85"/>
      <c r="I70" s="85"/>
      <c r="J70" s="436" t="s">
        <v>865</v>
      </c>
      <c r="K70" s="85" t="s">
        <v>601</v>
      </c>
      <c r="L70" s="86" t="s">
        <v>675</v>
      </c>
      <c r="M70" s="493">
        <f>VLOOKUP(B70,'Fire EN 54 FX 4,704'!$D$5:$L$500,9,0)</f>
        <v>8302500000</v>
      </c>
      <c r="N70" s="331" t="str">
        <f>VLOOKUP(B70,'Fire EN 54 FX 4,704'!$D$5:$O$500,12,0)</f>
        <v>2.77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</row>
    <row r="71" spans="1:164" s="55" customFormat="1" ht="33.75" customHeight="1" x14ac:dyDescent="0.2">
      <c r="A71" s="56"/>
      <c r="B71" s="286" t="s">
        <v>123</v>
      </c>
      <c r="C71" s="285" t="s">
        <v>124</v>
      </c>
      <c r="D71" s="274" t="s">
        <v>125</v>
      </c>
      <c r="E71" s="275">
        <f>VLOOKUP(B71,'Fire EN 54 FX 4,704'!$D$5:$H$500,5,0)</f>
        <v>4356</v>
      </c>
      <c r="F71" s="275" t="s">
        <v>691</v>
      </c>
      <c r="G71" s="85" t="s">
        <v>3</v>
      </c>
      <c r="H71" s="85"/>
      <c r="I71" s="85"/>
      <c r="J71" s="436" t="s">
        <v>865</v>
      </c>
      <c r="K71" s="85" t="s">
        <v>601</v>
      </c>
      <c r="L71" s="86" t="s">
        <v>675</v>
      </c>
      <c r="M71" s="493">
        <f>VLOOKUP(B71,'Fire EN 54 FX 4,704'!$D$5:$L$500,9,0)</f>
        <v>8504409090</v>
      </c>
      <c r="N71" s="331" t="str">
        <f>VLOOKUP(B71,'Fire EN 54 FX 4,704'!$D$5:$O$500,12,0)</f>
        <v>0.58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</row>
    <row r="72" spans="1:164" s="55" customFormat="1" ht="33.75" customHeight="1" x14ac:dyDescent="0.2">
      <c r="A72" s="56"/>
      <c r="B72" s="286" t="s">
        <v>126</v>
      </c>
      <c r="C72" s="285" t="s">
        <v>127</v>
      </c>
      <c r="D72" s="274" t="s">
        <v>128</v>
      </c>
      <c r="E72" s="275">
        <f>VLOOKUP(B72,'Fire EN 54 FX 4,704'!$D$5:$H$500,5,0)</f>
        <v>6052</v>
      </c>
      <c r="F72" s="275" t="s">
        <v>691</v>
      </c>
      <c r="G72" s="85" t="s">
        <v>3</v>
      </c>
      <c r="H72" s="85"/>
      <c r="I72" s="85"/>
      <c r="J72" s="436" t="s">
        <v>865</v>
      </c>
      <c r="K72" s="85" t="s">
        <v>601</v>
      </c>
      <c r="L72" s="86" t="s">
        <v>675</v>
      </c>
      <c r="M72" s="493">
        <f>VLOOKUP(B72,'Fire EN 54 FX 4,704'!$D$5:$L$500,9,0)</f>
        <v>8504409090</v>
      </c>
      <c r="N72" s="331" t="str">
        <f>VLOOKUP(B72,'Fire EN 54 FX 4,704'!$D$5:$O$500,12,0)</f>
        <v>0.58</v>
      </c>
      <c r="O72" s="50"/>
      <c r="P72" s="50"/>
      <c r="Q72" s="50"/>
      <c r="R72" s="50"/>
      <c r="S72" s="50"/>
      <c r="T72" s="50"/>
      <c r="U72" s="50"/>
      <c r="V72" s="50"/>
      <c r="W72" s="50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</row>
    <row r="73" spans="1:164" s="55" customFormat="1" ht="12.75" x14ac:dyDescent="0.2">
      <c r="A73" s="686" t="s">
        <v>991</v>
      </c>
      <c r="B73" s="687"/>
      <c r="C73" s="687"/>
      <c r="D73" s="687"/>
      <c r="E73" s="495"/>
      <c r="F73" s="687"/>
      <c r="G73" s="687"/>
      <c r="H73" s="687"/>
      <c r="I73" s="687"/>
      <c r="J73" s="687"/>
      <c r="K73" s="687"/>
      <c r="L73" s="687"/>
      <c r="M73" s="495"/>
      <c r="N73" s="495"/>
      <c r="O73" s="50"/>
      <c r="P73" s="50"/>
      <c r="Q73" s="50"/>
      <c r="R73" s="50"/>
      <c r="S73" s="50"/>
      <c r="T73" s="50"/>
      <c r="U73" s="50"/>
      <c r="V73" s="50"/>
      <c r="W73" s="50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</row>
    <row r="74" spans="1:164" s="57" customFormat="1" ht="51" customHeight="1" thickBot="1" x14ac:dyDescent="0.25">
      <c r="A74" s="364"/>
      <c r="B74" s="288" t="s">
        <v>992</v>
      </c>
      <c r="C74" s="306" t="s">
        <v>993</v>
      </c>
      <c r="D74" s="289" t="s">
        <v>994</v>
      </c>
      <c r="E74" s="275">
        <f>VLOOKUP(B74,'Fire EN 54 FX 4,704'!$D$5:$H$500,5,0)</f>
        <v>6951</v>
      </c>
      <c r="F74" s="331" t="s">
        <v>691</v>
      </c>
      <c r="G74" s="365" t="s">
        <v>3</v>
      </c>
      <c r="H74" s="365"/>
      <c r="I74" s="366"/>
      <c r="J74" s="590" t="s">
        <v>2759</v>
      </c>
      <c r="K74" s="108" t="s">
        <v>601</v>
      </c>
      <c r="L74" s="367" t="s">
        <v>631</v>
      </c>
      <c r="M74" s="493">
        <f>VLOOKUP(B74,'Fire EN 54 FX 4,704'!$D$5:$L$500,9,0)</f>
        <v>8537109199</v>
      </c>
      <c r="N74" s="331">
        <f>VLOOKUP(B74,'Fire EN 54 FX 4,704'!$D$5:$O$500,12,0)</f>
        <v>3.121</v>
      </c>
      <c r="O74" s="51"/>
      <c r="P74" s="51"/>
      <c r="Q74" s="51"/>
      <c r="R74" s="51"/>
      <c r="S74" s="51"/>
      <c r="T74" s="51"/>
      <c r="U74" s="51"/>
      <c r="V74" s="51"/>
      <c r="W74" s="51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</row>
    <row r="75" spans="1:164" s="58" customFormat="1" ht="13.5" thickBot="1" x14ac:dyDescent="0.25">
      <c r="A75" s="686" t="s">
        <v>129</v>
      </c>
      <c r="B75" s="687"/>
      <c r="C75" s="687"/>
      <c r="D75" s="687"/>
      <c r="E75" s="495"/>
      <c r="F75" s="687"/>
      <c r="G75" s="687"/>
      <c r="H75" s="687"/>
      <c r="I75" s="687"/>
      <c r="J75" s="687"/>
      <c r="K75" s="687"/>
      <c r="L75" s="687"/>
      <c r="M75" s="495"/>
      <c r="N75" s="495"/>
      <c r="O75" s="50"/>
      <c r="P75" s="50"/>
      <c r="Q75" s="50"/>
      <c r="R75" s="50"/>
      <c r="S75" s="50"/>
      <c r="T75" s="50"/>
      <c r="U75" s="50"/>
      <c r="V75" s="50"/>
      <c r="W75" s="50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</row>
    <row r="76" spans="1:164" ht="13.5" thickBot="1" x14ac:dyDescent="0.25">
      <c r="A76" s="680" t="s">
        <v>130</v>
      </c>
      <c r="B76" s="681"/>
      <c r="C76" s="681"/>
      <c r="D76" s="681"/>
      <c r="E76" s="494"/>
      <c r="F76" s="682"/>
      <c r="G76" s="682"/>
      <c r="H76" s="682"/>
      <c r="I76" s="682"/>
      <c r="J76" s="682"/>
      <c r="K76" s="682"/>
      <c r="L76" s="682"/>
      <c r="M76" s="494"/>
      <c r="N76" s="494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</row>
    <row r="77" spans="1:164" s="58" customFormat="1" ht="51" customHeight="1" thickBot="1" x14ac:dyDescent="0.25">
      <c r="A77" s="59"/>
      <c r="B77" s="351" t="s">
        <v>131</v>
      </c>
      <c r="C77" s="351" t="s">
        <v>132</v>
      </c>
      <c r="D77" s="330" t="s">
        <v>133</v>
      </c>
      <c r="E77" s="275">
        <f>VLOOKUP(B77,'Fire EN 54 FX 4,704'!$D$5:$H$500,5,0)</f>
        <v>946</v>
      </c>
      <c r="F77" s="275" t="s">
        <v>691</v>
      </c>
      <c r="G77" s="332" t="s">
        <v>3</v>
      </c>
      <c r="H77" s="332"/>
      <c r="I77" s="332"/>
      <c r="J77" s="590" t="s">
        <v>2759</v>
      </c>
      <c r="K77" s="108" t="s">
        <v>601</v>
      </c>
      <c r="L77" s="357" t="s">
        <v>632</v>
      </c>
      <c r="M77" s="493">
        <f>VLOOKUP(B77,'Fire EN 54 FX 4,704'!$D$5:$L$500,9,0)</f>
        <v>8531103000</v>
      </c>
      <c r="N77" s="331" t="str">
        <f>VLOOKUP(B77,'Fire EN 54 FX 4,704'!$D$5:$O$500,12,0)</f>
        <v>0.170</v>
      </c>
      <c r="O77" s="50"/>
      <c r="P77" s="50"/>
      <c r="Q77" s="50"/>
      <c r="R77" s="50"/>
      <c r="S77" s="50"/>
      <c r="T77" s="50"/>
      <c r="U77" s="50"/>
      <c r="V77" s="50"/>
      <c r="W77" s="50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</row>
    <row r="78" spans="1:164" s="58" customFormat="1" ht="51" customHeight="1" thickBot="1" x14ac:dyDescent="0.25">
      <c r="A78" s="59"/>
      <c r="B78" s="351" t="s">
        <v>134</v>
      </c>
      <c r="C78" s="351" t="s">
        <v>135</v>
      </c>
      <c r="D78" s="330" t="s">
        <v>136</v>
      </c>
      <c r="E78" s="275">
        <f>VLOOKUP(B78,'Fire EN 54 FX 4,704'!$D$5:$H$500,5,0)</f>
        <v>1514</v>
      </c>
      <c r="F78" s="275" t="s">
        <v>691</v>
      </c>
      <c r="G78" s="332" t="s">
        <v>3</v>
      </c>
      <c r="H78" s="332"/>
      <c r="I78" s="332"/>
      <c r="J78" s="590" t="s">
        <v>2759</v>
      </c>
      <c r="K78" s="108" t="s">
        <v>601</v>
      </c>
      <c r="L78" s="357" t="s">
        <v>632</v>
      </c>
      <c r="M78" s="493">
        <f>VLOOKUP(B78,'Fire EN 54 FX 4,704'!$D$5:$L$500,9,0)</f>
        <v>8531103000</v>
      </c>
      <c r="N78" s="331" t="str">
        <f>VLOOKUP(B78,'Fire EN 54 FX 4,704'!$D$5:$O$500,12,0)</f>
        <v>0.180</v>
      </c>
      <c r="O78" s="50"/>
      <c r="P78" s="50"/>
      <c r="Q78" s="50"/>
      <c r="R78" s="50"/>
      <c r="S78" s="50"/>
      <c r="T78" s="50"/>
      <c r="U78" s="50"/>
      <c r="V78" s="50"/>
      <c r="W78" s="50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</row>
    <row r="79" spans="1:164" s="58" customFormat="1" ht="51" customHeight="1" thickBot="1" x14ac:dyDescent="0.25">
      <c r="A79" s="59"/>
      <c r="B79" s="351" t="s">
        <v>137</v>
      </c>
      <c r="C79" s="351" t="s">
        <v>138</v>
      </c>
      <c r="D79" s="330" t="s">
        <v>139</v>
      </c>
      <c r="E79" s="275">
        <f>VLOOKUP(B79,'Fire EN 54 FX 4,704'!$D$5:$H$500,5,0)</f>
        <v>1072</v>
      </c>
      <c r="F79" s="275" t="s">
        <v>691</v>
      </c>
      <c r="G79" s="332" t="s">
        <v>3</v>
      </c>
      <c r="H79" s="332"/>
      <c r="I79" s="332"/>
      <c r="J79" s="590" t="s">
        <v>2759</v>
      </c>
      <c r="K79" s="108" t="s">
        <v>601</v>
      </c>
      <c r="L79" s="357" t="s">
        <v>632</v>
      </c>
      <c r="M79" s="493">
        <f>VLOOKUP(B79,'Fire EN 54 FX 4,704'!$D$5:$L$500,9,0)</f>
        <v>8531103000</v>
      </c>
      <c r="N79" s="331" t="str">
        <f>VLOOKUP(B79,'Fire EN 54 FX 4,704'!$D$5:$O$500,12,0)</f>
        <v>0.170</v>
      </c>
      <c r="O79" s="50"/>
      <c r="P79" s="50"/>
      <c r="Q79" s="50"/>
      <c r="R79" s="50"/>
      <c r="S79" s="50"/>
      <c r="T79" s="50"/>
      <c r="U79" s="50"/>
      <c r="V79" s="50"/>
      <c r="W79" s="50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</row>
    <row r="80" spans="1:164" s="58" customFormat="1" ht="51" customHeight="1" thickBot="1" x14ac:dyDescent="0.25">
      <c r="A80" s="59"/>
      <c r="B80" s="351" t="s">
        <v>140</v>
      </c>
      <c r="C80" s="351" t="s">
        <v>141</v>
      </c>
      <c r="D80" s="330" t="s">
        <v>142</v>
      </c>
      <c r="E80" s="275">
        <f>VLOOKUP(B80,'Fire EN 54 FX 4,704'!$D$5:$H$500,5,0)</f>
        <v>1546</v>
      </c>
      <c r="F80" s="275" t="s">
        <v>691</v>
      </c>
      <c r="G80" s="332" t="s">
        <v>3</v>
      </c>
      <c r="H80" s="332"/>
      <c r="I80" s="332"/>
      <c r="J80" s="590" t="s">
        <v>2759</v>
      </c>
      <c r="K80" s="108" t="s">
        <v>601</v>
      </c>
      <c r="L80" s="357" t="s">
        <v>632</v>
      </c>
      <c r="M80" s="493">
        <f>VLOOKUP(B80,'Fire EN 54 FX 4,704'!$D$5:$L$500,9,0)</f>
        <v>8531103000</v>
      </c>
      <c r="N80" s="331" t="str">
        <f>VLOOKUP(B80,'Fire EN 54 FX 4,704'!$D$5:$O$500,12,0)</f>
        <v>0.180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</row>
    <row r="81" spans="1:164" s="58" customFormat="1" ht="14.25" customHeight="1" thickBot="1" x14ac:dyDescent="0.25">
      <c r="A81" s="684" t="s">
        <v>629</v>
      </c>
      <c r="B81" s="685"/>
      <c r="C81" s="685"/>
      <c r="D81" s="685"/>
      <c r="E81" s="494"/>
      <c r="F81" s="683"/>
      <c r="G81" s="683"/>
      <c r="H81" s="683"/>
      <c r="I81" s="683"/>
      <c r="J81" s="683"/>
      <c r="K81" s="683"/>
      <c r="L81" s="683"/>
      <c r="M81" s="494"/>
      <c r="N81" s="494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</row>
    <row r="82" spans="1:164" s="362" customFormat="1" ht="51" customHeight="1" thickBot="1" x14ac:dyDescent="0.25">
      <c r="A82" s="358"/>
      <c r="B82" s="359" t="s">
        <v>144</v>
      </c>
      <c r="C82" s="359" t="s">
        <v>145</v>
      </c>
      <c r="D82" s="360" t="s">
        <v>146</v>
      </c>
      <c r="E82" s="275">
        <f>VLOOKUP(B82,'Fire EN 54 FX 4,704'!$D$5:$H$500,5,0)</f>
        <v>1010</v>
      </c>
      <c r="F82" s="361" t="s">
        <v>691</v>
      </c>
      <c r="G82" s="332" t="s">
        <v>3</v>
      </c>
      <c r="H82" s="332"/>
      <c r="I82" s="332"/>
      <c r="J82" s="436" t="s">
        <v>865</v>
      </c>
      <c r="K82" s="108" t="s">
        <v>601</v>
      </c>
      <c r="L82" s="357" t="s">
        <v>632</v>
      </c>
      <c r="M82" s="493">
        <f>VLOOKUP(B82,'Fire EN 54 FX 4,704'!$D$5:$L$500,9,0)</f>
        <v>8536909599</v>
      </c>
      <c r="N82" s="331" t="str">
        <f>VLOOKUP(B82,'Fire EN 54 FX 4,704'!$D$5:$O$500,12,0)</f>
        <v>1.944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</row>
    <row r="83" spans="1:164" s="60" customFormat="1" ht="51" customHeight="1" x14ac:dyDescent="0.15">
      <c r="A83" s="59"/>
      <c r="B83" s="356" t="s">
        <v>630</v>
      </c>
      <c r="C83" s="356" t="s">
        <v>173</v>
      </c>
      <c r="D83" s="295" t="s">
        <v>147</v>
      </c>
      <c r="E83" s="275">
        <f>VLOOKUP(B83,'Fire EN 54 FX 4,704'!$D$5:$H$500,5,0)</f>
        <v>505</v>
      </c>
      <c r="F83" s="361" t="s">
        <v>691</v>
      </c>
      <c r="G83" s="85" t="s">
        <v>3</v>
      </c>
      <c r="H83" s="85"/>
      <c r="I83" s="85"/>
      <c r="J83" s="590" t="s">
        <v>2759</v>
      </c>
      <c r="K83" s="108" t="s">
        <v>601</v>
      </c>
      <c r="L83" s="86" t="s">
        <v>631</v>
      </c>
      <c r="M83" s="493">
        <f>VLOOKUP(B83,'Fire EN 54 FX 4,704'!$D$5:$L$500,9,0)</f>
        <v>8531103000</v>
      </c>
      <c r="N83" s="331" t="str">
        <f>VLOOKUP(B83,'Fire EN 54 FX 4,704'!$D$5:$O$500,12,0)</f>
        <v>0.077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</row>
    <row r="84" spans="1:164" ht="33.75" customHeight="1" x14ac:dyDescent="0.15">
      <c r="A84" s="56"/>
      <c r="B84" s="306" t="s">
        <v>148</v>
      </c>
      <c r="C84" s="363" t="s">
        <v>149</v>
      </c>
      <c r="D84" s="289" t="s">
        <v>150</v>
      </c>
      <c r="E84" s="275">
        <f>VLOOKUP(B84,'Fire EN 54 FX 4,704'!$D$5:$H$500,5,0)</f>
        <v>104</v>
      </c>
      <c r="F84" s="275" t="s">
        <v>691</v>
      </c>
      <c r="G84" s="85" t="s">
        <v>3</v>
      </c>
      <c r="H84" s="85"/>
      <c r="I84" s="85"/>
      <c r="J84" s="436" t="s">
        <v>865</v>
      </c>
      <c r="K84" s="85" t="s">
        <v>601</v>
      </c>
      <c r="L84" s="86" t="s">
        <v>632</v>
      </c>
      <c r="M84" s="493">
        <f>VLOOKUP(B84,'Fire EN 54 FX 4,704'!$D$5:$L$500,9,0)</f>
        <v>7608208990</v>
      </c>
      <c r="N84" s="331" t="str">
        <f>VLOOKUP(B84,'Fire EN 54 FX 4,704'!$D$5:$O$500,12,0)</f>
        <v>0.058</v>
      </c>
    </row>
    <row r="85" spans="1:164" ht="33.75" customHeight="1" x14ac:dyDescent="0.15">
      <c r="A85" s="56"/>
      <c r="B85" s="306" t="s">
        <v>151</v>
      </c>
      <c r="C85" s="363" t="s">
        <v>152</v>
      </c>
      <c r="D85" s="289" t="s">
        <v>153</v>
      </c>
      <c r="E85" s="275">
        <f>VLOOKUP(B85,'Fire EN 54 FX 4,704'!$D$5:$H$500,5,0)</f>
        <v>202</v>
      </c>
      <c r="F85" s="275" t="s">
        <v>691</v>
      </c>
      <c r="G85" s="85" t="s">
        <v>3</v>
      </c>
      <c r="H85" s="85"/>
      <c r="I85" s="85"/>
      <c r="J85" s="436" t="s">
        <v>865</v>
      </c>
      <c r="K85" s="85" t="s">
        <v>601</v>
      </c>
      <c r="L85" s="86" t="s">
        <v>632</v>
      </c>
      <c r="M85" s="493">
        <f>VLOOKUP(B85,'Fire EN 54 FX 4,704'!$D$5:$L$500,9,0)</f>
        <v>7608208990</v>
      </c>
      <c r="N85" s="331" t="str">
        <f>VLOOKUP(B85,'Fire EN 54 FX 4,704'!$D$5:$O$500,12,0)</f>
        <v>0.116</v>
      </c>
    </row>
    <row r="86" spans="1:164" ht="33.75" customHeight="1" x14ac:dyDescent="0.15">
      <c r="A86" s="56"/>
      <c r="B86" s="306" t="s">
        <v>154</v>
      </c>
      <c r="C86" s="363" t="s">
        <v>155</v>
      </c>
      <c r="D86" s="289" t="s">
        <v>156</v>
      </c>
      <c r="E86" s="275">
        <f>VLOOKUP(B86,'Fire EN 54 FX 4,704'!$D$5:$H$500,5,0)</f>
        <v>337</v>
      </c>
      <c r="F86" s="275" t="s">
        <v>691</v>
      </c>
      <c r="G86" s="85" t="s">
        <v>3</v>
      </c>
      <c r="H86" s="85"/>
      <c r="I86" s="85"/>
      <c r="J86" s="436" t="s">
        <v>865</v>
      </c>
      <c r="K86" s="85" t="s">
        <v>601</v>
      </c>
      <c r="L86" s="86" t="s">
        <v>632</v>
      </c>
      <c r="M86" s="493">
        <f>VLOOKUP(B86,'Fire EN 54 FX 4,704'!$D$5:$L$500,9,0)</f>
        <v>7608208990</v>
      </c>
      <c r="N86" s="331" t="str">
        <f>VLOOKUP(B86,'Fire EN 54 FX 4,704'!$D$5:$O$500,12,0)</f>
        <v>0.21</v>
      </c>
    </row>
    <row r="87" spans="1:164" ht="33.75" customHeight="1" x14ac:dyDescent="0.15">
      <c r="A87" s="56"/>
      <c r="B87" s="300" t="s">
        <v>2661</v>
      </c>
      <c r="C87" s="356" t="s">
        <v>157</v>
      </c>
      <c r="D87" s="295" t="s">
        <v>158</v>
      </c>
      <c r="E87" s="275">
        <f>VLOOKUP(B87,'Fire EN 54 FX 4,704'!$D$5:$H$500,5,0)</f>
        <v>624</v>
      </c>
      <c r="F87" s="275" t="s">
        <v>691</v>
      </c>
      <c r="G87" s="85" t="s">
        <v>3</v>
      </c>
      <c r="H87" s="85"/>
      <c r="I87" s="85"/>
      <c r="J87" s="436" t="s">
        <v>865</v>
      </c>
      <c r="K87" s="85" t="s">
        <v>601</v>
      </c>
      <c r="L87" s="86" t="s">
        <v>632</v>
      </c>
      <c r="M87" s="493">
        <f>VLOOKUP(B87,'Fire EN 54 FX 4,704'!$D$5:$L$500,9,0)</f>
        <v>8421999099</v>
      </c>
      <c r="N87" s="331" t="str">
        <f>VLOOKUP(B87,'Fire EN 54 FX 4,704'!$D$5:$O$500,12,0)</f>
        <v>0.14</v>
      </c>
    </row>
    <row r="88" spans="1:164" ht="30" customHeight="1" x14ac:dyDescent="0.15">
      <c r="A88" s="56"/>
      <c r="B88" s="306" t="s">
        <v>159</v>
      </c>
      <c r="C88" s="306" t="s">
        <v>160</v>
      </c>
      <c r="D88" s="289" t="s">
        <v>161</v>
      </c>
      <c r="E88" s="275">
        <f>VLOOKUP(B88,'Fire EN 54 FX 4,704'!$D$5:$H$500,5,0)</f>
        <v>221</v>
      </c>
      <c r="F88" s="275" t="s">
        <v>691</v>
      </c>
      <c r="G88" s="85" t="s">
        <v>3</v>
      </c>
      <c r="H88" s="85"/>
      <c r="I88" s="85"/>
      <c r="J88" s="436" t="s">
        <v>865</v>
      </c>
      <c r="K88" s="85" t="s">
        <v>601</v>
      </c>
      <c r="L88" s="86" t="s">
        <v>632</v>
      </c>
      <c r="M88" s="493">
        <f>VLOOKUP(B88,'Fire EN 54 FX 4,704'!$D$5:$L$500,9,0)</f>
        <v>85371099</v>
      </c>
      <c r="N88" s="331" t="str">
        <f>VLOOKUP(B88,'Fire EN 54 FX 4,704'!$D$5:$O$500,12,0)</f>
        <v>0.018</v>
      </c>
    </row>
    <row r="89" spans="1:164" s="60" customFormat="1" ht="15" customHeight="1" x14ac:dyDescent="0.15">
      <c r="A89" s="680" t="s">
        <v>162</v>
      </c>
      <c r="B89" s="681"/>
      <c r="C89" s="681"/>
      <c r="D89" s="681"/>
      <c r="E89" s="494"/>
      <c r="F89" s="682"/>
      <c r="G89" s="682"/>
      <c r="H89" s="682"/>
      <c r="I89" s="682"/>
      <c r="J89" s="682"/>
      <c r="K89" s="682"/>
      <c r="L89" s="682"/>
      <c r="M89" s="494"/>
      <c r="N89" s="494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</row>
    <row r="90" spans="1:164" s="60" customFormat="1" ht="46.5" customHeight="1" x14ac:dyDescent="0.15">
      <c r="A90" s="59"/>
      <c r="B90" s="345" t="s">
        <v>1043</v>
      </c>
      <c r="C90" s="354" t="s">
        <v>163</v>
      </c>
      <c r="D90" s="354" t="s">
        <v>634</v>
      </c>
      <c r="E90" s="275">
        <f>VLOOKUP(B90,'Fire EN 54 FX 4,704'!$D$5:$H$500,5,0)</f>
        <v>291</v>
      </c>
      <c r="F90" s="355" t="s">
        <v>692</v>
      </c>
      <c r="G90" s="85" t="s">
        <v>3</v>
      </c>
      <c r="H90" s="85"/>
      <c r="I90" s="85"/>
      <c r="J90" s="590" t="s">
        <v>2759</v>
      </c>
      <c r="K90" s="108" t="s">
        <v>601</v>
      </c>
      <c r="L90" s="86" t="s">
        <v>631</v>
      </c>
      <c r="M90" s="493">
        <f>VLOOKUP(B90,'Fire EN 54 FX 4,704'!$D$5:$L$500,9,0)</f>
        <v>8531103000</v>
      </c>
      <c r="N90" s="331" t="str">
        <f>VLOOKUP(B90,'Fire EN 54 FX 4,704'!$D$5:$O$500,12,0)</f>
        <v>0.075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</row>
    <row r="91" spans="1:164" s="60" customFormat="1" ht="52.5" customHeight="1" x14ac:dyDescent="0.15">
      <c r="A91" s="59"/>
      <c r="B91" s="349" t="s">
        <v>1044</v>
      </c>
      <c r="C91" s="356" t="s">
        <v>164</v>
      </c>
      <c r="D91" s="356" t="s">
        <v>165</v>
      </c>
      <c r="E91" s="275">
        <f>VLOOKUP(B91,'Fire EN 54 FX 4,704'!$D$5:$H$500,5,0)</f>
        <v>301</v>
      </c>
      <c r="F91" s="355" t="s">
        <v>692</v>
      </c>
      <c r="G91" s="85" t="s">
        <v>3</v>
      </c>
      <c r="H91" s="85"/>
      <c r="I91" s="85"/>
      <c r="J91" s="590" t="s">
        <v>2759</v>
      </c>
      <c r="K91" s="108" t="s">
        <v>601</v>
      </c>
      <c r="L91" s="86" t="s">
        <v>631</v>
      </c>
      <c r="M91" s="493">
        <f>VLOOKUP(B91,'Fire EN 54 FX 4,704'!$D$5:$L$500,9,0)</f>
        <v>8531103000</v>
      </c>
      <c r="N91" s="331" t="str">
        <f>VLOOKUP(B91,'Fire EN 54 FX 4,704'!$D$5:$O$500,12,0)</f>
        <v>0.077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</row>
    <row r="92" spans="1:164" s="60" customFormat="1" ht="47.25" customHeight="1" x14ac:dyDescent="0.15">
      <c r="A92" s="59"/>
      <c r="B92" s="349" t="s">
        <v>1045</v>
      </c>
      <c r="C92" s="356" t="s">
        <v>166</v>
      </c>
      <c r="D92" s="356" t="s">
        <v>781</v>
      </c>
      <c r="E92" s="275">
        <f>VLOOKUP(B92,'Fire EN 54 FX 4,704'!$D$5:$H$500,5,0)</f>
        <v>326</v>
      </c>
      <c r="F92" s="355" t="s">
        <v>692</v>
      </c>
      <c r="G92" s="85" t="s">
        <v>3</v>
      </c>
      <c r="H92" s="85"/>
      <c r="I92" s="85"/>
      <c r="J92" s="590" t="s">
        <v>2759</v>
      </c>
      <c r="K92" s="108" t="s">
        <v>601</v>
      </c>
      <c r="L92" s="86" t="s">
        <v>631</v>
      </c>
      <c r="M92" s="493">
        <f>VLOOKUP(B92,'Fire EN 54 FX 4,704'!$D$5:$L$500,9,0)</f>
        <v>8531103000</v>
      </c>
      <c r="N92" s="331" t="str">
        <f>VLOOKUP(B92,'Fire EN 54 FX 4,704'!$D$5:$O$500,12,0)</f>
        <v>0.077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</row>
    <row r="93" spans="1:164" s="60" customFormat="1" ht="47.25" customHeight="1" x14ac:dyDescent="0.15">
      <c r="A93" s="59"/>
      <c r="B93" s="349" t="s">
        <v>1046</v>
      </c>
      <c r="C93" s="356" t="s">
        <v>167</v>
      </c>
      <c r="D93" s="356" t="s">
        <v>782</v>
      </c>
      <c r="E93" s="275">
        <f>VLOOKUP(B93,'Fire EN 54 FX 4,704'!$D$5:$H$500,5,0)</f>
        <v>342</v>
      </c>
      <c r="F93" s="355" t="s">
        <v>692</v>
      </c>
      <c r="G93" s="85" t="s">
        <v>3</v>
      </c>
      <c r="H93" s="85"/>
      <c r="I93" s="85"/>
      <c r="J93" s="590" t="s">
        <v>2759</v>
      </c>
      <c r="K93" s="108" t="s">
        <v>601</v>
      </c>
      <c r="L93" s="86" t="s">
        <v>631</v>
      </c>
      <c r="M93" s="493">
        <f>VLOOKUP(B93,'Fire EN 54 FX 4,704'!$D$5:$L$500,9,0)</f>
        <v>8531103000</v>
      </c>
      <c r="N93" s="331" t="str">
        <f>VLOOKUP(B93,'Fire EN 54 FX 4,704'!$D$5:$O$500,12,0)</f>
        <v>0.075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</row>
    <row r="94" spans="1:164" s="60" customFormat="1" ht="52.5" customHeight="1" x14ac:dyDescent="0.15">
      <c r="A94" s="59"/>
      <c r="B94" s="349" t="s">
        <v>633</v>
      </c>
      <c r="C94" s="356" t="s">
        <v>168</v>
      </c>
      <c r="D94" s="356" t="s">
        <v>783</v>
      </c>
      <c r="E94" s="275">
        <f>VLOOKUP(B94,'Fire EN 54 FX 4,704'!$D$5:$H$500,5,0)</f>
        <v>350</v>
      </c>
      <c r="F94" s="355" t="s">
        <v>692</v>
      </c>
      <c r="G94" s="85" t="s">
        <v>3</v>
      </c>
      <c r="H94" s="85"/>
      <c r="I94" s="85"/>
      <c r="J94" s="590" t="s">
        <v>2759</v>
      </c>
      <c r="K94" s="108" t="s">
        <v>601</v>
      </c>
      <c r="L94" s="86" t="s">
        <v>631</v>
      </c>
      <c r="M94" s="493">
        <f>VLOOKUP(B94,'Fire EN 54 FX 4,704'!$D$5:$L$500,9,0)</f>
        <v>8531103000</v>
      </c>
      <c r="N94" s="331" t="str">
        <f>VLOOKUP(B94,'Fire EN 54 FX 4,704'!$D$5:$O$500,12,0)</f>
        <v>0.077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</row>
    <row r="95" spans="1:164" s="60" customFormat="1" ht="47.25" customHeight="1" x14ac:dyDescent="0.15">
      <c r="A95" s="59"/>
      <c r="B95" s="349" t="s">
        <v>1047</v>
      </c>
      <c r="C95" s="356" t="s">
        <v>169</v>
      </c>
      <c r="D95" s="356" t="s">
        <v>784</v>
      </c>
      <c r="E95" s="275">
        <f>VLOOKUP(B95,'Fire EN 54 FX 4,704'!$D$5:$H$500,5,0)</f>
        <v>377</v>
      </c>
      <c r="F95" s="355" t="s">
        <v>692</v>
      </c>
      <c r="G95" s="85" t="s">
        <v>3</v>
      </c>
      <c r="H95" s="85"/>
      <c r="I95" s="85"/>
      <c r="J95" s="590" t="s">
        <v>2759</v>
      </c>
      <c r="K95" s="108" t="s">
        <v>601</v>
      </c>
      <c r="L95" s="86" t="s">
        <v>631</v>
      </c>
      <c r="M95" s="493">
        <f>VLOOKUP(B95,'Fire EN 54 FX 4,704'!$D$5:$L$500,9,0)</f>
        <v>8531103000</v>
      </c>
      <c r="N95" s="331" t="str">
        <f>VLOOKUP(B95,'Fire EN 54 FX 4,704'!$D$5:$O$500,12,0)</f>
        <v>0.077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</row>
    <row r="96" spans="1:164" s="60" customFormat="1" ht="51" customHeight="1" x14ac:dyDescent="0.15">
      <c r="A96" s="59"/>
      <c r="B96" s="349" t="s">
        <v>1048</v>
      </c>
      <c r="C96" s="356" t="s">
        <v>170</v>
      </c>
      <c r="D96" s="356" t="s">
        <v>171</v>
      </c>
      <c r="E96" s="275">
        <f>VLOOKUP(B96,'Fire EN 54 FX 4,704'!$D$5:$H$500,5,0)</f>
        <v>313</v>
      </c>
      <c r="F96" s="355" t="s">
        <v>692</v>
      </c>
      <c r="G96" s="85" t="s">
        <v>3</v>
      </c>
      <c r="H96" s="85"/>
      <c r="I96" s="85"/>
      <c r="J96" s="590" t="s">
        <v>2759</v>
      </c>
      <c r="K96" s="108" t="s">
        <v>601</v>
      </c>
      <c r="L96" s="86" t="s">
        <v>631</v>
      </c>
      <c r="M96" s="493">
        <f>VLOOKUP(B96,'Fire EN 54 FX 4,704'!$D$5:$L$500,9,0)</f>
        <v>8531103000</v>
      </c>
      <c r="N96" s="331" t="str">
        <f>VLOOKUP(B96,'Fire EN 54 FX 4,704'!$D$5:$O$500,12,0)</f>
        <v>0.077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</row>
    <row r="97" spans="1:164" s="440" customFormat="1" ht="51" customHeight="1" x14ac:dyDescent="0.15">
      <c r="A97" s="431"/>
      <c r="B97" s="432" t="s">
        <v>2633</v>
      </c>
      <c r="C97" s="433" t="s">
        <v>2632</v>
      </c>
      <c r="D97" s="434" t="s">
        <v>2648</v>
      </c>
      <c r="E97" s="275">
        <f>VLOOKUP(B97,'Fire EN 54 FX 4,704'!$D$5:$H$500,5,0)</f>
        <v>656</v>
      </c>
      <c r="F97" s="435" t="s">
        <v>691</v>
      </c>
      <c r="G97" s="436" t="s">
        <v>3</v>
      </c>
      <c r="H97" s="436"/>
      <c r="I97" s="436"/>
      <c r="J97" s="590" t="s">
        <v>2759</v>
      </c>
      <c r="K97" s="437" t="s">
        <v>601</v>
      </c>
      <c r="L97" s="438" t="s">
        <v>631</v>
      </c>
      <c r="M97" s="493">
        <f>VLOOKUP(B97,'Fire EN 54 FX 4,704'!$D$5:$L$500,9,0)</f>
        <v>8531103000</v>
      </c>
      <c r="N97" s="331" t="str">
        <f>VLOOKUP(B97,'Fire EN 54 FX 4,704'!$D$5:$O$500,12,0)</f>
        <v>0,082</v>
      </c>
      <c r="O97" s="439"/>
      <c r="P97" s="439"/>
      <c r="Q97" s="439"/>
      <c r="R97" s="439"/>
      <c r="S97" s="439"/>
      <c r="T97" s="439"/>
      <c r="U97" s="439"/>
      <c r="V97" s="439"/>
      <c r="W97" s="439"/>
      <c r="X97" s="439"/>
      <c r="Y97" s="439"/>
      <c r="Z97" s="439"/>
      <c r="AA97" s="439"/>
      <c r="AB97" s="439"/>
      <c r="AC97" s="439"/>
      <c r="AD97" s="439"/>
      <c r="AE97" s="439"/>
      <c r="AF97" s="439"/>
      <c r="AG97" s="439"/>
      <c r="AH97" s="439"/>
      <c r="AI97" s="439"/>
      <c r="AJ97" s="439"/>
      <c r="AK97" s="439"/>
      <c r="AL97" s="439"/>
      <c r="AM97" s="439"/>
      <c r="AN97" s="439"/>
      <c r="AO97" s="439"/>
      <c r="AP97" s="439"/>
      <c r="AQ97" s="439"/>
      <c r="AR97" s="439"/>
      <c r="AS97" s="439"/>
      <c r="AT97" s="439"/>
      <c r="AU97" s="439"/>
      <c r="AV97" s="439"/>
      <c r="AW97" s="439"/>
      <c r="AX97" s="439"/>
      <c r="AY97" s="439"/>
      <c r="AZ97" s="439"/>
      <c r="BA97" s="439"/>
      <c r="BB97" s="439"/>
      <c r="BC97" s="439"/>
      <c r="BD97" s="439"/>
      <c r="BE97" s="439"/>
      <c r="BF97" s="439"/>
      <c r="BG97" s="439"/>
      <c r="BH97" s="439"/>
      <c r="BI97" s="439"/>
      <c r="BJ97" s="439"/>
      <c r="BK97" s="439"/>
      <c r="BL97" s="439"/>
      <c r="BM97" s="439"/>
      <c r="BN97" s="439"/>
      <c r="BO97" s="439"/>
      <c r="BP97" s="439"/>
      <c r="BQ97" s="439"/>
      <c r="BR97" s="439"/>
      <c r="BS97" s="439"/>
      <c r="BT97" s="439"/>
      <c r="BU97" s="439"/>
      <c r="BV97" s="439"/>
      <c r="BW97" s="439"/>
      <c r="BX97" s="439"/>
      <c r="BY97" s="439"/>
      <c r="BZ97" s="439"/>
      <c r="CA97" s="439"/>
      <c r="CB97" s="439"/>
      <c r="CC97" s="439"/>
      <c r="CD97" s="439"/>
      <c r="CE97" s="439"/>
      <c r="CF97" s="439"/>
      <c r="CG97" s="439"/>
      <c r="CH97" s="439"/>
      <c r="CI97" s="439"/>
      <c r="CJ97" s="439"/>
      <c r="CK97" s="439"/>
      <c r="CL97" s="439"/>
      <c r="CM97" s="439"/>
      <c r="CN97" s="439"/>
      <c r="CO97" s="439"/>
      <c r="CP97" s="439"/>
      <c r="CQ97" s="439"/>
      <c r="CR97" s="439"/>
      <c r="CS97" s="439"/>
      <c r="CT97" s="439"/>
      <c r="CU97" s="439"/>
      <c r="CV97" s="439"/>
      <c r="CW97" s="439"/>
      <c r="CX97" s="439"/>
      <c r="CY97" s="439"/>
      <c r="CZ97" s="439"/>
      <c r="DA97" s="439"/>
      <c r="DB97" s="439"/>
      <c r="DC97" s="439"/>
      <c r="DD97" s="439"/>
      <c r="DE97" s="439"/>
      <c r="DF97" s="439"/>
      <c r="DG97" s="439"/>
      <c r="DH97" s="439"/>
      <c r="DI97" s="439"/>
      <c r="DJ97" s="439"/>
      <c r="DK97" s="439"/>
      <c r="DL97" s="439"/>
      <c r="DM97" s="439"/>
      <c r="DN97" s="439"/>
      <c r="DO97" s="439"/>
      <c r="DP97" s="439"/>
      <c r="DQ97" s="439"/>
      <c r="DR97" s="439"/>
      <c r="DS97" s="439"/>
      <c r="DT97" s="439"/>
      <c r="DU97" s="439"/>
      <c r="DV97" s="439"/>
      <c r="DW97" s="439"/>
      <c r="DX97" s="439"/>
      <c r="DY97" s="439"/>
      <c r="DZ97" s="439"/>
      <c r="EA97" s="439"/>
      <c r="EB97" s="439"/>
      <c r="EC97" s="439"/>
      <c r="ED97" s="439"/>
      <c r="EE97" s="439"/>
      <c r="EF97" s="439"/>
      <c r="EG97" s="439"/>
      <c r="EH97" s="439"/>
      <c r="EI97" s="439"/>
      <c r="EJ97" s="439"/>
      <c r="EK97" s="439"/>
      <c r="EL97" s="439"/>
      <c r="EM97" s="439"/>
      <c r="EN97" s="439"/>
      <c r="EO97" s="439"/>
      <c r="EP97" s="439"/>
      <c r="EQ97" s="439"/>
      <c r="ER97" s="439"/>
      <c r="ES97" s="439"/>
      <c r="ET97" s="439"/>
      <c r="EU97" s="439"/>
      <c r="EV97" s="439"/>
      <c r="EW97" s="439"/>
      <c r="EX97" s="439"/>
      <c r="EY97" s="439"/>
      <c r="EZ97" s="439"/>
      <c r="FA97" s="439"/>
      <c r="FB97" s="439"/>
      <c r="FC97" s="439"/>
      <c r="FD97" s="439"/>
      <c r="FE97" s="439"/>
      <c r="FF97" s="439"/>
      <c r="FG97" s="439"/>
      <c r="FH97" s="439"/>
    </row>
    <row r="98" spans="1:164" s="60" customFormat="1" ht="47.25" customHeight="1" x14ac:dyDescent="0.15">
      <c r="A98" s="59"/>
      <c r="B98" s="349" t="s">
        <v>1049</v>
      </c>
      <c r="C98" s="356" t="s">
        <v>172</v>
      </c>
      <c r="D98" s="295" t="s">
        <v>739</v>
      </c>
      <c r="E98" s="275">
        <f>VLOOKUP(B98,'Fire EN 54 FX 4,704'!$D$5:$H$500,5,0)</f>
        <v>656</v>
      </c>
      <c r="F98" s="355" t="s">
        <v>692</v>
      </c>
      <c r="G98" s="85" t="s">
        <v>3</v>
      </c>
      <c r="H98" s="85"/>
      <c r="I98" s="85"/>
      <c r="J98" s="590" t="s">
        <v>2759</v>
      </c>
      <c r="K98" s="108" t="s">
        <v>601</v>
      </c>
      <c r="L98" s="86" t="s">
        <v>631</v>
      </c>
      <c r="M98" s="493">
        <f>VLOOKUP(B98,'Fire EN 54 FX 4,704'!$D$5:$L$500,9,0)</f>
        <v>8531103000</v>
      </c>
      <c r="N98" s="331" t="str">
        <f>VLOOKUP(B98,'Fire EN 54 FX 4,704'!$D$5:$O$500,12,0)</f>
        <v>0.082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</row>
    <row r="99" spans="1:164" s="57" customFormat="1" ht="18.75" customHeight="1" x14ac:dyDescent="0.15">
      <c r="A99" s="686" t="s">
        <v>780</v>
      </c>
      <c r="B99" s="687"/>
      <c r="C99" s="687"/>
      <c r="D99" s="687"/>
      <c r="E99" s="495"/>
      <c r="F99" s="687"/>
      <c r="G99" s="687"/>
      <c r="H99" s="687"/>
      <c r="I99" s="687"/>
      <c r="J99" s="687"/>
      <c r="K99" s="687"/>
      <c r="L99" s="687"/>
      <c r="M99" s="495"/>
      <c r="N99" s="495"/>
      <c r="O99" s="51"/>
      <c r="P99" s="51"/>
      <c r="Q99" s="51"/>
      <c r="R99" s="51"/>
      <c r="S99" s="51"/>
      <c r="T99" s="51"/>
      <c r="U99" s="51"/>
      <c r="V99" s="51"/>
      <c r="W99" s="51"/>
      <c r="X99" s="51"/>
    </row>
    <row r="100" spans="1:164" s="61" customFormat="1" ht="11.25" x14ac:dyDescent="0.15">
      <c r="A100" s="689" t="s">
        <v>174</v>
      </c>
      <c r="B100" s="690"/>
      <c r="C100" s="690"/>
      <c r="D100" s="690"/>
      <c r="E100" s="494"/>
      <c r="F100" s="688"/>
      <c r="G100" s="688"/>
      <c r="H100" s="688"/>
      <c r="I100" s="688"/>
      <c r="J100" s="688"/>
      <c r="K100" s="688"/>
      <c r="L100" s="688"/>
      <c r="M100" s="494"/>
      <c r="N100" s="494"/>
      <c r="O100" s="50"/>
      <c r="P100" s="50"/>
      <c r="Q100" s="50"/>
      <c r="R100" s="50"/>
      <c r="S100" s="50"/>
      <c r="T100" s="50"/>
      <c r="U100" s="50"/>
      <c r="V100" s="50"/>
      <c r="W100" s="50"/>
      <c r="X100" s="50"/>
    </row>
    <row r="101" spans="1:164" s="57" customFormat="1" ht="51" customHeight="1" x14ac:dyDescent="0.15">
      <c r="A101" s="109"/>
      <c r="B101" s="351" t="s">
        <v>175</v>
      </c>
      <c r="C101" s="351" t="s">
        <v>176</v>
      </c>
      <c r="D101" s="330" t="s">
        <v>177</v>
      </c>
      <c r="E101" s="275">
        <f>VLOOKUP(B101,'Fire EN 54 FX 4,704'!$D$5:$H$500,5,0)</f>
        <v>252</v>
      </c>
      <c r="F101" s="331" t="s">
        <v>691</v>
      </c>
      <c r="G101" s="277" t="s">
        <v>3</v>
      </c>
      <c r="H101" s="277"/>
      <c r="I101" s="277"/>
      <c r="J101" s="436" t="s">
        <v>865</v>
      </c>
      <c r="K101" s="85" t="s">
        <v>601</v>
      </c>
      <c r="L101" s="287" t="s">
        <v>632</v>
      </c>
      <c r="M101" s="493">
        <f>VLOOKUP(B101,'Fire EN 54 FX 4,704'!$D$5:$L$500,9,0)</f>
        <v>8536909599</v>
      </c>
      <c r="N101" s="331" t="str">
        <f>VLOOKUP(B101,'Fire EN 54 FX 4,704'!$D$5:$O$500,12,0)</f>
        <v>0.25</v>
      </c>
      <c r="O101" s="51"/>
      <c r="P101" s="51"/>
      <c r="Q101" s="51"/>
      <c r="R101" s="51"/>
      <c r="S101" s="51"/>
      <c r="T101" s="51"/>
      <c r="U101" s="51"/>
      <c r="V101" s="51"/>
      <c r="W101" s="51"/>
      <c r="X101" s="51"/>
    </row>
    <row r="102" spans="1:164" s="61" customFormat="1" ht="51" customHeight="1" x14ac:dyDescent="0.15">
      <c r="A102" s="59"/>
      <c r="B102" s="351" t="s">
        <v>178</v>
      </c>
      <c r="C102" s="351" t="s">
        <v>179</v>
      </c>
      <c r="D102" s="330" t="s">
        <v>180</v>
      </c>
      <c r="E102" s="275">
        <f>VLOOKUP(B102,'Fire EN 54 FX 4,704'!$D$5:$H$500,5,0)</f>
        <v>72</v>
      </c>
      <c r="F102" s="331" t="s">
        <v>691</v>
      </c>
      <c r="G102" s="277" t="s">
        <v>3</v>
      </c>
      <c r="H102" s="277"/>
      <c r="I102" s="277"/>
      <c r="J102" s="436" t="s">
        <v>865</v>
      </c>
      <c r="K102" s="85" t="s">
        <v>601</v>
      </c>
      <c r="L102" s="287" t="s">
        <v>632</v>
      </c>
      <c r="M102" s="493">
        <f>VLOOKUP(B102,'Fire EN 54 FX 4,704'!$D$5:$L$500,9,0)</f>
        <v>3926909790</v>
      </c>
      <c r="N102" s="331" t="str">
        <f>VLOOKUP(B102,'Fire EN 54 FX 4,704'!$D$5:$O$500,12,0)</f>
        <v>0.166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</row>
    <row r="103" spans="1:164" s="61" customFormat="1" ht="51" customHeight="1" x14ac:dyDescent="0.15">
      <c r="A103" s="59"/>
      <c r="B103" s="351" t="s">
        <v>181</v>
      </c>
      <c r="C103" s="351" t="s">
        <v>182</v>
      </c>
      <c r="D103" s="330" t="s">
        <v>183</v>
      </c>
      <c r="E103" s="275">
        <f>VLOOKUP(B103,'Fire EN 54 FX 4,704'!$D$5:$H$500,5,0)</f>
        <v>113</v>
      </c>
      <c r="F103" s="331" t="s">
        <v>691</v>
      </c>
      <c r="G103" s="277" t="s">
        <v>3</v>
      </c>
      <c r="H103" s="277"/>
      <c r="I103" s="277"/>
      <c r="J103" s="436" t="s">
        <v>865</v>
      </c>
      <c r="K103" s="85" t="s">
        <v>601</v>
      </c>
      <c r="L103" s="287" t="s">
        <v>632</v>
      </c>
      <c r="M103" s="493">
        <f>VLOOKUP(B103,'Fire EN 54 FX 4,704'!$D$5:$L$500,9,0)</f>
        <v>3926909790</v>
      </c>
      <c r="N103" s="331" t="str">
        <f>VLOOKUP(B103,'Fire EN 54 FX 4,704'!$D$5:$O$500,12,0)</f>
        <v>0.049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</row>
    <row r="104" spans="1:164" s="61" customFormat="1" ht="51" customHeight="1" x14ac:dyDescent="0.15">
      <c r="A104" s="56"/>
      <c r="B104" s="288" t="s">
        <v>184</v>
      </c>
      <c r="C104" s="288" t="s">
        <v>185</v>
      </c>
      <c r="D104" s="289" t="s">
        <v>186</v>
      </c>
      <c r="E104" s="275">
        <f>VLOOKUP(B104,'Fire EN 54 FX 4,704'!$D$5:$H$500,5,0)</f>
        <v>28</v>
      </c>
      <c r="F104" s="331" t="s">
        <v>691</v>
      </c>
      <c r="G104" s="85" t="s">
        <v>3</v>
      </c>
      <c r="H104" s="85"/>
      <c r="I104" s="85"/>
      <c r="J104" s="436" t="s">
        <v>865</v>
      </c>
      <c r="K104" s="85" t="s">
        <v>601</v>
      </c>
      <c r="L104" s="303" t="s">
        <v>632</v>
      </c>
      <c r="M104" s="493">
        <f>VLOOKUP(B104,'Fire EN 54 FX 4,704'!$D$5:$L$500,9,0)</f>
        <v>3926909790</v>
      </c>
      <c r="N104" s="331" t="str">
        <f>VLOOKUP(B104,'Fire EN 54 FX 4,704'!$D$5:$O$500,12,0)</f>
        <v>0.03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</row>
    <row r="105" spans="1:164" s="61" customFormat="1" ht="51" customHeight="1" x14ac:dyDescent="0.15">
      <c r="A105" s="59"/>
      <c r="B105" s="351" t="s">
        <v>694</v>
      </c>
      <c r="C105" s="351" t="s">
        <v>187</v>
      </c>
      <c r="D105" s="330" t="s">
        <v>188</v>
      </c>
      <c r="E105" s="275">
        <f>VLOOKUP(B105,'Fire EN 54 FX 4,704'!$D$5:$H$500,5,0)</f>
        <v>62</v>
      </c>
      <c r="F105" s="331" t="s">
        <v>691</v>
      </c>
      <c r="G105" s="85" t="s">
        <v>3</v>
      </c>
      <c r="H105" s="85"/>
      <c r="I105" s="85"/>
      <c r="J105" s="436" t="s">
        <v>865</v>
      </c>
      <c r="K105" s="85" t="s">
        <v>601</v>
      </c>
      <c r="L105" s="287" t="s">
        <v>632</v>
      </c>
      <c r="M105" s="493">
        <f>VLOOKUP(B105,'Fire EN 54 FX 4,704'!$D$5:$L$500,9,0)</f>
        <v>3926909790</v>
      </c>
      <c r="N105" s="331" t="str">
        <f>VLOOKUP(B105,'Fire EN 54 FX 4,704'!$D$5:$O$500,12,0)</f>
        <v>0.266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</row>
    <row r="106" spans="1:164" s="61" customFormat="1" ht="51" customHeight="1" x14ac:dyDescent="0.15">
      <c r="A106" s="59"/>
      <c r="B106" s="351" t="s">
        <v>189</v>
      </c>
      <c r="C106" s="351" t="s">
        <v>190</v>
      </c>
      <c r="D106" s="330" t="s">
        <v>967</v>
      </c>
      <c r="E106" s="275">
        <f>VLOOKUP(B106,'Fire EN 54 FX 4,704'!$D$5:$H$500,5,0)</f>
        <v>44</v>
      </c>
      <c r="F106" s="331" t="s">
        <v>691</v>
      </c>
      <c r="G106" s="85" t="s">
        <v>3</v>
      </c>
      <c r="H106" s="290" t="s">
        <v>968</v>
      </c>
      <c r="I106" s="85"/>
      <c r="J106" s="436" t="s">
        <v>865</v>
      </c>
      <c r="K106" s="85" t="s">
        <v>601</v>
      </c>
      <c r="L106" s="287" t="s">
        <v>632</v>
      </c>
      <c r="M106" s="493">
        <f>VLOOKUP(B106,'Fire EN 54 FX 4,704'!$D$5:$L$500,9,0)</f>
        <v>7320208990</v>
      </c>
      <c r="N106" s="331" t="str">
        <f>VLOOKUP(B106,'Fire EN 54 FX 4,704'!$D$5:$O$500,12,0)</f>
        <v>0.116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</row>
    <row r="107" spans="1:164" s="61" customFormat="1" ht="51" customHeight="1" x14ac:dyDescent="0.15">
      <c r="A107" s="59"/>
      <c r="B107" s="285" t="s">
        <v>191</v>
      </c>
      <c r="C107" s="351" t="s">
        <v>192</v>
      </c>
      <c r="D107" s="330" t="s">
        <v>193</v>
      </c>
      <c r="E107" s="275">
        <f>VLOOKUP(B107,'Fire EN 54 FX 4,704'!$D$5:$H$500,5,0)</f>
        <v>252</v>
      </c>
      <c r="F107" s="331" t="s">
        <v>691</v>
      </c>
      <c r="G107" s="85" t="s">
        <v>3</v>
      </c>
      <c r="H107" s="85"/>
      <c r="I107" s="85"/>
      <c r="J107" s="436" t="s">
        <v>865</v>
      </c>
      <c r="K107" s="85" t="s">
        <v>601</v>
      </c>
      <c r="L107" s="287" t="s">
        <v>632</v>
      </c>
      <c r="M107" s="493">
        <f>VLOOKUP(B107,'Fire EN 54 FX 4,704'!$D$5:$L$500,9,0)</f>
        <v>8536909599</v>
      </c>
      <c r="N107" s="331" t="str">
        <f>VLOOKUP(B107,'Fire EN 54 FX 4,704'!$D$5:$O$500,12,0)</f>
        <v>0.24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</row>
    <row r="108" spans="1:164" s="61" customFormat="1" ht="51" customHeight="1" x14ac:dyDescent="0.15">
      <c r="A108" s="109"/>
      <c r="B108" s="285" t="s">
        <v>194</v>
      </c>
      <c r="C108" s="351" t="s">
        <v>195</v>
      </c>
      <c r="D108" s="330" t="s">
        <v>196</v>
      </c>
      <c r="E108" s="275">
        <f>VLOOKUP(B108,'Fire EN 54 FX 4,704'!$D$5:$H$500,5,0)</f>
        <v>340</v>
      </c>
      <c r="F108" s="331" t="s">
        <v>691</v>
      </c>
      <c r="G108" s="85" t="s">
        <v>34</v>
      </c>
      <c r="H108" s="85"/>
      <c r="I108" s="85"/>
      <c r="J108" s="436" t="s">
        <v>865</v>
      </c>
      <c r="K108" s="85" t="s">
        <v>601</v>
      </c>
      <c r="L108" s="86" t="s">
        <v>675</v>
      </c>
      <c r="M108" s="493">
        <f>VLOOKUP(B108,'Fire EN 54 FX 4,704'!$D$5:$L$500,9,0)</f>
        <v>3926909790</v>
      </c>
      <c r="N108" s="331" t="str">
        <f>VLOOKUP(B108,'Fire EN 54 FX 4,704'!$D$5:$O$500,12,0)</f>
        <v>0.2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</row>
    <row r="109" spans="1:164" s="61" customFormat="1" ht="11.25" x14ac:dyDescent="0.15">
      <c r="A109" s="684" t="s">
        <v>738</v>
      </c>
      <c r="B109" s="685"/>
      <c r="C109" s="685"/>
      <c r="D109" s="685"/>
      <c r="E109" s="494"/>
      <c r="F109" s="683"/>
      <c r="G109" s="683"/>
      <c r="H109" s="683"/>
      <c r="I109" s="683"/>
      <c r="J109" s="683"/>
      <c r="K109" s="683"/>
      <c r="L109" s="683"/>
      <c r="M109" s="494"/>
      <c r="N109" s="494"/>
      <c r="O109" s="50"/>
      <c r="P109" s="50"/>
      <c r="Q109" s="50"/>
      <c r="R109" s="50"/>
      <c r="S109" s="50"/>
      <c r="T109" s="50"/>
      <c r="U109" s="50"/>
      <c r="V109" s="50"/>
      <c r="W109" s="50"/>
      <c r="X109" s="50"/>
    </row>
    <row r="110" spans="1:164" s="61" customFormat="1" ht="51" customHeight="1" x14ac:dyDescent="0.15">
      <c r="A110" s="59"/>
      <c r="B110" s="286" t="s">
        <v>197</v>
      </c>
      <c r="C110" s="286" t="s">
        <v>198</v>
      </c>
      <c r="D110" s="274" t="s">
        <v>199</v>
      </c>
      <c r="E110" s="275">
        <f>VLOOKUP(B110,'Fire EN 54 FX 4,704'!$D$5:$H$500,5,0)</f>
        <v>33</v>
      </c>
      <c r="F110" s="331" t="s">
        <v>691</v>
      </c>
      <c r="G110" s="85">
        <v>1</v>
      </c>
      <c r="H110" s="85"/>
      <c r="I110" s="85"/>
      <c r="J110" s="436" t="s">
        <v>865</v>
      </c>
      <c r="K110" s="85" t="s">
        <v>601</v>
      </c>
      <c r="L110" s="86" t="s">
        <v>632</v>
      </c>
      <c r="M110" s="493">
        <f>VLOOKUP(B110,'Fire EN 54 FX 4,704'!$D$5:$L$500,9,0)</f>
        <v>8536909599</v>
      </c>
      <c r="N110" s="331" t="str">
        <f>VLOOKUP(B110,'Fire EN 54 FX 4,704'!$D$5:$O$500,12,0)</f>
        <v>0.009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</row>
    <row r="111" spans="1:164" s="61" customFormat="1" ht="48" customHeight="1" x14ac:dyDescent="0.15">
      <c r="A111" s="59"/>
      <c r="B111" s="286" t="s">
        <v>731</v>
      </c>
      <c r="C111" s="286" t="s">
        <v>200</v>
      </c>
      <c r="D111" s="274" t="s">
        <v>201</v>
      </c>
      <c r="E111" s="275">
        <f>VLOOKUP(B111,'Fire EN 54 FX 4,704'!$D$5:$H$500,5,0)</f>
        <v>33</v>
      </c>
      <c r="F111" s="331" t="s">
        <v>691</v>
      </c>
      <c r="G111" s="85" t="s">
        <v>3</v>
      </c>
      <c r="H111" s="85"/>
      <c r="I111" s="85"/>
      <c r="J111" s="436" t="s">
        <v>865</v>
      </c>
      <c r="K111" s="85" t="s">
        <v>601</v>
      </c>
      <c r="L111" s="86" t="s">
        <v>632</v>
      </c>
      <c r="M111" s="493">
        <f>VLOOKUP(B111,'Fire EN 54 FX 4,704'!$D$5:$L$500,9,0)</f>
        <v>8536909599</v>
      </c>
      <c r="N111" s="331" t="str">
        <f>VLOOKUP(B111,'Fire EN 54 FX 4,704'!$D$5:$O$500,12,0)</f>
        <v>0.09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</row>
    <row r="112" spans="1:164" s="55" customFormat="1" ht="36.75" customHeight="1" x14ac:dyDescent="0.15">
      <c r="A112" s="56"/>
      <c r="B112" s="288" t="s">
        <v>202</v>
      </c>
      <c r="C112" s="288" t="s">
        <v>203</v>
      </c>
      <c r="D112" s="289" t="s">
        <v>722</v>
      </c>
      <c r="E112" s="275">
        <f>VLOOKUP(B112,'Fire EN 54 FX 4,704'!$D$5:$H$500,5,0)</f>
        <v>576</v>
      </c>
      <c r="F112" s="331" t="s">
        <v>691</v>
      </c>
      <c r="G112" s="85" t="s">
        <v>3</v>
      </c>
      <c r="H112" s="290" t="s">
        <v>721</v>
      </c>
      <c r="I112" s="290"/>
      <c r="J112" s="436" t="s">
        <v>865</v>
      </c>
      <c r="K112" s="85" t="s">
        <v>601</v>
      </c>
      <c r="L112" s="86" t="s">
        <v>632</v>
      </c>
      <c r="M112" s="493">
        <f>VLOOKUP(B112,'Fire EN 54 FX 4,704'!$D$5:$L$500,9,0)</f>
        <v>8536909599</v>
      </c>
      <c r="N112" s="331" t="str">
        <f>VLOOKUP(B112,'Fire EN 54 FX 4,704'!$D$5:$O$500,12,0)</f>
        <v>0.23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</row>
    <row r="113" spans="1:153" ht="51" customHeight="1" x14ac:dyDescent="0.15">
      <c r="A113" s="56"/>
      <c r="B113" s="285" t="s">
        <v>204</v>
      </c>
      <c r="C113" s="285" t="s">
        <v>205</v>
      </c>
      <c r="D113" s="274" t="s">
        <v>206</v>
      </c>
      <c r="E113" s="275">
        <f>VLOOKUP(B113,'Fire EN 54 FX 4,704'!$D$5:$H$500,5,0)</f>
        <v>200</v>
      </c>
      <c r="F113" s="331" t="s">
        <v>691</v>
      </c>
      <c r="G113" s="277" t="s">
        <v>3</v>
      </c>
      <c r="H113" s="277"/>
      <c r="I113" s="277"/>
      <c r="J113" s="436" t="s">
        <v>865</v>
      </c>
      <c r="K113" s="85" t="s">
        <v>601</v>
      </c>
      <c r="L113" s="283" t="s">
        <v>632</v>
      </c>
      <c r="M113" s="493">
        <f>VLOOKUP(B113,'Fire EN 54 FX 4,704'!$D$5:$L$500,9,0)</f>
        <v>8536909599</v>
      </c>
      <c r="N113" s="331" t="str">
        <f>VLOOKUP(B113,'Fire EN 54 FX 4,704'!$D$5:$O$500,12,0)</f>
        <v>0.09</v>
      </c>
    </row>
    <row r="114" spans="1:153" ht="38.25" customHeight="1" x14ac:dyDescent="0.15">
      <c r="A114" s="56"/>
      <c r="B114" s="301" t="s">
        <v>207</v>
      </c>
      <c r="C114" s="301" t="s">
        <v>208</v>
      </c>
      <c r="D114" s="337" t="s">
        <v>209</v>
      </c>
      <c r="E114" s="275">
        <f>VLOOKUP(B114,'Fire EN 54 FX 4,704'!$D$5:$H$500,5,0)</f>
        <v>33</v>
      </c>
      <c r="F114" s="331" t="s">
        <v>691</v>
      </c>
      <c r="G114" s="277" t="s">
        <v>3</v>
      </c>
      <c r="H114" s="277"/>
      <c r="I114" s="277"/>
      <c r="J114" s="436" t="s">
        <v>865</v>
      </c>
      <c r="K114" s="85" t="s">
        <v>601</v>
      </c>
      <c r="L114" s="283" t="s">
        <v>632</v>
      </c>
      <c r="M114" s="493">
        <f>VLOOKUP(B114,'Fire EN 54 FX 4,704'!$D$5:$L$500,9,0)</f>
        <v>3926909790</v>
      </c>
      <c r="N114" s="331" t="str">
        <f>VLOOKUP(B114,'Fire EN 54 FX 4,704'!$D$5:$O$500,12,0)</f>
        <v>0.1</v>
      </c>
    </row>
    <row r="115" spans="1:153" ht="38.25" customHeight="1" x14ac:dyDescent="0.15">
      <c r="A115" s="56"/>
      <c r="B115" s="302" t="s">
        <v>210</v>
      </c>
      <c r="C115" s="301" t="s">
        <v>211</v>
      </c>
      <c r="D115" s="337" t="s">
        <v>212</v>
      </c>
      <c r="E115" s="275">
        <f>VLOOKUP(B115,'Fire EN 54 FX 4,704'!$D$5:$H$500,5,0)</f>
        <v>142</v>
      </c>
      <c r="F115" s="331" t="s">
        <v>691</v>
      </c>
      <c r="G115" s="277">
        <v>1</v>
      </c>
      <c r="H115" s="277"/>
      <c r="I115" s="277"/>
      <c r="J115" s="436" t="s">
        <v>865</v>
      </c>
      <c r="K115" s="85" t="s">
        <v>601</v>
      </c>
      <c r="L115" s="283" t="s">
        <v>632</v>
      </c>
      <c r="M115" s="493">
        <f>VLOOKUP(B115,'Fire EN 54 FX 4,704'!$D$5:$L$500,9,0)</f>
        <v>8536909599</v>
      </c>
      <c r="N115" s="331" t="str">
        <f>VLOOKUP(B115,'Fire EN 54 FX 4,704'!$D$5:$O$500,12,0)</f>
        <v>0.04</v>
      </c>
    </row>
    <row r="116" spans="1:153" s="61" customFormat="1" ht="51" customHeight="1" x14ac:dyDescent="0.15">
      <c r="A116" s="59"/>
      <c r="B116" s="288" t="s">
        <v>213</v>
      </c>
      <c r="C116" s="288" t="s">
        <v>214</v>
      </c>
      <c r="D116" s="274" t="s">
        <v>215</v>
      </c>
      <c r="E116" s="275">
        <f>VLOOKUP(B116,'Fire EN 54 FX 4,704'!$D$5:$H$500,5,0)</f>
        <v>228</v>
      </c>
      <c r="F116" s="331" t="s">
        <v>691</v>
      </c>
      <c r="G116" s="85" t="s">
        <v>3</v>
      </c>
      <c r="H116" s="85"/>
      <c r="I116" s="85"/>
      <c r="J116" s="436" t="s">
        <v>865</v>
      </c>
      <c r="K116" s="85" t="s">
        <v>601</v>
      </c>
      <c r="L116" s="86" t="s">
        <v>675</v>
      </c>
      <c r="M116" s="493">
        <f>VLOOKUP(B116,'Fire EN 54 FX 4,704'!$D$5:$L$500,9,0)</f>
        <v>7326909890</v>
      </c>
      <c r="N116" s="331" t="str">
        <f>VLOOKUP(B116,'Fire EN 54 FX 4,704'!$D$5:$O$500,12,0)</f>
        <v>0.3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</row>
    <row r="117" spans="1:153" s="61" customFormat="1" ht="51" customHeight="1" x14ac:dyDescent="0.15">
      <c r="A117" s="59"/>
      <c r="B117" s="286" t="s">
        <v>216</v>
      </c>
      <c r="C117" s="286" t="s">
        <v>217</v>
      </c>
      <c r="D117" s="274" t="s">
        <v>791</v>
      </c>
      <c r="E117" s="275">
        <f>VLOOKUP(B117,'Fire EN 54 FX 4,704'!$D$5:$H$500,5,0)</f>
        <v>123</v>
      </c>
      <c r="F117" s="331" t="s">
        <v>691</v>
      </c>
      <c r="G117" s="85" t="s">
        <v>3</v>
      </c>
      <c r="H117" s="290" t="s">
        <v>790</v>
      </c>
      <c r="I117" s="290"/>
      <c r="J117" s="436" t="s">
        <v>865</v>
      </c>
      <c r="K117" s="85" t="s">
        <v>601</v>
      </c>
      <c r="L117" s="86" t="s">
        <v>675</v>
      </c>
      <c r="M117" s="493">
        <f>VLOOKUP(B117,'Fire EN 54 FX 4,704'!$D$5:$L$500,9,0)</f>
        <v>3926909790</v>
      </c>
      <c r="N117" s="331" t="str">
        <f>VLOOKUP(B117,'Fire EN 54 FX 4,704'!$D$5:$O$500,12,0)</f>
        <v>0.21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53" s="61" customFormat="1" ht="33.75" customHeight="1" x14ac:dyDescent="0.15">
      <c r="A118" s="59"/>
      <c r="B118" s="286" t="s">
        <v>218</v>
      </c>
      <c r="C118" s="286" t="s">
        <v>219</v>
      </c>
      <c r="D118" s="274" t="s">
        <v>697</v>
      </c>
      <c r="E118" s="275">
        <f>VLOOKUP(B118,'Fire EN 54 FX 4,704'!$D$5:$H$500,5,0)</f>
        <v>2</v>
      </c>
      <c r="F118" s="331" t="s">
        <v>691</v>
      </c>
      <c r="G118" s="85" t="s">
        <v>3</v>
      </c>
      <c r="H118" s="290" t="s">
        <v>726</v>
      </c>
      <c r="I118" s="290"/>
      <c r="J118" s="436" t="s">
        <v>865</v>
      </c>
      <c r="K118" s="85" t="s">
        <v>601</v>
      </c>
      <c r="L118" s="86" t="s">
        <v>675</v>
      </c>
      <c r="M118" s="493">
        <f>VLOOKUP(B118,'Fire EN 54 FX 4,704'!$D$5:$L$500,9,0)</f>
        <v>3926909790</v>
      </c>
      <c r="N118" s="331" t="str">
        <f>VLOOKUP(B118,'Fire EN 54 FX 4,704'!$D$5:$O$500,12,0)</f>
        <v>0.006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</row>
    <row r="119" spans="1:153" s="61" customFormat="1" ht="33.75" customHeight="1" x14ac:dyDescent="0.15">
      <c r="A119" s="59"/>
      <c r="B119" s="286" t="s">
        <v>220</v>
      </c>
      <c r="C119" s="286" t="s">
        <v>221</v>
      </c>
      <c r="D119" s="274" t="s">
        <v>698</v>
      </c>
      <c r="E119" s="275">
        <f>VLOOKUP(B119,'Fire EN 54 FX 4,704'!$D$5:$H$500,5,0)</f>
        <v>3</v>
      </c>
      <c r="F119" s="331" t="s">
        <v>691</v>
      </c>
      <c r="G119" s="85" t="s">
        <v>3</v>
      </c>
      <c r="H119" s="290" t="s">
        <v>730</v>
      </c>
      <c r="I119" s="290"/>
      <c r="J119" s="436" t="s">
        <v>865</v>
      </c>
      <c r="K119" s="85" t="s">
        <v>601</v>
      </c>
      <c r="L119" s="86" t="s">
        <v>675</v>
      </c>
      <c r="M119" s="493">
        <f>VLOOKUP(B119,'Fire EN 54 FX 4,704'!$D$5:$L$500,9,0)</f>
        <v>3926909790</v>
      </c>
      <c r="N119" s="331" t="str">
        <f>VLOOKUP(B119,'Fire EN 54 FX 4,704'!$D$5:$O$500,12,0)</f>
        <v>0.009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</row>
    <row r="120" spans="1:153" s="61" customFormat="1" ht="51" customHeight="1" x14ac:dyDescent="0.15">
      <c r="A120" s="59"/>
      <c r="B120" s="286">
        <v>4998025373</v>
      </c>
      <c r="C120" s="286" t="s">
        <v>222</v>
      </c>
      <c r="D120" s="274" t="s">
        <v>223</v>
      </c>
      <c r="E120" s="275">
        <f>VLOOKUP(B120,'Fire EN 54 FX 4,704'!$D$5:$H$500,5,0)</f>
        <v>229</v>
      </c>
      <c r="F120" s="331" t="s">
        <v>691</v>
      </c>
      <c r="G120" s="85" t="s">
        <v>3</v>
      </c>
      <c r="H120" s="85"/>
      <c r="I120" s="85"/>
      <c r="J120" s="436" t="s">
        <v>865</v>
      </c>
      <c r="K120" s="85" t="s">
        <v>601</v>
      </c>
      <c r="L120" s="86" t="s">
        <v>675</v>
      </c>
      <c r="M120" s="493">
        <f>VLOOKUP(B120,'Fire EN 54 FX 4,704'!$D$5:$L$500,9,0)</f>
        <v>8531900000</v>
      </c>
      <c r="N120" s="331" t="str">
        <f>VLOOKUP(B120,'Fire EN 54 FX 4,704'!$D$5:$O$500,12,0)</f>
        <v>0.017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</row>
    <row r="121" spans="1:153" s="61" customFormat="1" ht="36" customHeight="1" x14ac:dyDescent="0.15">
      <c r="A121" s="59"/>
      <c r="B121" s="352" t="s">
        <v>663</v>
      </c>
      <c r="C121" s="301" t="s">
        <v>224</v>
      </c>
      <c r="D121" s="337" t="s">
        <v>225</v>
      </c>
      <c r="E121" s="275">
        <f>VLOOKUP(B121,'Fire EN 54 FX 4,704'!$D$5:$H$500,5,0)</f>
        <v>203</v>
      </c>
      <c r="F121" s="331" t="s">
        <v>691</v>
      </c>
      <c r="G121" s="85" t="s">
        <v>3</v>
      </c>
      <c r="H121" s="85"/>
      <c r="I121" s="85"/>
      <c r="J121" s="436" t="s">
        <v>865</v>
      </c>
      <c r="K121" s="85" t="s">
        <v>601</v>
      </c>
      <c r="L121" s="86" t="s">
        <v>675</v>
      </c>
      <c r="M121" s="493">
        <f>VLOOKUP(B121,'Fire EN 54 FX 4,704'!$D$5:$L$500,9,0)</f>
        <v>3926909790</v>
      </c>
      <c r="N121" s="331" t="str">
        <f>VLOOKUP(B121,'Fire EN 54 FX 4,704'!$D$5:$O$500,12,0)</f>
        <v>0.199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</row>
    <row r="122" spans="1:153" s="61" customFormat="1" ht="47.25" customHeight="1" x14ac:dyDescent="0.15">
      <c r="A122" s="59"/>
      <c r="B122" s="352" t="s">
        <v>862</v>
      </c>
      <c r="C122" s="301" t="s">
        <v>863</v>
      </c>
      <c r="D122" s="337" t="s">
        <v>864</v>
      </c>
      <c r="E122" s="275">
        <f>VLOOKUP(B122,'Fire EN 54 FX 4,704'!$D$5:$H$500,5,0)</f>
        <v>117</v>
      </c>
      <c r="F122" s="331" t="s">
        <v>691</v>
      </c>
      <c r="G122" s="85" t="s">
        <v>3</v>
      </c>
      <c r="H122" s="85"/>
      <c r="I122" s="85"/>
      <c r="J122" s="436" t="s">
        <v>865</v>
      </c>
      <c r="K122" s="85" t="s">
        <v>601</v>
      </c>
      <c r="L122" s="86" t="s">
        <v>675</v>
      </c>
      <c r="M122" s="493">
        <f>VLOOKUP(B122,'Fire EN 54 FX 4,704'!$D$5:$L$500,9,0)</f>
        <v>3926909790</v>
      </c>
      <c r="N122" s="331" t="str">
        <f>VLOOKUP(B122,'Fire EN 54 FX 4,704'!$D$5:$O$500,12,0)</f>
        <v>0.09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</row>
    <row r="123" spans="1:153" s="57" customFormat="1" ht="51" customHeight="1" x14ac:dyDescent="0.15">
      <c r="A123" s="353"/>
      <c r="B123" s="300" t="s">
        <v>228</v>
      </c>
      <c r="C123" s="300" t="s">
        <v>227</v>
      </c>
      <c r="D123" s="330" t="s">
        <v>226</v>
      </c>
      <c r="E123" s="275">
        <f>VLOOKUP(B123,'Fire EN 54 FX 4,704'!$D$5:$H$500,5,0)</f>
        <v>221</v>
      </c>
      <c r="F123" s="331" t="s">
        <v>691</v>
      </c>
      <c r="G123" s="332" t="s">
        <v>3</v>
      </c>
      <c r="H123" s="332"/>
      <c r="I123" s="332"/>
      <c r="J123" s="436" t="s">
        <v>865</v>
      </c>
      <c r="K123" s="85" t="s">
        <v>601</v>
      </c>
      <c r="L123" s="335" t="s">
        <v>631</v>
      </c>
      <c r="M123" s="493">
        <f>VLOOKUP(B123,'Fire EN 54 FX 4,704'!$D$5:$L$500,9,0)</f>
        <v>8531900000</v>
      </c>
      <c r="N123" s="331" t="str">
        <f>VLOOKUP(B123,'Fire EN 54 FX 4,704'!$D$5:$O$500,12,0)</f>
        <v>0.061</v>
      </c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</row>
    <row r="124" spans="1:153" s="57" customFormat="1" ht="51" customHeight="1" x14ac:dyDescent="0.15">
      <c r="A124" s="353"/>
      <c r="B124" s="301" t="s">
        <v>231</v>
      </c>
      <c r="C124" s="301" t="s">
        <v>230</v>
      </c>
      <c r="D124" s="330" t="s">
        <v>226</v>
      </c>
      <c r="E124" s="275">
        <f>VLOOKUP(B124,'Fire EN 54 FX 4,704'!$D$5:$H$500,5,0)</f>
        <v>74</v>
      </c>
      <c r="F124" s="331" t="s">
        <v>691</v>
      </c>
      <c r="G124" s="332" t="s">
        <v>3</v>
      </c>
      <c r="H124" s="332"/>
      <c r="I124" s="332"/>
      <c r="J124" s="436" t="s">
        <v>865</v>
      </c>
      <c r="K124" s="85" t="s">
        <v>601</v>
      </c>
      <c r="L124" s="335" t="s">
        <v>631</v>
      </c>
      <c r="M124" s="493">
        <f>VLOOKUP(B124,'Fire EN 54 FX 4,704'!$D$5:$L$500,9,0)</f>
        <v>8531900000</v>
      </c>
      <c r="N124" s="331" t="str">
        <f>VLOOKUP(B124,'Fire EN 54 FX 4,704'!$D$5:$O$500,12,0)</f>
        <v>0.058</v>
      </c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</row>
    <row r="125" spans="1:153" s="61" customFormat="1" ht="12.75" x14ac:dyDescent="0.15">
      <c r="A125" s="686" t="s">
        <v>232</v>
      </c>
      <c r="B125" s="687"/>
      <c r="C125" s="687"/>
      <c r="D125" s="687"/>
      <c r="E125" s="495"/>
      <c r="F125" s="687"/>
      <c r="G125" s="687"/>
      <c r="H125" s="687"/>
      <c r="I125" s="687"/>
      <c r="J125" s="687"/>
      <c r="K125" s="687"/>
      <c r="L125" s="687"/>
      <c r="M125" s="495"/>
      <c r="N125" s="495"/>
      <c r="O125" s="50"/>
      <c r="P125" s="50"/>
      <c r="Q125" s="50"/>
      <c r="R125" s="50"/>
      <c r="S125" s="50"/>
      <c r="T125" s="50"/>
      <c r="U125" s="50"/>
      <c r="V125" s="50"/>
      <c r="W125" s="50"/>
      <c r="X125" s="50"/>
    </row>
    <row r="126" spans="1:153" s="57" customFormat="1" ht="11.25" x14ac:dyDescent="0.15">
      <c r="A126" s="680" t="s">
        <v>233</v>
      </c>
      <c r="B126" s="681"/>
      <c r="C126" s="681"/>
      <c r="D126" s="681"/>
      <c r="E126" s="494"/>
      <c r="F126" s="682"/>
      <c r="G126" s="682"/>
      <c r="H126" s="682"/>
      <c r="I126" s="682"/>
      <c r="J126" s="682"/>
      <c r="K126" s="682"/>
      <c r="L126" s="682"/>
      <c r="M126" s="494"/>
      <c r="N126" s="494"/>
      <c r="O126" s="51"/>
      <c r="P126" s="51"/>
      <c r="Q126" s="51"/>
      <c r="R126" s="51"/>
      <c r="S126" s="51"/>
      <c r="T126" s="51"/>
      <c r="U126" s="51"/>
      <c r="V126" s="51"/>
      <c r="W126" s="51"/>
      <c r="X126" s="51"/>
    </row>
    <row r="127" spans="1:153" s="61" customFormat="1" ht="51" customHeight="1" x14ac:dyDescent="0.2">
      <c r="A127" s="117"/>
      <c r="B127" s="285" t="s">
        <v>1110</v>
      </c>
      <c r="C127" s="285" t="s">
        <v>1803</v>
      </c>
      <c r="D127" s="289" t="s">
        <v>1111</v>
      </c>
      <c r="E127" s="275">
        <f>VLOOKUP(B127,'Fire EN 54 FX 4,704'!$D$5:$H$500,5,0)</f>
        <v>6939</v>
      </c>
      <c r="F127" s="108" t="s">
        <v>691</v>
      </c>
      <c r="G127" s="85" t="s">
        <v>3</v>
      </c>
      <c r="H127" s="85"/>
      <c r="I127" s="85"/>
      <c r="J127" s="436" t="s">
        <v>865</v>
      </c>
      <c r="K127" s="85" t="s">
        <v>601</v>
      </c>
      <c r="L127" s="86" t="s">
        <v>676</v>
      </c>
      <c r="M127" s="493" t="str">
        <f>VLOOKUP(B127,'Fire EN 54 FX 4,704'!$D$5:$L$500,9,0)</f>
        <v>85365019</v>
      </c>
      <c r="N127" s="331" t="str">
        <f>VLOOKUP(B127,'Fire EN 54 FX 4,704'!$D$5:$O$500,12,0)</f>
        <v>0.800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</row>
    <row r="128" spans="1:153" s="61" customFormat="1" ht="51" customHeight="1" x14ac:dyDescent="0.15">
      <c r="A128" s="59"/>
      <c r="B128" s="285" t="s">
        <v>234</v>
      </c>
      <c r="C128" s="285" t="s">
        <v>235</v>
      </c>
      <c r="D128" s="289" t="s">
        <v>236</v>
      </c>
      <c r="E128" s="275">
        <f>VLOOKUP(B128,'Fire EN 54 FX 4,704'!$D$5:$H$500,5,0)</f>
        <v>14354</v>
      </c>
      <c r="F128" s="108" t="s">
        <v>691</v>
      </c>
      <c r="G128" s="85" t="s">
        <v>3</v>
      </c>
      <c r="H128" s="85"/>
      <c r="I128" s="85"/>
      <c r="J128" s="436" t="s">
        <v>865</v>
      </c>
      <c r="K128" s="85" t="s">
        <v>601</v>
      </c>
      <c r="L128" s="86" t="s">
        <v>676</v>
      </c>
      <c r="M128" s="493">
        <f>VLOOKUP(B128,'Fire EN 54 FX 4,704'!$D$5:$L$500,9,0)</f>
        <v>8536501999</v>
      </c>
      <c r="N128" s="331" t="str">
        <f>VLOOKUP(B128,'Fire EN 54 FX 4,704'!$D$5:$O$500,12,0)</f>
        <v>1.62</v>
      </c>
      <c r="O128" s="50"/>
      <c r="P128" s="50"/>
      <c r="Q128" s="50"/>
      <c r="R128" s="50"/>
      <c r="S128" s="50"/>
      <c r="T128" s="50"/>
      <c r="U128" s="50"/>
      <c r="V128" s="50"/>
      <c r="W128" s="50"/>
      <c r="X128" s="50"/>
    </row>
    <row r="129" spans="1:24" s="61" customFormat="1" ht="51" customHeight="1" x14ac:dyDescent="0.15">
      <c r="A129" s="59"/>
      <c r="B129" s="285" t="s">
        <v>237</v>
      </c>
      <c r="C129" s="285" t="s">
        <v>238</v>
      </c>
      <c r="D129" s="289" t="s">
        <v>239</v>
      </c>
      <c r="E129" s="275">
        <f>VLOOKUP(B129,'Fire EN 54 FX 4,704'!$D$5:$H$500,5,0)</f>
        <v>12401</v>
      </c>
      <c r="F129" s="108" t="s">
        <v>691</v>
      </c>
      <c r="G129" s="85" t="s">
        <v>3</v>
      </c>
      <c r="H129" s="85"/>
      <c r="I129" s="85"/>
      <c r="J129" s="436" t="s">
        <v>865</v>
      </c>
      <c r="K129" s="85" t="s">
        <v>601</v>
      </c>
      <c r="L129" s="86" t="s">
        <v>676</v>
      </c>
      <c r="M129" s="493">
        <f>VLOOKUP(B129,'Fire EN 54 FX 4,704'!$D$5:$L$500,9,0)</f>
        <v>8536501999</v>
      </c>
      <c r="N129" s="331" t="str">
        <f>VLOOKUP(B129,'Fire EN 54 FX 4,704'!$D$5:$O$500,12,0)</f>
        <v>0.65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</row>
    <row r="130" spans="1:24" s="61" customFormat="1" ht="51" customHeight="1" x14ac:dyDescent="0.15">
      <c r="A130" s="59"/>
      <c r="B130" s="285" t="s">
        <v>240</v>
      </c>
      <c r="C130" s="284" t="s">
        <v>241</v>
      </c>
      <c r="D130" s="274" t="s">
        <v>242</v>
      </c>
      <c r="E130" s="275">
        <f>VLOOKUP(B130,'Fire EN 54 FX 4,704'!$D$5:$H$500,5,0)</f>
        <v>11529</v>
      </c>
      <c r="F130" s="108" t="s">
        <v>691</v>
      </c>
      <c r="G130" s="85" t="s">
        <v>3</v>
      </c>
      <c r="H130" s="85"/>
      <c r="I130" s="85"/>
      <c r="J130" s="436" t="s">
        <v>865</v>
      </c>
      <c r="K130" s="85" t="s">
        <v>601</v>
      </c>
      <c r="L130" s="86" t="s">
        <v>676</v>
      </c>
      <c r="M130" s="493">
        <f>VLOOKUP(B130,'Fire EN 54 FX 4,704'!$D$5:$L$500,9,0)</f>
        <v>8536501999</v>
      </c>
      <c r="N130" s="331" t="str">
        <f>VLOOKUP(B130,'Fire EN 54 FX 4,704'!$D$5:$O$500,12,0)</f>
        <v>2.106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</row>
    <row r="131" spans="1:24" s="61" customFormat="1" ht="33.75" customHeight="1" x14ac:dyDescent="0.15">
      <c r="A131" s="59"/>
      <c r="B131" s="286" t="s">
        <v>243</v>
      </c>
      <c r="C131" s="286" t="s">
        <v>244</v>
      </c>
      <c r="D131" s="274" t="s">
        <v>688</v>
      </c>
      <c r="E131" s="275">
        <f>VLOOKUP(B131,'Fire EN 54 FX 4,704'!$D$5:$H$500,5,0)</f>
        <v>6680</v>
      </c>
      <c r="F131" s="108" t="s">
        <v>691</v>
      </c>
      <c r="G131" s="85" t="s">
        <v>3</v>
      </c>
      <c r="H131" s="85"/>
      <c r="I131" s="85"/>
      <c r="J131" s="436" t="s">
        <v>865</v>
      </c>
      <c r="K131" s="85" t="s">
        <v>601</v>
      </c>
      <c r="L131" s="86" t="s">
        <v>676</v>
      </c>
      <c r="M131" s="493">
        <f>VLOOKUP(B131,'Fire EN 54 FX 4,704'!$D$5:$L$500,9,0)</f>
        <v>8531900000</v>
      </c>
      <c r="N131" s="331" t="str">
        <f>VLOOKUP(B131,'Fire EN 54 FX 4,704'!$D$5:$O$500,12,0)</f>
        <v>0.666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</row>
    <row r="132" spans="1:24" ht="51" customHeight="1" x14ac:dyDescent="0.15">
      <c r="A132" s="56"/>
      <c r="B132" s="285" t="s">
        <v>245</v>
      </c>
      <c r="C132" s="306" t="s">
        <v>246</v>
      </c>
      <c r="D132" s="274" t="s">
        <v>687</v>
      </c>
      <c r="E132" s="275">
        <f>VLOOKUP(B132,'Fire EN 54 FX 4,704'!$D$5:$H$500,5,0)</f>
        <v>1867</v>
      </c>
      <c r="F132" s="108" t="s">
        <v>691</v>
      </c>
      <c r="G132" s="277" t="s">
        <v>3</v>
      </c>
      <c r="H132" s="277"/>
      <c r="I132" s="277"/>
      <c r="J132" s="436" t="s">
        <v>865</v>
      </c>
      <c r="K132" s="85" t="s">
        <v>601</v>
      </c>
      <c r="L132" s="283" t="s">
        <v>676</v>
      </c>
      <c r="M132" s="493">
        <f>VLOOKUP(B132,'Fire EN 54 FX 4,704'!$D$5:$L$500,9,0)</f>
        <v>8536501999</v>
      </c>
      <c r="N132" s="331" t="str">
        <f>VLOOKUP(B132,'Fire EN 54 FX 4,704'!$D$5:$O$500,12,0)</f>
        <v>0.18</v>
      </c>
    </row>
    <row r="133" spans="1:24" ht="51" customHeight="1" x14ac:dyDescent="0.15">
      <c r="A133" s="56"/>
      <c r="B133" s="285" t="s">
        <v>247</v>
      </c>
      <c r="C133" s="306" t="s">
        <v>248</v>
      </c>
      <c r="D133" s="274" t="s">
        <v>740</v>
      </c>
      <c r="E133" s="275">
        <f>VLOOKUP(B133,'Fire EN 54 FX 4,704'!$D$5:$H$500,5,0)</f>
        <v>1871</v>
      </c>
      <c r="F133" s="108" t="s">
        <v>691</v>
      </c>
      <c r="G133" s="277" t="s">
        <v>3</v>
      </c>
      <c r="H133" s="277"/>
      <c r="I133" s="277"/>
      <c r="J133" s="436" t="s">
        <v>865</v>
      </c>
      <c r="K133" s="85" t="s">
        <v>601</v>
      </c>
      <c r="L133" s="283" t="s">
        <v>677</v>
      </c>
      <c r="M133" s="493">
        <f>VLOOKUP(B133,'Fire EN 54 FX 4,704'!$D$5:$L$500,9,0)</f>
        <v>7326909890</v>
      </c>
      <c r="N133" s="331" t="str">
        <f>VLOOKUP(B133,'Fire EN 54 FX 4,704'!$D$5:$O$500,12,0)</f>
        <v>0.199</v>
      </c>
    </row>
    <row r="134" spans="1:24" ht="51" customHeight="1" x14ac:dyDescent="0.15">
      <c r="A134" s="56"/>
      <c r="B134" s="285" t="s">
        <v>249</v>
      </c>
      <c r="C134" s="306" t="s">
        <v>250</v>
      </c>
      <c r="D134" s="274" t="s">
        <v>689</v>
      </c>
      <c r="E134" s="275">
        <f>VLOOKUP(B134,'Fire EN 54 FX 4,704'!$D$5:$H$500,5,0)</f>
        <v>1184</v>
      </c>
      <c r="F134" s="108" t="s">
        <v>691</v>
      </c>
      <c r="G134" s="277" t="s">
        <v>3</v>
      </c>
      <c r="H134" s="277"/>
      <c r="I134" s="277"/>
      <c r="J134" s="436" t="s">
        <v>865</v>
      </c>
      <c r="K134" s="85" t="s">
        <v>601</v>
      </c>
      <c r="L134" s="283" t="s">
        <v>677</v>
      </c>
      <c r="M134" s="493">
        <f>VLOOKUP(B134,'Fire EN 54 FX 4,704'!$D$5:$L$500,9,0)</f>
        <v>7326909890</v>
      </c>
      <c r="N134" s="331" t="str">
        <f>VLOOKUP(B134,'Fire EN 54 FX 4,704'!$D$5:$O$500,12,0)</f>
        <v>0.383</v>
      </c>
    </row>
    <row r="135" spans="1:24" ht="51" customHeight="1" x14ac:dyDescent="0.15">
      <c r="A135" s="56"/>
      <c r="B135" s="285" t="s">
        <v>251</v>
      </c>
      <c r="C135" s="306" t="s">
        <v>252</v>
      </c>
      <c r="D135" s="274" t="s">
        <v>690</v>
      </c>
      <c r="E135" s="275">
        <f>VLOOKUP(B135,'Fire EN 54 FX 4,704'!$D$5:$H$500,5,0)</f>
        <v>1036</v>
      </c>
      <c r="F135" s="108" t="s">
        <v>691</v>
      </c>
      <c r="G135" s="277" t="s">
        <v>3</v>
      </c>
      <c r="H135" s="277"/>
      <c r="I135" s="277"/>
      <c r="J135" s="436" t="s">
        <v>865</v>
      </c>
      <c r="K135" s="85" t="s">
        <v>601</v>
      </c>
      <c r="L135" s="283" t="s">
        <v>677</v>
      </c>
      <c r="M135" s="493">
        <f>VLOOKUP(B135,'Fire EN 54 FX 4,704'!$D$5:$L$500,9,0)</f>
        <v>7326909890</v>
      </c>
      <c r="N135" s="331" t="str">
        <f>VLOOKUP(B135,'Fire EN 54 FX 4,704'!$D$5:$O$500,12,0)</f>
        <v>0.09</v>
      </c>
    </row>
    <row r="136" spans="1:24" s="57" customFormat="1" ht="11.25" x14ac:dyDescent="0.15">
      <c r="A136" s="680" t="s">
        <v>2697</v>
      </c>
      <c r="B136" s="681"/>
      <c r="C136" s="681"/>
      <c r="D136" s="681"/>
      <c r="E136" s="494"/>
      <c r="F136" s="682"/>
      <c r="G136" s="682"/>
      <c r="H136" s="682"/>
      <c r="I136" s="682"/>
      <c r="J136" s="682"/>
      <c r="K136" s="682"/>
      <c r="L136" s="682"/>
      <c r="M136" s="494"/>
      <c r="N136" s="494"/>
      <c r="O136" s="51"/>
      <c r="P136" s="51"/>
      <c r="Q136" s="51"/>
      <c r="R136" s="51"/>
      <c r="S136" s="51"/>
      <c r="T136" s="51"/>
      <c r="U136" s="51"/>
      <c r="V136" s="51"/>
      <c r="W136" s="51"/>
      <c r="X136" s="51"/>
    </row>
    <row r="137" spans="1:24" s="117" customFormat="1" ht="30" customHeight="1" x14ac:dyDescent="0.2">
      <c r="A137" s="696"/>
      <c r="B137" s="655" t="s">
        <v>1828</v>
      </c>
      <c r="C137" s="656" t="s">
        <v>1827</v>
      </c>
      <c r="D137" s="657" t="s">
        <v>2705</v>
      </c>
      <c r="E137" s="639">
        <f>VLOOKUP(B137,'Fire EN 54 FX 4,704'!$D$5:$H$500,5,0)</f>
        <v>15245</v>
      </c>
      <c r="F137" s="658" t="s">
        <v>691</v>
      </c>
      <c r="G137" s="659" t="s">
        <v>3</v>
      </c>
      <c r="H137" s="659"/>
      <c r="I137" s="660"/>
      <c r="J137" s="514" t="s">
        <v>865</v>
      </c>
      <c r="K137" s="661" t="s">
        <v>601</v>
      </c>
      <c r="L137" s="662" t="s">
        <v>676</v>
      </c>
      <c r="M137" s="493">
        <f>VLOOKUP(B137,'Fire EN 54 FX 4,704'!$D$5:$L$500,9,0)</f>
        <v>8536501990</v>
      </c>
      <c r="N137" s="331" t="str">
        <f>VLOOKUP(B137,'Fire EN 54 FX 4,704'!$D$5:$O$500,12,0)</f>
        <v>0.950</v>
      </c>
    </row>
    <row r="138" spans="1:24" s="117" customFormat="1" ht="30" customHeight="1" x14ac:dyDescent="0.2">
      <c r="A138" s="697"/>
      <c r="B138" s="655" t="s">
        <v>1833</v>
      </c>
      <c r="C138" s="656" t="s">
        <v>1832</v>
      </c>
      <c r="D138" s="657" t="s">
        <v>2706</v>
      </c>
      <c r="E138" s="639">
        <f>VLOOKUP(B138,'Fire EN 54 FX 4,704'!$D$5:$H$500,5,0)</f>
        <v>7227</v>
      </c>
      <c r="F138" s="658" t="s">
        <v>691</v>
      </c>
      <c r="G138" s="659" t="s">
        <v>3</v>
      </c>
      <c r="H138" s="659" t="s">
        <v>2698</v>
      </c>
      <c r="I138" s="660"/>
      <c r="J138" s="514" t="s">
        <v>865</v>
      </c>
      <c r="K138" s="661" t="s">
        <v>601</v>
      </c>
      <c r="L138" s="662" t="s">
        <v>676</v>
      </c>
      <c r="M138" s="493">
        <f>VLOOKUP(B138,'Fire EN 54 FX 4,704'!$D$5:$L$500,9,0)</f>
        <v>85444993</v>
      </c>
      <c r="N138" s="331" t="str">
        <f>VLOOKUP(B138,'Fire EN 54 FX 4,704'!$D$5:$O$500,12,0)</f>
        <v>2.470</v>
      </c>
    </row>
    <row r="139" spans="1:24" s="117" customFormat="1" ht="30" customHeight="1" x14ac:dyDescent="0.2">
      <c r="A139" s="697"/>
      <c r="B139" s="655" t="s">
        <v>1839</v>
      </c>
      <c r="C139" s="656" t="s">
        <v>1838</v>
      </c>
      <c r="D139" s="657" t="s">
        <v>2707</v>
      </c>
      <c r="E139" s="639">
        <f>VLOOKUP(B139,'Fire EN 54 FX 4,704'!$D$5:$H$500,5,0)</f>
        <v>18080</v>
      </c>
      <c r="F139" s="658" t="s">
        <v>691</v>
      </c>
      <c r="G139" s="659" t="s">
        <v>3</v>
      </c>
      <c r="H139" s="659" t="s">
        <v>2699</v>
      </c>
      <c r="I139" s="660"/>
      <c r="J139" s="514" t="s">
        <v>865</v>
      </c>
      <c r="K139" s="661" t="s">
        <v>601</v>
      </c>
      <c r="L139" s="662" t="s">
        <v>676</v>
      </c>
      <c r="M139" s="493">
        <f>VLOOKUP(B139,'Fire EN 54 FX 4,704'!$D$5:$L$500,9,0)</f>
        <v>85444993</v>
      </c>
      <c r="N139" s="331" t="str">
        <f>VLOOKUP(B139,'Fire EN 54 FX 4,704'!$D$5:$O$500,12,0)</f>
        <v>6.180</v>
      </c>
    </row>
    <row r="140" spans="1:24" s="117" customFormat="1" ht="30" customHeight="1" x14ac:dyDescent="0.2">
      <c r="A140" s="697"/>
      <c r="B140" s="655" t="s">
        <v>1845</v>
      </c>
      <c r="C140" s="656" t="s">
        <v>1844</v>
      </c>
      <c r="D140" s="657" t="s">
        <v>2708</v>
      </c>
      <c r="E140" s="639">
        <f>VLOOKUP(B140,'Fire EN 54 FX 4,704'!$D$5:$H$500,5,0)</f>
        <v>36021</v>
      </c>
      <c r="F140" s="658" t="s">
        <v>691</v>
      </c>
      <c r="G140" s="659" t="s">
        <v>3</v>
      </c>
      <c r="H140" s="659" t="s">
        <v>2700</v>
      </c>
      <c r="I140" s="660"/>
      <c r="J140" s="514" t="s">
        <v>865</v>
      </c>
      <c r="K140" s="661" t="s">
        <v>601</v>
      </c>
      <c r="L140" s="662" t="s">
        <v>676</v>
      </c>
      <c r="M140" s="493">
        <f>VLOOKUP(B140,'Fire EN 54 FX 4,704'!$D$5:$L$500,9,0)</f>
        <v>85444993</v>
      </c>
      <c r="N140" s="331" t="str">
        <f>VLOOKUP(B140,'Fire EN 54 FX 4,704'!$D$5:$O$500,12,0)</f>
        <v>12.350</v>
      </c>
    </row>
    <row r="141" spans="1:24" s="117" customFormat="1" ht="30" customHeight="1" x14ac:dyDescent="0.2">
      <c r="A141" s="697"/>
      <c r="B141" s="655" t="s">
        <v>1851</v>
      </c>
      <c r="C141" s="656" t="s">
        <v>1850</v>
      </c>
      <c r="D141" s="657" t="s">
        <v>2709</v>
      </c>
      <c r="E141" s="639">
        <f>VLOOKUP(B141,'Fire EN 54 FX 4,704'!$D$5:$H$500,5,0)</f>
        <v>9092</v>
      </c>
      <c r="F141" s="658" t="s">
        <v>691</v>
      </c>
      <c r="G141" s="659" t="s">
        <v>3</v>
      </c>
      <c r="H141" s="659" t="s">
        <v>2698</v>
      </c>
      <c r="I141" s="660"/>
      <c r="J141" s="514" t="s">
        <v>865</v>
      </c>
      <c r="K141" s="661" t="s">
        <v>601</v>
      </c>
      <c r="L141" s="662" t="s">
        <v>676</v>
      </c>
      <c r="M141" s="493">
        <f>VLOOKUP(B141,'Fire EN 54 FX 4,704'!$D$5:$L$500,9,0)</f>
        <v>85444993</v>
      </c>
      <c r="N141" s="331" t="str">
        <f>VLOOKUP(B141,'Fire EN 54 FX 4,704'!$D$5:$O$500,12,0)</f>
        <v>3.510</v>
      </c>
    </row>
    <row r="142" spans="1:24" s="117" customFormat="1" ht="30" customHeight="1" x14ac:dyDescent="0.2">
      <c r="A142" s="697"/>
      <c r="B142" s="655" t="s">
        <v>1856</v>
      </c>
      <c r="C142" s="656" t="s">
        <v>1855</v>
      </c>
      <c r="D142" s="657" t="s">
        <v>2710</v>
      </c>
      <c r="E142" s="639">
        <f>VLOOKUP(B142,'Fire EN 54 FX 4,704'!$D$5:$H$500,5,0)</f>
        <v>22441</v>
      </c>
      <c r="F142" s="658" t="s">
        <v>691</v>
      </c>
      <c r="G142" s="659" t="s">
        <v>3</v>
      </c>
      <c r="H142" s="659" t="s">
        <v>2699</v>
      </c>
      <c r="I142" s="660"/>
      <c r="J142" s="514" t="s">
        <v>865</v>
      </c>
      <c r="K142" s="661" t="s">
        <v>601</v>
      </c>
      <c r="L142" s="662" t="s">
        <v>676</v>
      </c>
      <c r="M142" s="493">
        <f>VLOOKUP(B142,'Fire EN 54 FX 4,704'!$D$5:$L$500,9,0)</f>
        <v>85444993</v>
      </c>
      <c r="N142" s="331" t="str">
        <f>VLOOKUP(B142,'Fire EN 54 FX 4,704'!$D$5:$O$500,12,0)</f>
        <v>8.780</v>
      </c>
    </row>
    <row r="143" spans="1:24" s="117" customFormat="1" ht="30" customHeight="1" x14ac:dyDescent="0.2">
      <c r="A143" s="697"/>
      <c r="B143" s="655" t="s">
        <v>1861</v>
      </c>
      <c r="C143" s="656" t="s">
        <v>1860</v>
      </c>
      <c r="D143" s="657" t="s">
        <v>2711</v>
      </c>
      <c r="E143" s="639">
        <f>VLOOKUP(B143,'Fire EN 54 FX 4,704'!$D$5:$H$500,5,0)</f>
        <v>43731</v>
      </c>
      <c r="F143" s="658" t="s">
        <v>691</v>
      </c>
      <c r="G143" s="659" t="s">
        <v>3</v>
      </c>
      <c r="H143" s="659" t="s">
        <v>2700</v>
      </c>
      <c r="I143" s="660"/>
      <c r="J143" s="514" t="s">
        <v>865</v>
      </c>
      <c r="K143" s="661" t="s">
        <v>601</v>
      </c>
      <c r="L143" s="662" t="s">
        <v>676</v>
      </c>
      <c r="M143" s="493">
        <f>VLOOKUP(B143,'Fire EN 54 FX 4,704'!$D$5:$L$500,9,0)</f>
        <v>85444993</v>
      </c>
      <c r="N143" s="331" t="str">
        <f>VLOOKUP(B143,'Fire EN 54 FX 4,704'!$D$5:$O$500,12,0)</f>
        <v>17.550</v>
      </c>
    </row>
    <row r="144" spans="1:24" s="117" customFormat="1" ht="30" customHeight="1" x14ac:dyDescent="0.2">
      <c r="A144" s="697"/>
      <c r="B144" s="655" t="s">
        <v>1866</v>
      </c>
      <c r="C144" s="656" t="s">
        <v>1865</v>
      </c>
      <c r="D144" s="657" t="s">
        <v>2712</v>
      </c>
      <c r="E144" s="639">
        <f>VLOOKUP(B144,'Fire EN 54 FX 4,704'!$D$5:$H$500,5,0)</f>
        <v>14558</v>
      </c>
      <c r="F144" s="658" t="s">
        <v>691</v>
      </c>
      <c r="G144" s="659" t="s">
        <v>3</v>
      </c>
      <c r="H144" s="659" t="s">
        <v>2698</v>
      </c>
      <c r="I144" s="660"/>
      <c r="J144" s="514" t="s">
        <v>865</v>
      </c>
      <c r="K144" s="661" t="s">
        <v>601</v>
      </c>
      <c r="L144" s="662" t="s">
        <v>676</v>
      </c>
      <c r="M144" s="493">
        <f>VLOOKUP(B144,'Fire EN 54 FX 4,704'!$D$5:$L$500,9,0)</f>
        <v>85444993</v>
      </c>
      <c r="N144" s="331" t="str">
        <f>VLOOKUP(B144,'Fire EN 54 FX 4,704'!$D$5:$O$500,12,0)</f>
        <v>3.770</v>
      </c>
    </row>
    <row r="145" spans="1:14" s="117" customFormat="1" ht="30" customHeight="1" x14ac:dyDescent="0.2">
      <c r="A145" s="697"/>
      <c r="B145" s="655" t="s">
        <v>1871</v>
      </c>
      <c r="C145" s="656" t="s">
        <v>1870</v>
      </c>
      <c r="D145" s="657" t="s">
        <v>2713</v>
      </c>
      <c r="E145" s="639">
        <f>VLOOKUP(B145,'Fire EN 54 FX 4,704'!$D$5:$H$500,5,0)</f>
        <v>35604</v>
      </c>
      <c r="F145" s="658" t="s">
        <v>691</v>
      </c>
      <c r="G145" s="659" t="s">
        <v>3</v>
      </c>
      <c r="H145" s="659" t="s">
        <v>2699</v>
      </c>
      <c r="I145" s="660"/>
      <c r="J145" s="514" t="s">
        <v>865</v>
      </c>
      <c r="K145" s="661" t="s">
        <v>601</v>
      </c>
      <c r="L145" s="662" t="s">
        <v>676</v>
      </c>
      <c r="M145" s="493">
        <f>VLOOKUP(B145,'Fire EN 54 FX 4,704'!$D$5:$L$500,9,0)</f>
        <v>85444993</v>
      </c>
      <c r="N145" s="331" t="str">
        <f>VLOOKUP(B145,'Fire EN 54 FX 4,704'!$D$5:$O$500,12,0)</f>
        <v>9.430</v>
      </c>
    </row>
    <row r="146" spans="1:14" s="117" customFormat="1" ht="30" customHeight="1" x14ac:dyDescent="0.2">
      <c r="A146" s="697"/>
      <c r="B146" s="655" t="s">
        <v>1876</v>
      </c>
      <c r="C146" s="656" t="s">
        <v>1875</v>
      </c>
      <c r="D146" s="657" t="s">
        <v>2714</v>
      </c>
      <c r="E146" s="639">
        <f>VLOOKUP(B146,'Fire EN 54 FX 4,704'!$D$5:$H$500,5,0)</f>
        <v>69625</v>
      </c>
      <c r="F146" s="658" t="s">
        <v>691</v>
      </c>
      <c r="G146" s="659" t="s">
        <v>3</v>
      </c>
      <c r="H146" s="659" t="s">
        <v>2700</v>
      </c>
      <c r="I146" s="660"/>
      <c r="J146" s="514" t="s">
        <v>865</v>
      </c>
      <c r="K146" s="661" t="s">
        <v>601</v>
      </c>
      <c r="L146" s="662" t="s">
        <v>676</v>
      </c>
      <c r="M146" s="493">
        <f>VLOOKUP(B146,'Fire EN 54 FX 4,704'!$D$5:$L$500,9,0)</f>
        <v>85444993</v>
      </c>
      <c r="N146" s="331" t="str">
        <f>VLOOKUP(B146,'Fire EN 54 FX 4,704'!$D$5:$O$500,12,0)</f>
        <v>18.850</v>
      </c>
    </row>
    <row r="147" spans="1:14" s="117" customFormat="1" ht="30" customHeight="1" x14ac:dyDescent="0.2">
      <c r="A147" s="697"/>
      <c r="B147" s="655" t="s">
        <v>1881</v>
      </c>
      <c r="C147" s="656" t="s">
        <v>1880</v>
      </c>
      <c r="D147" s="657" t="s">
        <v>2715</v>
      </c>
      <c r="E147" s="639">
        <f>VLOOKUP(B147,'Fire EN 54 FX 4,704'!$D$5:$H$500,5,0)</f>
        <v>1924</v>
      </c>
      <c r="F147" s="658" t="s">
        <v>691</v>
      </c>
      <c r="G147" s="659" t="s">
        <v>3</v>
      </c>
      <c r="H147" s="659"/>
      <c r="I147" s="663" t="s">
        <v>2722</v>
      </c>
      <c r="J147" s="514" t="s">
        <v>865</v>
      </c>
      <c r="K147" s="661" t="s">
        <v>601</v>
      </c>
      <c r="L147" s="662" t="s">
        <v>676</v>
      </c>
      <c r="M147" s="493">
        <f>VLOOKUP(B147,'Fire EN 54 FX 4,704'!$D$5:$L$500,9,0)</f>
        <v>85319000</v>
      </c>
      <c r="N147" s="331" t="str">
        <f>VLOOKUP(B147,'Fire EN 54 FX 4,704'!$D$5:$O$500,12,0)</f>
        <v>0.112</v>
      </c>
    </row>
    <row r="148" spans="1:14" s="117" customFormat="1" ht="30" customHeight="1" x14ac:dyDescent="0.2">
      <c r="A148" s="697"/>
      <c r="B148" s="655" t="s">
        <v>1886</v>
      </c>
      <c r="C148" s="656" t="s">
        <v>1885</v>
      </c>
      <c r="D148" s="657" t="s">
        <v>2716</v>
      </c>
      <c r="E148" s="639">
        <f>VLOOKUP(B148,'Fire EN 54 FX 4,704'!$D$5:$H$500,5,0)</f>
        <v>1480</v>
      </c>
      <c r="F148" s="658" t="s">
        <v>691</v>
      </c>
      <c r="G148" s="659" t="s">
        <v>3</v>
      </c>
      <c r="H148" s="659"/>
      <c r="I148" s="663" t="s">
        <v>2723</v>
      </c>
      <c r="J148" s="514" t="s">
        <v>865</v>
      </c>
      <c r="K148" s="661" t="s">
        <v>601</v>
      </c>
      <c r="L148" s="662" t="s">
        <v>676</v>
      </c>
      <c r="M148" s="493">
        <f>VLOOKUP(B148,'Fire EN 54 FX 4,704'!$D$5:$L$500,9,0)</f>
        <v>85319000</v>
      </c>
      <c r="N148" s="331" t="str">
        <f>VLOOKUP(B148,'Fire EN 54 FX 4,704'!$D$5:$O$500,12,0)</f>
        <v>0.211</v>
      </c>
    </row>
    <row r="149" spans="1:14" s="117" customFormat="1" ht="30" customHeight="1" x14ac:dyDescent="0.2">
      <c r="A149" s="697"/>
      <c r="B149" s="655" t="s">
        <v>1896</v>
      </c>
      <c r="C149" s="656" t="s">
        <v>1895</v>
      </c>
      <c r="D149" s="657" t="s">
        <v>2717</v>
      </c>
      <c r="E149" s="639">
        <f>VLOOKUP(B149,'Fire EN 54 FX 4,704'!$D$5:$H$500,5,0)</f>
        <v>1412</v>
      </c>
      <c r="F149" s="658" t="s">
        <v>691</v>
      </c>
      <c r="G149" s="659" t="s">
        <v>3</v>
      </c>
      <c r="H149" s="663" t="s">
        <v>2701</v>
      </c>
      <c r="I149" s="663" t="s">
        <v>2721</v>
      </c>
      <c r="J149" s="514" t="s">
        <v>865</v>
      </c>
      <c r="K149" s="661" t="s">
        <v>601</v>
      </c>
      <c r="L149" s="662" t="s">
        <v>676</v>
      </c>
      <c r="M149" s="493">
        <f>VLOOKUP(B149,'Fire EN 54 FX 4,704'!$D$5:$L$500,9,0)</f>
        <v>73261990</v>
      </c>
      <c r="N149" s="331" t="str">
        <f>VLOOKUP(B149,'Fire EN 54 FX 4,704'!$D$5:$O$500,12,0)</f>
        <v>0.040</v>
      </c>
    </row>
    <row r="150" spans="1:14" s="117" customFormat="1" ht="30" customHeight="1" x14ac:dyDescent="0.2">
      <c r="A150" s="698"/>
      <c r="B150" s="655" t="s">
        <v>1901</v>
      </c>
      <c r="C150" s="656" t="s">
        <v>1900</v>
      </c>
      <c r="D150" s="657" t="s">
        <v>2718</v>
      </c>
      <c r="E150" s="639">
        <f>VLOOKUP(B150,'Fire EN 54 FX 4,704'!$D$5:$H$500,5,0)</f>
        <v>370</v>
      </c>
      <c r="F150" s="658" t="s">
        <v>691</v>
      </c>
      <c r="G150" s="659" t="s">
        <v>3</v>
      </c>
      <c r="H150" s="663" t="s">
        <v>2720</v>
      </c>
      <c r="I150" s="663" t="s">
        <v>2719</v>
      </c>
      <c r="J150" s="514" t="s">
        <v>865</v>
      </c>
      <c r="K150" s="661" t="s">
        <v>601</v>
      </c>
      <c r="L150" s="662" t="s">
        <v>676</v>
      </c>
      <c r="M150" s="493">
        <f>VLOOKUP(B150,'Fire EN 54 FX 4,704'!$D$5:$L$500,9,0)</f>
        <v>39259010</v>
      </c>
      <c r="N150" s="331" t="str">
        <f>VLOOKUP(B150,'Fire EN 54 FX 4,704'!$D$5:$O$500,12,0)</f>
        <v>1.590</v>
      </c>
    </row>
    <row r="151" spans="1:14" ht="11.25" x14ac:dyDescent="0.15">
      <c r="A151" s="684" t="s">
        <v>253</v>
      </c>
      <c r="B151" s="685"/>
      <c r="C151" s="685"/>
      <c r="D151" s="685"/>
      <c r="E151" s="494"/>
      <c r="F151" s="683"/>
      <c r="G151" s="683"/>
      <c r="H151" s="683"/>
      <c r="I151" s="683"/>
      <c r="J151" s="683"/>
      <c r="K151" s="683"/>
      <c r="L151" s="683"/>
      <c r="M151" s="494"/>
      <c r="N151" s="494"/>
    </row>
    <row r="152" spans="1:14" s="117" customFormat="1" ht="30" customHeight="1" x14ac:dyDescent="0.2">
      <c r="A152" s="696"/>
      <c r="B152" s="285" t="s">
        <v>2663</v>
      </c>
      <c r="C152" s="306" t="s">
        <v>2662</v>
      </c>
      <c r="D152" s="274" t="s">
        <v>2724</v>
      </c>
      <c r="E152" s="275">
        <f>VLOOKUP(B152,'Fire EN 54 FX 4,704'!$D$5:$H$500,5,0)</f>
        <v>29238</v>
      </c>
      <c r="F152" s="108" t="s">
        <v>691</v>
      </c>
      <c r="G152" s="277" t="s">
        <v>229</v>
      </c>
      <c r="H152" s="291" t="s">
        <v>2757</v>
      </c>
      <c r="I152" s="701" t="s">
        <v>2793</v>
      </c>
      <c r="J152" s="436" t="s">
        <v>865</v>
      </c>
      <c r="K152" s="85" t="s">
        <v>601</v>
      </c>
      <c r="L152" s="283" t="s">
        <v>675</v>
      </c>
      <c r="M152" s="493">
        <f>VLOOKUP(B152,'Fire EN 54 FX 4,704'!$D$5:$L$500,9,0)</f>
        <v>85365019</v>
      </c>
      <c r="N152" s="331" t="str">
        <f>VLOOKUP(B152,'Fire EN 54 FX 4,704'!$D$5:$O$500,12,0)</f>
        <v>0.590</v>
      </c>
    </row>
    <row r="153" spans="1:14" s="117" customFormat="1" ht="30" customHeight="1" x14ac:dyDescent="0.2">
      <c r="A153" s="697"/>
      <c r="B153" s="285" t="s">
        <v>2666</v>
      </c>
      <c r="C153" s="306">
        <v>929144</v>
      </c>
      <c r="D153" s="274" t="s">
        <v>2725</v>
      </c>
      <c r="E153" s="275">
        <f>VLOOKUP(B153,'Fire EN 54 FX 4,704'!$D$5:$H$500,5,0)</f>
        <v>2234</v>
      </c>
      <c r="F153" s="108" t="s">
        <v>691</v>
      </c>
      <c r="G153" s="277" t="s">
        <v>229</v>
      </c>
      <c r="H153" s="291"/>
      <c r="I153" s="702"/>
      <c r="J153" s="436" t="s">
        <v>865</v>
      </c>
      <c r="K153" s="85" t="s">
        <v>601</v>
      </c>
      <c r="L153" s="283" t="s">
        <v>675</v>
      </c>
      <c r="M153" s="493">
        <f>VLOOKUP(B153,'Fire EN 54 FX 4,704'!$D$5:$L$500,9,0)</f>
        <v>85319000</v>
      </c>
      <c r="N153" s="331" t="str">
        <f>VLOOKUP(B153,'Fire EN 54 FX 4,704'!$D$5:$O$500,12,0)</f>
        <v>0.050</v>
      </c>
    </row>
    <row r="154" spans="1:14" s="117" customFormat="1" ht="30" customHeight="1" x14ac:dyDescent="0.2">
      <c r="A154" s="698"/>
      <c r="B154" s="285" t="s">
        <v>2669</v>
      </c>
      <c r="C154" s="306">
        <v>924441</v>
      </c>
      <c r="D154" s="274" t="s">
        <v>2726</v>
      </c>
      <c r="E154" s="275">
        <f>VLOOKUP(B154,'Fire EN 54 FX 4,704'!$D$5:$H$500,5,0)</f>
        <v>1512</v>
      </c>
      <c r="F154" s="108" t="s">
        <v>691</v>
      </c>
      <c r="G154" s="277" t="s">
        <v>229</v>
      </c>
      <c r="H154" s="291"/>
      <c r="I154" s="703"/>
      <c r="J154" s="436" t="s">
        <v>865</v>
      </c>
      <c r="K154" s="85" t="s">
        <v>601</v>
      </c>
      <c r="L154" s="283" t="s">
        <v>675</v>
      </c>
      <c r="M154" s="493">
        <f>VLOOKUP(B154,'Fire EN 54 FX 4,704'!$D$5:$L$500,9,0)</f>
        <v>85389099</v>
      </c>
      <c r="N154" s="331" t="str">
        <f>VLOOKUP(B154,'Fire EN 54 FX 4,704'!$D$5:$O$500,12,0)</f>
        <v>0.380</v>
      </c>
    </row>
    <row r="155" spans="1:14" s="117" customFormat="1" ht="30" customHeight="1" x14ac:dyDescent="0.2">
      <c r="A155" s="311"/>
      <c r="B155" s="285" t="s">
        <v>2672</v>
      </c>
      <c r="C155" s="306">
        <v>904757</v>
      </c>
      <c r="D155" s="274" t="s">
        <v>2727</v>
      </c>
      <c r="E155" s="275">
        <f>VLOOKUP(B155,'Fire EN 54 FX 4,704'!$D$5:$H$500,5,0)</f>
        <v>237</v>
      </c>
      <c r="F155" s="108" t="s">
        <v>691</v>
      </c>
      <c r="G155" s="277" t="s">
        <v>229</v>
      </c>
      <c r="H155" s="291"/>
      <c r="I155" s="491"/>
      <c r="J155" s="436" t="s">
        <v>865</v>
      </c>
      <c r="K155" s="85" t="s">
        <v>601</v>
      </c>
      <c r="L155" s="283" t="s">
        <v>675</v>
      </c>
      <c r="M155" s="493">
        <f>VLOOKUP(B155,'Fire EN 54 FX 4,704'!$D$5:$L$500,9,0)</f>
        <v>85389099</v>
      </c>
      <c r="N155" s="331" t="str">
        <f>VLOOKUP(B155,'Fire EN 54 FX 4,704'!$D$5:$O$500,12,0)</f>
        <v>0.095</v>
      </c>
    </row>
    <row r="156" spans="1:14" s="537" customFormat="1" ht="30" customHeight="1" x14ac:dyDescent="0.2">
      <c r="A156" s="674"/>
      <c r="B156" s="608" t="s">
        <v>2755</v>
      </c>
      <c r="C156" s="608">
        <v>924420</v>
      </c>
      <c r="D156" s="609" t="s">
        <v>2740</v>
      </c>
      <c r="E156" s="275">
        <f>VLOOKUP(B156,'Fire EN 54 FX 4,704'!$D$5:$H$500,5,0)</f>
        <v>36235</v>
      </c>
      <c r="F156" s="534" t="s">
        <v>691</v>
      </c>
      <c r="G156" s="535" t="s">
        <v>229</v>
      </c>
      <c r="H156" s="611" t="s">
        <v>2756</v>
      </c>
      <c r="I156" s="672" t="s">
        <v>2703</v>
      </c>
      <c r="J156" s="593" t="s">
        <v>865</v>
      </c>
      <c r="K156" s="535" t="s">
        <v>601</v>
      </c>
      <c r="L156" s="536" t="s">
        <v>675</v>
      </c>
      <c r="M156" s="493" t="str">
        <f>VLOOKUP(B156,'Fire EN 54 FX 4,704'!$D$5:$L$500,9,0)</f>
        <v>90318080</v>
      </c>
      <c r="N156" s="331" t="str">
        <f>VLOOKUP(B156,'Fire EN 54 FX 4,704'!$D$5:$O$500,12,0)</f>
        <v>0.590</v>
      </c>
    </row>
    <row r="157" spans="1:14" s="544" customFormat="1" ht="30" customHeight="1" x14ac:dyDescent="0.2">
      <c r="A157" s="675"/>
      <c r="B157" s="600" t="s">
        <v>2743</v>
      </c>
      <c r="C157" s="610">
        <v>926826</v>
      </c>
      <c r="D157" s="599" t="s">
        <v>2744</v>
      </c>
      <c r="E157" s="275">
        <f>VLOOKUP(B157,'Fire EN 54 FX 4,704'!$D$5:$H$500,5,0)</f>
        <v>2999</v>
      </c>
      <c r="F157" s="539" t="s">
        <v>691</v>
      </c>
      <c r="G157" s="540" t="s">
        <v>229</v>
      </c>
      <c r="H157" s="541"/>
      <c r="I157" s="673"/>
      <c r="J157" s="436" t="s">
        <v>865</v>
      </c>
      <c r="K157" s="542" t="s">
        <v>601</v>
      </c>
      <c r="L157" s="543" t="s">
        <v>675</v>
      </c>
      <c r="M157" s="493" t="str">
        <f>VLOOKUP(B157,'Fire EN 54 FX 4,704'!$D$5:$L$500,9,0)</f>
        <v>85319085</v>
      </c>
      <c r="N157" s="331" t="str">
        <f>VLOOKUP(B157,'Fire EN 54 FX 4,704'!$D$5:$O$500,12,0)</f>
        <v>0.050</v>
      </c>
    </row>
    <row r="158" spans="1:14" s="117" customFormat="1" ht="30" customHeight="1" x14ac:dyDescent="0.2">
      <c r="A158" s="696"/>
      <c r="B158" s="285" t="s">
        <v>2674</v>
      </c>
      <c r="C158" s="306">
        <v>911674</v>
      </c>
      <c r="D158" s="274" t="s">
        <v>2675</v>
      </c>
      <c r="E158" s="275">
        <f>VLOOKUP(B158,'Fire EN 54 FX 4,704'!$D$5:$H$500,5,0)</f>
        <v>42483</v>
      </c>
      <c r="F158" s="108" t="s">
        <v>691</v>
      </c>
      <c r="G158" s="277" t="s">
        <v>229</v>
      </c>
      <c r="H158" s="291" t="s">
        <v>2704</v>
      </c>
      <c r="I158" s="693" t="s">
        <v>2703</v>
      </c>
      <c r="J158" s="436" t="s">
        <v>865</v>
      </c>
      <c r="K158" s="85" t="s">
        <v>601</v>
      </c>
      <c r="L158" s="283" t="s">
        <v>675</v>
      </c>
      <c r="M158" s="493" t="str">
        <f>VLOOKUP(B158,'Fire EN 54 FX 4,704'!$D$5:$L$500,9,0)</f>
        <v>90318080</v>
      </c>
      <c r="N158" s="331" t="str">
        <f>VLOOKUP(B158,'Fire EN 54 FX 4,704'!$D$5:$O$500,12,0)</f>
        <v>0.590</v>
      </c>
    </row>
    <row r="159" spans="1:14" s="117" customFormat="1" ht="30" customHeight="1" x14ac:dyDescent="0.2">
      <c r="A159" s="697"/>
      <c r="B159" s="285" t="s">
        <v>2678</v>
      </c>
      <c r="C159" s="306">
        <v>922689</v>
      </c>
      <c r="D159" s="274" t="s">
        <v>2728</v>
      </c>
      <c r="E159" s="275">
        <f>VLOOKUP(B159,'Fire EN 54 FX 4,704'!$D$5:$H$500,5,0)</f>
        <v>9371</v>
      </c>
      <c r="F159" s="108" t="s">
        <v>691</v>
      </c>
      <c r="G159" s="277" t="s">
        <v>229</v>
      </c>
      <c r="H159" s="291"/>
      <c r="I159" s="694"/>
      <c r="J159" s="436" t="s">
        <v>865</v>
      </c>
      <c r="K159" s="85" t="s">
        <v>601</v>
      </c>
      <c r="L159" s="283" t="s">
        <v>675</v>
      </c>
      <c r="M159" s="493" t="str">
        <f>VLOOKUP(B159,'Fire EN 54 FX 4,704'!$D$5:$L$500,9,0)</f>
        <v>85363010</v>
      </c>
      <c r="N159" s="331" t="str">
        <f>VLOOKUP(B159,'Fire EN 54 FX 4,704'!$D$5:$O$500,12,0)</f>
        <v>0.150</v>
      </c>
    </row>
    <row r="160" spans="1:14" s="117" customFormat="1" ht="30" customHeight="1" x14ac:dyDescent="0.2">
      <c r="A160" s="698"/>
      <c r="B160" s="285" t="s">
        <v>2682</v>
      </c>
      <c r="C160" s="306">
        <v>924442</v>
      </c>
      <c r="D160" s="274" t="s">
        <v>2729</v>
      </c>
      <c r="E160" s="275">
        <f>VLOOKUP(B160,'Fire EN 54 FX 4,704'!$D$5:$H$500,5,0)</f>
        <v>2749</v>
      </c>
      <c r="F160" s="108" t="s">
        <v>691</v>
      </c>
      <c r="G160" s="277" t="s">
        <v>229</v>
      </c>
      <c r="H160" s="291"/>
      <c r="I160" s="695"/>
      <c r="J160" s="436" t="s">
        <v>865</v>
      </c>
      <c r="K160" s="85" t="s">
        <v>601</v>
      </c>
      <c r="L160" s="283" t="s">
        <v>675</v>
      </c>
      <c r="M160" s="493" t="str">
        <f>VLOOKUP(B160,'Fire EN 54 FX 4,704'!$D$5:$L$500,9,0)</f>
        <v>85389099</v>
      </c>
      <c r="N160" s="331" t="str">
        <f>VLOOKUP(B160,'Fire EN 54 FX 4,704'!$D$5:$O$500,12,0)</f>
        <v>0.530</v>
      </c>
    </row>
    <row r="161" spans="1:153" s="117" customFormat="1" ht="30" customHeight="1" x14ac:dyDescent="0.2">
      <c r="A161" s="696"/>
      <c r="B161" s="285" t="s">
        <v>254</v>
      </c>
      <c r="C161" s="306" t="s">
        <v>683</v>
      </c>
      <c r="D161" s="274" t="s">
        <v>1922</v>
      </c>
      <c r="E161" s="275">
        <f>VLOOKUP(B161,'Fire EN 54 FX 4,704'!$D$5:$H$500,5,0)</f>
        <v>32487</v>
      </c>
      <c r="F161" s="108" t="s">
        <v>691</v>
      </c>
      <c r="G161" s="277" t="s">
        <v>3</v>
      </c>
      <c r="H161" s="291"/>
      <c r="I161" s="693"/>
      <c r="J161" s="436" t="s">
        <v>865</v>
      </c>
      <c r="K161" s="85" t="s">
        <v>601</v>
      </c>
      <c r="L161" s="283" t="s">
        <v>676</v>
      </c>
      <c r="M161" s="493">
        <f>VLOOKUP(B161,'Fire EN 54 FX 4,704'!$D$5:$L$500,9,0)</f>
        <v>8536501999</v>
      </c>
      <c r="N161" s="331" t="str">
        <f>VLOOKUP(B161,'Fire EN 54 FX 4,704'!$D$5:$O$500,12,0)</f>
        <v>2.0</v>
      </c>
    </row>
    <row r="162" spans="1:153" s="117" customFormat="1" ht="30" customHeight="1" x14ac:dyDescent="0.2">
      <c r="A162" s="697"/>
      <c r="B162" s="285" t="s">
        <v>255</v>
      </c>
      <c r="C162" s="306" t="s">
        <v>684</v>
      </c>
      <c r="D162" s="274" t="s">
        <v>1925</v>
      </c>
      <c r="E162" s="275">
        <f>VLOOKUP(B162,'Fire EN 54 FX 4,704'!$D$5:$H$500,5,0)</f>
        <v>1925</v>
      </c>
      <c r="F162" s="108" t="s">
        <v>691</v>
      </c>
      <c r="G162" s="277" t="s">
        <v>3</v>
      </c>
      <c r="H162" s="291"/>
      <c r="I162" s="694"/>
      <c r="J162" s="436" t="s">
        <v>865</v>
      </c>
      <c r="K162" s="85" t="s">
        <v>601</v>
      </c>
      <c r="L162" s="283" t="s">
        <v>676</v>
      </c>
      <c r="M162" s="493">
        <f>VLOOKUP(B162,'Fire EN 54 FX 4,704'!$D$5:$L$500,9,0)</f>
        <v>8536501999</v>
      </c>
      <c r="N162" s="331" t="str">
        <f>VLOOKUP(B162,'Fire EN 54 FX 4,704'!$D$5:$O$500,12,0)</f>
        <v>0.655</v>
      </c>
    </row>
    <row r="163" spans="1:153" s="61" customFormat="1" ht="30" customHeight="1" x14ac:dyDescent="0.15">
      <c r="A163" s="109"/>
      <c r="B163" s="285" t="s">
        <v>256</v>
      </c>
      <c r="C163" s="285" t="s">
        <v>685</v>
      </c>
      <c r="D163" s="274" t="s">
        <v>257</v>
      </c>
      <c r="E163" s="275">
        <f>VLOOKUP(B163,'Fire EN 54 FX 4,704'!$D$5:$H$500,5,0)</f>
        <v>40530</v>
      </c>
      <c r="F163" s="108" t="s">
        <v>691</v>
      </c>
      <c r="G163" s="277" t="s">
        <v>3</v>
      </c>
      <c r="H163" s="277"/>
      <c r="I163" s="277"/>
      <c r="J163" s="445" t="s">
        <v>865</v>
      </c>
      <c r="K163" s="277" t="s">
        <v>601</v>
      </c>
      <c r="L163" s="283" t="s">
        <v>676</v>
      </c>
      <c r="M163" s="493">
        <f>VLOOKUP(B163,'Fire EN 54 FX 4,704'!$D$5:$L$500,9,0)</f>
        <v>8531103000</v>
      </c>
      <c r="N163" s="331" t="str">
        <f>VLOOKUP(B163,'Fire EN 54 FX 4,704'!$D$5:$O$500,12,0)</f>
        <v>2.5</v>
      </c>
    </row>
    <row r="164" spans="1:153" s="61" customFormat="1" ht="18" customHeight="1" x14ac:dyDescent="0.15">
      <c r="A164" s="699" t="s">
        <v>2702</v>
      </c>
      <c r="B164" s="683"/>
      <c r="C164" s="683"/>
      <c r="D164" s="683"/>
      <c r="E164" s="494"/>
      <c r="F164" s="683"/>
      <c r="G164" s="683"/>
      <c r="H164" s="683"/>
      <c r="I164" s="683"/>
      <c r="J164" s="683"/>
      <c r="K164" s="683"/>
      <c r="L164" s="700"/>
      <c r="M164" s="494"/>
      <c r="N164" s="494"/>
      <c r="O164" s="50"/>
      <c r="P164" s="50"/>
      <c r="Q164" s="50"/>
      <c r="R164" s="50"/>
      <c r="S164" s="50"/>
      <c r="T164" s="50"/>
      <c r="U164" s="50"/>
      <c r="V164" s="50"/>
      <c r="W164" s="50"/>
      <c r="X164" s="50"/>
    </row>
    <row r="165" spans="1:153" s="61" customFormat="1" ht="54.75" customHeight="1" x14ac:dyDescent="0.15">
      <c r="A165" s="109"/>
      <c r="B165" s="315" t="s">
        <v>741</v>
      </c>
      <c r="C165" s="316" t="s">
        <v>742</v>
      </c>
      <c r="D165" s="317" t="s">
        <v>745</v>
      </c>
      <c r="E165" s="275">
        <f>VLOOKUP(B165,'Fire EN 54 FX 4,704'!$D$5:$H$500,5,0)</f>
        <v>2626</v>
      </c>
      <c r="F165" s="318" t="s">
        <v>691</v>
      </c>
      <c r="G165" s="85" t="s">
        <v>3</v>
      </c>
      <c r="H165" s="85"/>
      <c r="I165" s="85"/>
      <c r="J165" s="436" t="s">
        <v>865</v>
      </c>
      <c r="K165" s="85" t="s">
        <v>601</v>
      </c>
      <c r="L165" s="303" t="s">
        <v>678</v>
      </c>
      <c r="M165" s="493">
        <f>VLOOKUP(B165,'Fire EN 54 FX 4,704'!$D$5:$L$500,9,0)</f>
        <v>85311030000</v>
      </c>
      <c r="N165" s="331" t="str">
        <f>VLOOKUP(B165,'Fire EN 54 FX 4,704'!$D$5:$O$500,12,0)</f>
        <v>0.124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</row>
    <row r="166" spans="1:153" s="61" customFormat="1" ht="54.75" customHeight="1" x14ac:dyDescent="0.15">
      <c r="A166" s="109"/>
      <c r="B166" s="315" t="s">
        <v>744</v>
      </c>
      <c r="C166" s="316" t="s">
        <v>743</v>
      </c>
      <c r="D166" s="319" t="s">
        <v>757</v>
      </c>
      <c r="E166" s="275">
        <f>VLOOKUP(B166,'Fire EN 54 FX 4,704'!$D$5:$H$500,5,0)</f>
        <v>158</v>
      </c>
      <c r="F166" s="318" t="s">
        <v>691</v>
      </c>
      <c r="G166" s="85" t="s">
        <v>3</v>
      </c>
      <c r="H166" s="85"/>
      <c r="I166" s="85"/>
      <c r="J166" s="436" t="s">
        <v>865</v>
      </c>
      <c r="K166" s="85" t="s">
        <v>601</v>
      </c>
      <c r="L166" s="303" t="s">
        <v>678</v>
      </c>
      <c r="M166" s="493">
        <f>VLOOKUP(B166,'Fire EN 54 FX 4,704'!$D$5:$L$500,9,0)</f>
        <v>85319085900</v>
      </c>
      <c r="N166" s="331" t="str">
        <f>VLOOKUP(B166,'Fire EN 54 FX 4,704'!$D$5:$O$500,12,0)</f>
        <v>0.025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</row>
    <row r="167" spans="1:153" s="61" customFormat="1" ht="54.75" customHeight="1" x14ac:dyDescent="0.15">
      <c r="A167" s="109"/>
      <c r="B167" s="315" t="s">
        <v>747</v>
      </c>
      <c r="C167" s="316" t="s">
        <v>746</v>
      </c>
      <c r="D167" s="320" t="s">
        <v>258</v>
      </c>
      <c r="E167" s="275">
        <f>VLOOKUP(B167,'Fire EN 54 FX 4,704'!$D$5:$H$500,5,0)</f>
        <v>117</v>
      </c>
      <c r="F167" s="318" t="s">
        <v>691</v>
      </c>
      <c r="G167" s="85" t="s">
        <v>3</v>
      </c>
      <c r="H167" s="85"/>
      <c r="I167" s="85"/>
      <c r="J167" s="436" t="s">
        <v>865</v>
      </c>
      <c r="K167" s="85" t="s">
        <v>601</v>
      </c>
      <c r="L167" s="303" t="s">
        <v>678</v>
      </c>
      <c r="M167" s="493">
        <f>VLOOKUP(B167,'Fire EN 54 FX 4,704'!$D$5:$L$500,9,0)</f>
        <v>85319000000</v>
      </c>
      <c r="N167" s="331" t="str">
        <f>VLOOKUP(B167,'Fire EN 54 FX 4,704'!$D$5:$O$500,12,0)</f>
        <v>0.036</v>
      </c>
      <c r="O167" s="50"/>
      <c r="P167" s="50"/>
      <c r="Q167" s="50"/>
      <c r="R167" s="50"/>
      <c r="S167" s="50"/>
      <c r="T167" s="50"/>
      <c r="U167" s="50"/>
      <c r="V167" s="50"/>
      <c r="W167" s="50"/>
      <c r="X167" s="50"/>
    </row>
    <row r="168" spans="1:153" s="61" customFormat="1" ht="54.75" customHeight="1" x14ac:dyDescent="0.15">
      <c r="A168" s="272"/>
      <c r="B168" s="321" t="s">
        <v>749</v>
      </c>
      <c r="C168" s="322" t="s">
        <v>748</v>
      </c>
      <c r="D168" s="323" t="s">
        <v>755</v>
      </c>
      <c r="E168" s="275">
        <f>VLOOKUP(B168,'Fire EN 54 FX 4,704'!$D$5:$H$500,5,0)</f>
        <v>449</v>
      </c>
      <c r="F168" s="324" t="s">
        <v>691</v>
      </c>
      <c r="G168" s="325" t="s">
        <v>3</v>
      </c>
      <c r="H168" s="325"/>
      <c r="I168" s="325"/>
      <c r="J168" s="436" t="s">
        <v>865</v>
      </c>
      <c r="K168" s="85" t="s">
        <v>601</v>
      </c>
      <c r="L168" s="303" t="s">
        <v>632</v>
      </c>
      <c r="M168" s="493">
        <f>VLOOKUP(B168,'Fire EN 54 FX 4,704'!$D$5:$L$500,9,0)</f>
        <v>85319000000</v>
      </c>
      <c r="N168" s="331" t="str">
        <f>VLOOKUP(B168,'Fire EN 54 FX 4,704'!$D$5:$O$500,12,0)</f>
        <v>0.286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</row>
    <row r="169" spans="1:153" s="61" customFormat="1" ht="54.75" customHeight="1" x14ac:dyDescent="0.15">
      <c r="A169" s="109"/>
      <c r="B169" s="315" t="s">
        <v>751</v>
      </c>
      <c r="C169" s="326" t="s">
        <v>750</v>
      </c>
      <c r="D169" s="327" t="s">
        <v>756</v>
      </c>
      <c r="E169" s="275">
        <f>VLOOKUP(B169,'Fire EN 54 FX 4,704'!$D$5:$H$500,5,0)</f>
        <v>257</v>
      </c>
      <c r="F169" s="318" t="s">
        <v>691</v>
      </c>
      <c r="G169" s="85" t="s">
        <v>3</v>
      </c>
      <c r="H169" s="290" t="s">
        <v>727</v>
      </c>
      <c r="I169" s="290"/>
      <c r="J169" s="436" t="s">
        <v>865</v>
      </c>
      <c r="K169" s="85" t="s">
        <v>601</v>
      </c>
      <c r="L169" s="303" t="s">
        <v>678</v>
      </c>
      <c r="M169" s="493">
        <f>VLOOKUP(B169,'Fire EN 54 FX 4,704'!$D$5:$L$500,9,0)</f>
        <v>90269000900</v>
      </c>
      <c r="N169" s="331" t="str">
        <f>VLOOKUP(B169,'Fire EN 54 FX 4,704'!$D$5:$O$500,12,0)</f>
        <v>0.354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</row>
    <row r="170" spans="1:153" s="61" customFormat="1" ht="54.75" customHeight="1" x14ac:dyDescent="0.15">
      <c r="A170" s="109"/>
      <c r="B170" s="315" t="s">
        <v>773</v>
      </c>
      <c r="C170" s="326" t="s">
        <v>774</v>
      </c>
      <c r="D170" s="327" t="s">
        <v>778</v>
      </c>
      <c r="E170" s="275">
        <f>VLOOKUP(B170,'Fire EN 54 FX 4,704'!$D$5:$H$500,5,0)</f>
        <v>10037</v>
      </c>
      <c r="F170" s="318" t="s">
        <v>691</v>
      </c>
      <c r="G170" s="85" t="s">
        <v>3</v>
      </c>
      <c r="H170" s="290"/>
      <c r="I170" s="290"/>
      <c r="J170" s="436" t="s">
        <v>865</v>
      </c>
      <c r="K170" s="85" t="s">
        <v>601</v>
      </c>
      <c r="L170" s="303" t="s">
        <v>678</v>
      </c>
      <c r="M170" s="493">
        <f>VLOOKUP(B170,'Fire EN 54 FX 4,704'!$D$5:$L$500,9,0)</f>
        <v>90318080000</v>
      </c>
      <c r="N170" s="331" t="str">
        <f>VLOOKUP(B170,'Fire EN 54 FX 4,704'!$D$5:$O$500,12,0)</f>
        <v>0.480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</row>
    <row r="171" spans="1:153" s="61" customFormat="1" ht="54.75" customHeight="1" x14ac:dyDescent="0.15">
      <c r="A171" s="109"/>
      <c r="B171" s="315" t="s">
        <v>753</v>
      </c>
      <c r="C171" s="326" t="s">
        <v>752</v>
      </c>
      <c r="D171" s="328" t="s">
        <v>754</v>
      </c>
      <c r="E171" s="275">
        <f>VLOOKUP(B171,'Fire EN 54 FX 4,704'!$D$5:$H$500,5,0)</f>
        <v>12</v>
      </c>
      <c r="F171" s="318" t="s">
        <v>691</v>
      </c>
      <c r="G171" s="85" t="s">
        <v>3</v>
      </c>
      <c r="H171" s="290" t="s">
        <v>727</v>
      </c>
      <c r="I171" s="290"/>
      <c r="J171" s="436" t="s">
        <v>865</v>
      </c>
      <c r="K171" s="85" t="s">
        <v>601</v>
      </c>
      <c r="L171" s="303" t="s">
        <v>678</v>
      </c>
      <c r="M171" s="493">
        <f>VLOOKUP(B171,'Fire EN 54 FX 4,704'!$D$5:$L$500,9,0)</f>
        <v>85319000000</v>
      </c>
      <c r="N171" s="331" t="str">
        <f>VLOOKUP(B171,'Fire EN 54 FX 4,704'!$D$5:$O$500,12,0)</f>
        <v>0.024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</row>
    <row r="172" spans="1:153" s="57" customFormat="1" ht="51" customHeight="1" x14ac:dyDescent="0.15">
      <c r="A172" s="109"/>
      <c r="B172" s="315" t="s">
        <v>759</v>
      </c>
      <c r="C172" s="326" t="s">
        <v>758</v>
      </c>
      <c r="D172" s="328" t="s">
        <v>760</v>
      </c>
      <c r="E172" s="275">
        <f>VLOOKUP(B172,'Fire EN 54 FX 4,704'!$D$5:$H$500,5,0)</f>
        <v>5</v>
      </c>
      <c r="F172" s="318" t="s">
        <v>691</v>
      </c>
      <c r="G172" s="277" t="s">
        <v>3</v>
      </c>
      <c r="H172" s="290" t="s">
        <v>761</v>
      </c>
      <c r="I172" s="290"/>
      <c r="J172" s="436" t="s">
        <v>865</v>
      </c>
      <c r="K172" s="85" t="s">
        <v>601</v>
      </c>
      <c r="L172" s="287" t="s">
        <v>678</v>
      </c>
      <c r="M172" s="493">
        <f>VLOOKUP(B172,'Fire EN 54 FX 4,704'!$D$5:$L$500,9,0)</f>
        <v>85319000000</v>
      </c>
      <c r="N172" s="331" t="str">
        <f>VLOOKUP(B172,'Fire EN 54 FX 4,704'!$D$5:$O$500,12,0)</f>
        <v>0.026</v>
      </c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</row>
    <row r="173" spans="1:153" s="57" customFormat="1" ht="51" customHeight="1" x14ac:dyDescent="0.15">
      <c r="A173" s="109"/>
      <c r="B173" s="315" t="s">
        <v>763</v>
      </c>
      <c r="C173" s="326" t="s">
        <v>764</v>
      </c>
      <c r="D173" s="328" t="s">
        <v>762</v>
      </c>
      <c r="E173" s="275">
        <f>VLOOKUP(B173,'Fire EN 54 FX 4,704'!$D$5:$H$500,5,0)</f>
        <v>93</v>
      </c>
      <c r="F173" s="318" t="s">
        <v>691</v>
      </c>
      <c r="G173" s="277" t="s">
        <v>3</v>
      </c>
      <c r="H173" s="329"/>
      <c r="I173" s="329"/>
      <c r="J173" s="436" t="s">
        <v>865</v>
      </c>
      <c r="K173" s="85" t="s">
        <v>601</v>
      </c>
      <c r="L173" s="287" t="s">
        <v>678</v>
      </c>
      <c r="M173" s="493">
        <f>VLOOKUP(B173,'Fire EN 54 FX 4,704'!$D$5:$L$500,9,0)</f>
        <v>40169300900</v>
      </c>
      <c r="N173" s="331" t="str">
        <f>VLOOKUP(B173,'Fire EN 54 FX 4,704'!$D$5:$O$500,12,0)</f>
        <v>0.037</v>
      </c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</row>
    <row r="174" spans="1:153" s="57" customFormat="1" ht="51" customHeight="1" x14ac:dyDescent="0.15">
      <c r="A174" s="109"/>
      <c r="B174" s="315" t="s">
        <v>766</v>
      </c>
      <c r="C174" s="326" t="s">
        <v>765</v>
      </c>
      <c r="D174" s="274" t="s">
        <v>696</v>
      </c>
      <c r="E174" s="275">
        <f>VLOOKUP(B174,'Fire EN 54 FX 4,704'!$D$5:$H$500,5,0)</f>
        <v>18</v>
      </c>
      <c r="F174" s="318" t="s">
        <v>691</v>
      </c>
      <c r="G174" s="277" t="s">
        <v>3</v>
      </c>
      <c r="H174" s="290" t="s">
        <v>727</v>
      </c>
      <c r="I174" s="290"/>
      <c r="J174" s="436" t="s">
        <v>865</v>
      </c>
      <c r="K174" s="85" t="s">
        <v>601</v>
      </c>
      <c r="L174" s="287" t="s">
        <v>678</v>
      </c>
      <c r="M174" s="493">
        <f>VLOOKUP(B174,'Fire EN 54 FX 4,704'!$D$5:$L$500,9,0)</f>
        <v>85319000000</v>
      </c>
      <c r="N174" s="331" t="str">
        <f>VLOOKUP(B174,'Fire EN 54 FX 4,704'!$D$5:$O$500,12,0)</f>
        <v>0.045</v>
      </c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</row>
    <row r="175" spans="1:153" s="57" customFormat="1" ht="51" customHeight="1" x14ac:dyDescent="0.15">
      <c r="A175" s="109"/>
      <c r="B175" s="301" t="s">
        <v>259</v>
      </c>
      <c r="C175" s="301" t="s">
        <v>635</v>
      </c>
      <c r="D175" s="330" t="s">
        <v>776</v>
      </c>
      <c r="E175" s="275">
        <f>VLOOKUP(B175,'Fire EN 54 FX 4,704'!$D$5:$H$500,5,0)</f>
        <v>1886</v>
      </c>
      <c r="F175" s="331" t="s">
        <v>691</v>
      </c>
      <c r="G175" s="332" t="s">
        <v>3</v>
      </c>
      <c r="H175" s="333"/>
      <c r="I175" s="334" t="s">
        <v>788</v>
      </c>
      <c r="J175" s="436" t="s">
        <v>865</v>
      </c>
      <c r="K175" s="85" t="s">
        <v>601</v>
      </c>
      <c r="L175" s="335" t="s">
        <v>675</v>
      </c>
      <c r="M175" s="493">
        <f>VLOOKUP(B175,'Fire EN 54 FX 4,704'!$D$5:$L$500,9,0)</f>
        <v>8536501999</v>
      </c>
      <c r="N175" s="331" t="str">
        <f>VLOOKUP(B175,'Fire EN 54 FX 4,704'!$D$5:$O$500,12,0)</f>
        <v>0.333</v>
      </c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</row>
    <row r="176" spans="1:153" s="57" customFormat="1" ht="51" customHeight="1" x14ac:dyDescent="0.15">
      <c r="A176" s="109"/>
      <c r="B176" s="336" t="s">
        <v>260</v>
      </c>
      <c r="C176" s="336" t="s">
        <v>261</v>
      </c>
      <c r="D176" s="274" t="s">
        <v>777</v>
      </c>
      <c r="E176" s="275">
        <f>VLOOKUP(B176,'Fire EN 54 FX 4,704'!$D$5:$H$500,5,0)</f>
        <v>4318</v>
      </c>
      <c r="F176" s="318" t="s">
        <v>691</v>
      </c>
      <c r="G176" s="277" t="s">
        <v>3</v>
      </c>
      <c r="H176" s="277"/>
      <c r="I176" s="277"/>
      <c r="J176" s="436" t="s">
        <v>865</v>
      </c>
      <c r="K176" s="85" t="s">
        <v>601</v>
      </c>
      <c r="L176" s="287" t="s">
        <v>675</v>
      </c>
      <c r="M176" s="493">
        <f>VLOOKUP(B176,'Fire EN 54 FX 4,704'!$D$5:$L$500,9,0)</f>
        <v>8536909599</v>
      </c>
      <c r="N176" s="331" t="str">
        <f>VLOOKUP(B176,'Fire EN 54 FX 4,704'!$D$5:$O$500,12,0)</f>
        <v>1.19</v>
      </c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</row>
    <row r="177" spans="1:153" s="57" customFormat="1" ht="12.75" customHeight="1" x14ac:dyDescent="0.15">
      <c r="A177" s="684" t="s">
        <v>636</v>
      </c>
      <c r="B177" s="685"/>
      <c r="C177" s="685"/>
      <c r="D177" s="685"/>
      <c r="E177" s="494"/>
      <c r="F177" s="683"/>
      <c r="G177" s="683"/>
      <c r="H177" s="683"/>
      <c r="I177" s="683"/>
      <c r="J177" s="683"/>
      <c r="K177" s="683"/>
      <c r="L177" s="683"/>
      <c r="M177" s="494"/>
      <c r="N177" s="494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</row>
    <row r="178" spans="1:153" s="430" customFormat="1" ht="31.5" customHeight="1" x14ac:dyDescent="0.15">
      <c r="A178" s="428"/>
      <c r="B178" s="441" t="s">
        <v>2652</v>
      </c>
      <c r="C178" s="442" t="s">
        <v>2653</v>
      </c>
      <c r="D178" s="443" t="s">
        <v>2655</v>
      </c>
      <c r="E178" s="275">
        <f>VLOOKUP(B178,'Fire EN 54 FX 4,704'!$D$5:$H$500,5,0)</f>
        <v>33347</v>
      </c>
      <c r="F178" s="444" t="s">
        <v>691</v>
      </c>
      <c r="G178" s="445" t="s">
        <v>4</v>
      </c>
      <c r="H178" s="445"/>
      <c r="I178" s="445"/>
      <c r="J178" s="590" t="s">
        <v>2759</v>
      </c>
      <c r="K178" s="437" t="s">
        <v>601</v>
      </c>
      <c r="L178" s="446" t="s">
        <v>631</v>
      </c>
      <c r="M178" s="493">
        <f>VLOOKUP(B178,'Fire EN 54 FX 4,704'!$D$5:$L$500,9,0)</f>
        <v>85258900</v>
      </c>
      <c r="N178" s="331" t="str">
        <f>VLOOKUP(B178,'Fire EN 54 FX 4,704'!$D$5:$O$500,12,0)</f>
        <v>3.285</v>
      </c>
      <c r="O178" s="429"/>
      <c r="P178" s="429"/>
      <c r="Q178" s="429"/>
      <c r="R178" s="429"/>
      <c r="S178" s="429"/>
      <c r="T178" s="429"/>
      <c r="U178" s="429"/>
      <c r="V178" s="429"/>
      <c r="W178" s="429"/>
      <c r="X178" s="429"/>
      <c r="Y178" s="429"/>
      <c r="Z178" s="429"/>
      <c r="AA178" s="429"/>
      <c r="AB178" s="429"/>
      <c r="AC178" s="429"/>
      <c r="AD178" s="429"/>
      <c r="AE178" s="429"/>
      <c r="AF178" s="429"/>
      <c r="AG178" s="429"/>
      <c r="AH178" s="429"/>
      <c r="AI178" s="429"/>
      <c r="AJ178" s="429"/>
      <c r="AK178" s="429"/>
      <c r="AL178" s="429"/>
      <c r="AM178" s="429"/>
      <c r="AN178" s="429"/>
      <c r="AO178" s="429"/>
      <c r="AP178" s="429"/>
      <c r="AQ178" s="429"/>
      <c r="AR178" s="429"/>
      <c r="AS178" s="429"/>
      <c r="AT178" s="429"/>
      <c r="AU178" s="429"/>
      <c r="AV178" s="429"/>
      <c r="AW178" s="429"/>
      <c r="AX178" s="429"/>
      <c r="AY178" s="429"/>
      <c r="AZ178" s="429"/>
      <c r="BA178" s="429"/>
      <c r="BB178" s="429"/>
      <c r="BC178" s="429"/>
      <c r="BD178" s="429"/>
      <c r="BE178" s="429"/>
      <c r="BF178" s="429"/>
      <c r="BG178" s="429"/>
      <c r="BH178" s="429"/>
      <c r="BI178" s="429"/>
      <c r="BJ178" s="429"/>
      <c r="BK178" s="429"/>
      <c r="BL178" s="429"/>
      <c r="BM178" s="429"/>
      <c r="BN178" s="429"/>
      <c r="BO178" s="429"/>
      <c r="BP178" s="429"/>
      <c r="BQ178" s="429"/>
      <c r="BR178" s="429"/>
      <c r="BS178" s="429"/>
      <c r="BT178" s="429"/>
      <c r="BU178" s="429"/>
      <c r="BV178" s="429"/>
      <c r="BW178" s="429"/>
      <c r="BX178" s="429"/>
      <c r="BY178" s="429"/>
      <c r="BZ178" s="429"/>
      <c r="CA178" s="429"/>
      <c r="CB178" s="429"/>
      <c r="CC178" s="429"/>
      <c r="CD178" s="429"/>
      <c r="CE178" s="429"/>
      <c r="CF178" s="429"/>
      <c r="CG178" s="429"/>
      <c r="CH178" s="429"/>
      <c r="CI178" s="429"/>
      <c r="CJ178" s="429"/>
      <c r="CK178" s="429"/>
      <c r="CL178" s="429"/>
      <c r="CM178" s="429"/>
      <c r="CN178" s="429"/>
      <c r="CO178" s="429"/>
      <c r="CP178" s="429"/>
      <c r="CQ178" s="429"/>
      <c r="CR178" s="429"/>
      <c r="CS178" s="429"/>
      <c r="CT178" s="429"/>
      <c r="CU178" s="429"/>
      <c r="CV178" s="429"/>
      <c r="CW178" s="429"/>
      <c r="CX178" s="429"/>
      <c r="CY178" s="429"/>
      <c r="CZ178" s="429"/>
      <c r="DA178" s="429"/>
      <c r="DB178" s="429"/>
      <c r="DC178" s="429"/>
      <c r="DD178" s="429"/>
      <c r="DE178" s="429"/>
      <c r="DF178" s="429"/>
      <c r="DG178" s="429"/>
      <c r="DH178" s="429"/>
      <c r="DI178" s="429"/>
      <c r="DJ178" s="429"/>
      <c r="DK178" s="429"/>
      <c r="DL178" s="429"/>
      <c r="DM178" s="429"/>
      <c r="DN178" s="429"/>
      <c r="DO178" s="429"/>
      <c r="DP178" s="429"/>
      <c r="DQ178" s="429"/>
      <c r="DR178" s="429"/>
      <c r="DS178" s="429"/>
      <c r="DT178" s="429"/>
      <c r="DU178" s="429"/>
      <c r="DV178" s="429"/>
      <c r="DW178" s="429"/>
      <c r="DX178" s="429"/>
      <c r="DY178" s="429"/>
      <c r="DZ178" s="429"/>
      <c r="EA178" s="429"/>
      <c r="EB178" s="429"/>
      <c r="EC178" s="429"/>
      <c r="ED178" s="429"/>
      <c r="EE178" s="429"/>
      <c r="EF178" s="429"/>
      <c r="EG178" s="429"/>
      <c r="EH178" s="429"/>
      <c r="EI178" s="429"/>
      <c r="EJ178" s="429"/>
      <c r="EK178" s="429"/>
      <c r="EL178" s="429"/>
      <c r="EM178" s="429"/>
      <c r="EN178" s="429"/>
      <c r="EO178" s="429"/>
      <c r="EP178" s="429"/>
      <c r="EQ178" s="429"/>
      <c r="ER178" s="429"/>
      <c r="ES178" s="429"/>
      <c r="ET178" s="429"/>
      <c r="EU178" s="429"/>
      <c r="EV178" s="429"/>
      <c r="EW178" s="429"/>
    </row>
    <row r="179" spans="1:153" s="57" customFormat="1" ht="31.5" customHeight="1" x14ac:dyDescent="0.15">
      <c r="A179" s="109"/>
      <c r="B179" s="302" t="s">
        <v>638</v>
      </c>
      <c r="C179" s="301" t="s">
        <v>637</v>
      </c>
      <c r="D179" s="337" t="s">
        <v>775</v>
      </c>
      <c r="E179" s="275">
        <f>VLOOKUP(B179,'Fire EN 54 FX 4,704'!$D$5:$H$500,5,0)</f>
        <v>33347</v>
      </c>
      <c r="F179" s="276" t="s">
        <v>691</v>
      </c>
      <c r="G179" s="277" t="s">
        <v>4</v>
      </c>
      <c r="H179" s="277"/>
      <c r="I179" s="277"/>
      <c r="J179" s="590" t="s">
        <v>2759</v>
      </c>
      <c r="K179" s="108" t="s">
        <v>601</v>
      </c>
      <c r="L179" s="287" t="s">
        <v>631</v>
      </c>
      <c r="M179" s="493">
        <f>VLOOKUP(B179,'Fire EN 54 FX 4,704'!$D$5:$L$500,9,0)</f>
        <v>8525801931</v>
      </c>
      <c r="N179" s="331" t="str">
        <f>VLOOKUP(B179,'Fire EN 54 FX 4,704'!$D$5:$O$500,12,0)</f>
        <v>1.196</v>
      </c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</row>
    <row r="180" spans="1:153" s="57" customFormat="1" ht="16.5" customHeight="1" x14ac:dyDescent="0.15">
      <c r="A180" s="684" t="s">
        <v>799</v>
      </c>
      <c r="B180" s="685"/>
      <c r="C180" s="685"/>
      <c r="D180" s="685"/>
      <c r="E180" s="494"/>
      <c r="F180" s="683"/>
      <c r="G180" s="683"/>
      <c r="H180" s="683"/>
      <c r="I180" s="683"/>
      <c r="J180" s="683"/>
      <c r="K180" s="683"/>
      <c r="L180" s="683"/>
      <c r="M180" s="494"/>
      <c r="N180" s="494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</row>
    <row r="181" spans="1:153" s="57" customFormat="1" ht="63.75" customHeight="1" x14ac:dyDescent="0.15">
      <c r="A181" s="109"/>
      <c r="B181" s="338" t="s">
        <v>812</v>
      </c>
      <c r="C181" s="338" t="s">
        <v>804</v>
      </c>
      <c r="D181" s="338" t="s">
        <v>820</v>
      </c>
      <c r="E181" s="275">
        <f>VLOOKUP(B181,'Fire EN 54 FX 4,704'!$D$5:$H$500,5,0)</f>
        <v>5121</v>
      </c>
      <c r="F181" s="339" t="s">
        <v>691</v>
      </c>
      <c r="G181" s="340" t="s">
        <v>34</v>
      </c>
      <c r="H181" s="277"/>
      <c r="I181" s="291"/>
      <c r="J181" s="594" t="s">
        <v>865</v>
      </c>
      <c r="K181" s="291" t="s">
        <v>601</v>
      </c>
      <c r="L181" s="340" t="s">
        <v>631</v>
      </c>
      <c r="M181" s="493">
        <f>VLOOKUP(B181,'Fire EN 54 FX 4,704'!$D$5:$L$500,9,0)</f>
        <v>8517620000</v>
      </c>
      <c r="N181" s="331" t="str">
        <f>VLOOKUP(B181,'Fire EN 54 FX 4,704'!$D$5:$O$500,12,0)</f>
        <v>0.260</v>
      </c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</row>
    <row r="182" spans="1:153" s="57" customFormat="1" ht="39.75" customHeight="1" x14ac:dyDescent="0.15">
      <c r="A182" s="109"/>
      <c r="B182" s="338" t="s">
        <v>813</v>
      </c>
      <c r="C182" s="338" t="s">
        <v>805</v>
      </c>
      <c r="D182" s="338" t="s">
        <v>821</v>
      </c>
      <c r="E182" s="275">
        <f>VLOOKUP(B182,'Fire EN 54 FX 4,704'!$D$5:$H$500,5,0)</f>
        <v>2944</v>
      </c>
      <c r="F182" s="339" t="s">
        <v>691</v>
      </c>
      <c r="G182" s="340" t="s">
        <v>34</v>
      </c>
      <c r="H182" s="341"/>
      <c r="I182" s="291"/>
      <c r="J182" s="594" t="s">
        <v>865</v>
      </c>
      <c r="K182" s="291" t="s">
        <v>601</v>
      </c>
      <c r="L182" s="340" t="s">
        <v>678</v>
      </c>
      <c r="M182" s="493">
        <f>VLOOKUP(B182,'Fire EN 54 FX 4,704'!$D$5:$L$500,9,0)</f>
        <v>8531900000</v>
      </c>
      <c r="N182" s="331" t="str">
        <f>VLOOKUP(B182,'Fire EN 54 FX 4,704'!$D$5:$O$500,12,0)</f>
        <v>0.134</v>
      </c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</row>
    <row r="183" spans="1:153" s="57" customFormat="1" ht="31.5" customHeight="1" x14ac:dyDescent="0.2">
      <c r="A183" s="117"/>
      <c r="B183" s="338" t="s">
        <v>814</v>
      </c>
      <c r="C183" s="338" t="s">
        <v>806</v>
      </c>
      <c r="D183" s="338" t="s">
        <v>822</v>
      </c>
      <c r="E183" s="275">
        <f>VLOOKUP(B183,'Fire EN 54 FX 4,704'!$D$5:$H$500,5,0)</f>
        <v>56</v>
      </c>
      <c r="F183" s="339" t="s">
        <v>691</v>
      </c>
      <c r="G183" s="340" t="s">
        <v>34</v>
      </c>
      <c r="H183" s="341"/>
      <c r="I183" s="291"/>
      <c r="J183" s="594" t="s">
        <v>865</v>
      </c>
      <c r="K183" s="291" t="s">
        <v>601</v>
      </c>
      <c r="L183" s="340" t="s">
        <v>678</v>
      </c>
      <c r="M183" s="493">
        <f>VLOOKUP(B183,'Fire EN 54 FX 4,704'!$D$5:$L$500,9,0)</f>
        <v>8536909599</v>
      </c>
      <c r="N183" s="331" t="str">
        <f>VLOOKUP(B183,'Fire EN 54 FX 4,704'!$D$5:$O$500,12,0)</f>
        <v>0.039</v>
      </c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</row>
    <row r="184" spans="1:153" s="57" customFormat="1" ht="39.75" customHeight="1" x14ac:dyDescent="0.15">
      <c r="A184" s="109"/>
      <c r="B184" s="338" t="s">
        <v>815</v>
      </c>
      <c r="C184" s="338" t="s">
        <v>807</v>
      </c>
      <c r="D184" s="342" t="s">
        <v>826</v>
      </c>
      <c r="E184" s="275">
        <f>VLOOKUP(B184,'Fire EN 54 FX 4,704'!$D$5:$H$500,5,0)</f>
        <v>639</v>
      </c>
      <c r="F184" s="339" t="s">
        <v>691</v>
      </c>
      <c r="G184" s="340" t="s">
        <v>34</v>
      </c>
      <c r="H184" s="343"/>
      <c r="I184" s="291"/>
      <c r="J184" s="594" t="s">
        <v>865</v>
      </c>
      <c r="K184" s="291" t="s">
        <v>601</v>
      </c>
      <c r="L184" s="340" t="s">
        <v>678</v>
      </c>
      <c r="M184" s="493">
        <f>VLOOKUP(B184,'Fire EN 54 FX 4,704'!$D$5:$L$500,9,0)</f>
        <v>8536501999</v>
      </c>
      <c r="N184" s="331" t="str">
        <f>VLOOKUP(B184,'Fire EN 54 FX 4,704'!$D$5:$O$500,12,0)</f>
        <v>0.285</v>
      </c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</row>
    <row r="185" spans="1:153" s="57" customFormat="1" ht="43.5" customHeight="1" x14ac:dyDescent="0.15">
      <c r="A185" s="109"/>
      <c r="B185" s="338" t="s">
        <v>816</v>
      </c>
      <c r="C185" s="338" t="s">
        <v>808</v>
      </c>
      <c r="D185" s="338" t="s">
        <v>827</v>
      </c>
      <c r="E185" s="275">
        <f>VLOOKUP(B185,'Fire EN 54 FX 4,704'!$D$5:$H$500,5,0)</f>
        <v>3694</v>
      </c>
      <c r="F185" s="339" t="s">
        <v>691</v>
      </c>
      <c r="G185" s="340" t="s">
        <v>34</v>
      </c>
      <c r="H185" s="343"/>
      <c r="I185" s="291"/>
      <c r="J185" s="594" t="s">
        <v>865</v>
      </c>
      <c r="K185" s="291" t="s">
        <v>601</v>
      </c>
      <c r="L185" s="340" t="s">
        <v>678</v>
      </c>
      <c r="M185" s="493">
        <f>VLOOKUP(B185,'Fire EN 54 FX 4,704'!$D$5:$L$500,9,0)</f>
        <v>8536501999</v>
      </c>
      <c r="N185" s="331" t="str">
        <f>VLOOKUP(B185,'Fire EN 54 FX 4,704'!$D$5:$O$500,12,0)</f>
        <v>0.108</v>
      </c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</row>
    <row r="186" spans="1:153" s="57" customFormat="1" ht="38.25" customHeight="1" x14ac:dyDescent="0.15">
      <c r="A186" s="109"/>
      <c r="B186" s="344" t="s">
        <v>817</v>
      </c>
      <c r="C186" s="344" t="s">
        <v>809</v>
      </c>
      <c r="D186" s="344" t="s">
        <v>823</v>
      </c>
      <c r="E186" s="275">
        <f>VLOOKUP(B186,'Fire EN 54 FX 4,704'!$D$5:$H$500,5,0)</f>
        <v>378</v>
      </c>
      <c r="F186" s="339" t="s">
        <v>691</v>
      </c>
      <c r="G186" s="340" t="s">
        <v>34</v>
      </c>
      <c r="H186" s="277"/>
      <c r="I186" s="291"/>
      <c r="J186" s="594" t="s">
        <v>865</v>
      </c>
      <c r="K186" s="291" t="s">
        <v>601</v>
      </c>
      <c r="L186" s="340" t="s">
        <v>678</v>
      </c>
      <c r="M186" s="493">
        <f>VLOOKUP(B186,'Fire EN 54 FX 4,704'!$D$5:$L$500,9,0)</f>
        <v>8506501000</v>
      </c>
      <c r="N186" s="331" t="str">
        <f>VLOOKUP(B186,'Fire EN 54 FX 4,704'!$D$5:$O$500,12,0)</f>
        <v>0.09</v>
      </c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</row>
    <row r="187" spans="1:153" s="57" customFormat="1" ht="31.5" customHeight="1" x14ac:dyDescent="0.15">
      <c r="A187" s="109"/>
      <c r="B187" s="344" t="s">
        <v>818</v>
      </c>
      <c r="C187" s="344" t="s">
        <v>810</v>
      </c>
      <c r="D187" s="344" t="s">
        <v>824</v>
      </c>
      <c r="E187" s="275">
        <f>VLOOKUP(B187,'Fire EN 54 FX 4,704'!$D$5:$H$500,5,0)</f>
        <v>52</v>
      </c>
      <c r="F187" s="339" t="s">
        <v>691</v>
      </c>
      <c r="G187" s="340" t="s">
        <v>34</v>
      </c>
      <c r="H187" s="339" t="s">
        <v>828</v>
      </c>
      <c r="I187" s="291"/>
      <c r="J187" s="594" t="s">
        <v>865</v>
      </c>
      <c r="K187" s="291" t="s">
        <v>601</v>
      </c>
      <c r="L187" s="340" t="s">
        <v>678</v>
      </c>
      <c r="M187" s="493">
        <f>VLOOKUP(B187,'Fire EN 54 FX 4,704'!$D$5:$L$500,9,0)</f>
        <v>3926909790</v>
      </c>
      <c r="N187" s="331" t="str">
        <f>VLOOKUP(B187,'Fire EN 54 FX 4,704'!$D$5:$O$500,12,0)</f>
        <v>0.117</v>
      </c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</row>
    <row r="188" spans="1:153" s="57" customFormat="1" ht="31.5" customHeight="1" x14ac:dyDescent="0.2">
      <c r="A188" s="117"/>
      <c r="B188" s="344" t="s">
        <v>819</v>
      </c>
      <c r="C188" s="344" t="s">
        <v>811</v>
      </c>
      <c r="D188" s="344" t="s">
        <v>825</v>
      </c>
      <c r="E188" s="275">
        <f>VLOOKUP(B188,'Fire EN 54 FX 4,704'!$D$5:$H$500,5,0)</f>
        <v>6110</v>
      </c>
      <c r="F188" s="339" t="s">
        <v>691</v>
      </c>
      <c r="G188" s="340" t="s">
        <v>34</v>
      </c>
      <c r="H188" s="277"/>
      <c r="I188" s="291"/>
      <c r="J188" s="594" t="s">
        <v>865</v>
      </c>
      <c r="K188" s="291" t="s">
        <v>601</v>
      </c>
      <c r="L188" s="340" t="s">
        <v>678</v>
      </c>
      <c r="M188" s="493">
        <f>VLOOKUP(B188,'Fire EN 54 FX 4,704'!$D$5:$L$500,9,0)</f>
        <v>8536909599</v>
      </c>
      <c r="N188" s="331" t="str">
        <f>VLOOKUP(B188,'Fire EN 54 FX 4,704'!$D$5:$O$500,12,0)</f>
        <v>0.197</v>
      </c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</row>
    <row r="189" spans="1:153" s="63" customFormat="1" ht="12.75" x14ac:dyDescent="0.15">
      <c r="A189" s="691" t="s">
        <v>262</v>
      </c>
      <c r="B189" s="692"/>
      <c r="C189" s="692"/>
      <c r="D189" s="692"/>
      <c r="E189" s="495"/>
      <c r="F189" s="692"/>
      <c r="G189" s="692"/>
      <c r="H189" s="692"/>
      <c r="I189" s="692"/>
      <c r="J189" s="692"/>
      <c r="K189" s="692"/>
      <c r="L189" s="692"/>
      <c r="M189" s="495"/>
      <c r="N189" s="495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153" s="63" customFormat="1" ht="11.25" x14ac:dyDescent="0.15">
      <c r="A190" s="684" t="s">
        <v>1036</v>
      </c>
      <c r="B190" s="685"/>
      <c r="C190" s="685"/>
      <c r="D190" s="685"/>
      <c r="E190" s="494"/>
      <c r="F190" s="683"/>
      <c r="G190" s="683"/>
      <c r="H190" s="683"/>
      <c r="I190" s="683"/>
      <c r="J190" s="683"/>
      <c r="K190" s="683"/>
      <c r="L190" s="683"/>
      <c r="M190" s="494"/>
      <c r="N190" s="494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153" ht="51" customHeight="1" x14ac:dyDescent="0.15">
      <c r="A191" s="56"/>
      <c r="B191" s="285" t="s">
        <v>263</v>
      </c>
      <c r="C191" s="285" t="s">
        <v>264</v>
      </c>
      <c r="D191" s="293" t="s">
        <v>265</v>
      </c>
      <c r="E191" s="275">
        <f>VLOOKUP(B191,'Fire EN 54 FX 4,704'!$D$5:$H$500,5,0)</f>
        <v>286</v>
      </c>
      <c r="F191" s="276" t="s">
        <v>691</v>
      </c>
      <c r="G191" s="277">
        <v>1</v>
      </c>
      <c r="H191" s="277"/>
      <c r="I191" s="277"/>
      <c r="J191" s="436" t="s">
        <v>865</v>
      </c>
      <c r="K191" s="85" t="s">
        <v>601</v>
      </c>
      <c r="L191" s="287" t="s">
        <v>632</v>
      </c>
      <c r="M191" s="493">
        <f>VLOOKUP(B191,'Fire EN 54 FX 4,704'!$D$5:$L$500,9,0)</f>
        <v>8536501999</v>
      </c>
      <c r="N191" s="331" t="str">
        <f>VLOOKUP(B191,'Fire EN 54 FX 4,704'!$D$5:$O$500,12,0)</f>
        <v>0.237</v>
      </c>
    </row>
    <row r="192" spans="1:153" ht="51" customHeight="1" x14ac:dyDescent="0.15">
      <c r="A192" s="56"/>
      <c r="B192" s="285" t="s">
        <v>266</v>
      </c>
      <c r="C192" s="285" t="s">
        <v>267</v>
      </c>
      <c r="D192" s="293" t="s">
        <v>268</v>
      </c>
      <c r="E192" s="275">
        <f>VLOOKUP(B192,'Fire EN 54 FX 4,704'!$D$5:$H$500,5,0)</f>
        <v>715</v>
      </c>
      <c r="F192" s="276" t="s">
        <v>691</v>
      </c>
      <c r="G192" s="277" t="s">
        <v>3</v>
      </c>
      <c r="H192" s="277"/>
      <c r="I192" s="277"/>
      <c r="J192" s="436" t="s">
        <v>865</v>
      </c>
      <c r="K192" s="85" t="s">
        <v>601</v>
      </c>
      <c r="L192" s="287" t="s">
        <v>632</v>
      </c>
      <c r="M192" s="493">
        <f>VLOOKUP(B192,'Fire EN 54 FX 4,704'!$D$5:$L$500,9,0)</f>
        <v>8536501999</v>
      </c>
      <c r="N192" s="331" t="str">
        <f>VLOOKUP(B192,'Fire EN 54 FX 4,704'!$D$5:$O$500,12,0)</f>
        <v>0.244</v>
      </c>
    </row>
    <row r="193" spans="1:165" s="61" customFormat="1" ht="33.75" customHeight="1" x14ac:dyDescent="0.15">
      <c r="A193" s="59"/>
      <c r="B193" s="345" t="s">
        <v>733</v>
      </c>
      <c r="C193" s="346" t="s">
        <v>734</v>
      </c>
      <c r="D193" s="274" t="s">
        <v>735</v>
      </c>
      <c r="E193" s="275">
        <f>VLOOKUP(B193,'Fire EN 54 FX 4,704'!$D$5:$H$500,5,0)</f>
        <v>156</v>
      </c>
      <c r="F193" s="276" t="s">
        <v>691</v>
      </c>
      <c r="G193" s="277" t="s">
        <v>3</v>
      </c>
      <c r="H193" s="291"/>
      <c r="I193" s="291"/>
      <c r="J193" s="436" t="s">
        <v>865</v>
      </c>
      <c r="K193" s="85" t="s">
        <v>601</v>
      </c>
      <c r="L193" s="287" t="s">
        <v>675</v>
      </c>
      <c r="M193" s="493">
        <f>VLOOKUP(B193,'Fire EN 54 FX 4,704'!$D$5:$L$500,9,0)</f>
        <v>70060090</v>
      </c>
      <c r="N193" s="331" t="str">
        <f>VLOOKUP(B193,'Fire EN 54 FX 4,704'!$D$5:$O$500,12,0)</f>
        <v>0.075</v>
      </c>
      <c r="O193" s="50"/>
      <c r="P193" s="50"/>
      <c r="Q193" s="50"/>
      <c r="R193" s="50"/>
      <c r="S193" s="50"/>
      <c r="T193" s="50"/>
      <c r="U193" s="50"/>
      <c r="V193" s="50"/>
      <c r="W193" s="50"/>
      <c r="X193" s="50"/>
    </row>
    <row r="194" spans="1:165" s="61" customFormat="1" ht="33.75" customHeight="1" x14ac:dyDescent="0.15">
      <c r="A194" s="59"/>
      <c r="B194" s="346" t="s">
        <v>269</v>
      </c>
      <c r="C194" s="346" t="s">
        <v>270</v>
      </c>
      <c r="D194" s="274" t="s">
        <v>271</v>
      </c>
      <c r="E194" s="275">
        <f>VLOOKUP(B194,'Fire EN 54 FX 4,704'!$D$5:$H$500,5,0)</f>
        <v>8</v>
      </c>
      <c r="F194" s="276" t="s">
        <v>691</v>
      </c>
      <c r="G194" s="277" t="s">
        <v>3</v>
      </c>
      <c r="H194" s="277"/>
      <c r="I194" s="277"/>
      <c r="J194" s="436" t="s">
        <v>865</v>
      </c>
      <c r="K194" s="85" t="s">
        <v>601</v>
      </c>
      <c r="L194" s="287" t="s">
        <v>679</v>
      </c>
      <c r="M194" s="493">
        <f>VLOOKUP(B194,'Fire EN 54 FX 4,704'!$D$5:$L$500,9,0)</f>
        <v>85319010</v>
      </c>
      <c r="N194" s="331" t="str">
        <f>VLOOKUP(B194,'Fire EN 54 FX 4,704'!$D$5:$O$500,12,0)</f>
        <v>0.017</v>
      </c>
      <c r="O194" s="50"/>
      <c r="P194" s="50"/>
      <c r="Q194" s="50"/>
      <c r="R194" s="50"/>
      <c r="S194" s="50"/>
      <c r="T194" s="50"/>
      <c r="U194" s="50"/>
      <c r="V194" s="50"/>
      <c r="W194" s="50"/>
      <c r="X194" s="50"/>
    </row>
    <row r="195" spans="1:165" s="61" customFormat="1" ht="15" customHeight="1" x14ac:dyDescent="0.15">
      <c r="A195" s="684" t="s">
        <v>1037</v>
      </c>
      <c r="B195" s="685"/>
      <c r="C195" s="685"/>
      <c r="D195" s="685"/>
      <c r="E195" s="494"/>
      <c r="F195" s="683"/>
      <c r="G195" s="683"/>
      <c r="H195" s="683"/>
      <c r="I195" s="683"/>
      <c r="J195" s="683"/>
      <c r="K195" s="683"/>
      <c r="L195" s="683"/>
      <c r="M195" s="494"/>
      <c r="N195" s="494"/>
      <c r="O195" s="50"/>
      <c r="P195" s="50"/>
      <c r="Q195" s="50"/>
      <c r="R195" s="50"/>
      <c r="S195" s="50"/>
      <c r="T195" s="50"/>
      <c r="U195" s="50"/>
      <c r="V195" s="50"/>
      <c r="W195" s="50"/>
      <c r="X195" s="50"/>
    </row>
    <row r="196" spans="1:165" s="61" customFormat="1" ht="47.25" customHeight="1" x14ac:dyDescent="0.2">
      <c r="A196" s="311"/>
      <c r="B196" s="347" t="s">
        <v>1016</v>
      </c>
      <c r="C196" s="346" t="s">
        <v>1013</v>
      </c>
      <c r="D196" s="293" t="s">
        <v>1022</v>
      </c>
      <c r="E196" s="275">
        <f>VLOOKUP(B196,'Fire EN 54 FX 4,704'!$D$5:$H$500,5,0)</f>
        <v>335</v>
      </c>
      <c r="F196" s="276" t="s">
        <v>691</v>
      </c>
      <c r="G196" s="277" t="s">
        <v>3</v>
      </c>
      <c r="H196" s="277"/>
      <c r="I196" s="277"/>
      <c r="J196" s="590" t="s">
        <v>2759</v>
      </c>
      <c r="K196" s="86" t="s">
        <v>601</v>
      </c>
      <c r="L196" s="287" t="s">
        <v>632</v>
      </c>
      <c r="M196" s="493">
        <f>VLOOKUP(B196,'Fire EN 54 FX 4,704'!$D$5:$L$500,9,0)</f>
        <v>8536501999</v>
      </c>
      <c r="N196" s="331" t="str">
        <f>VLOOKUP(B196,'Fire EN 54 FX 4,704'!$D$5:$O$500,12,0)</f>
        <v>0.835</v>
      </c>
      <c r="O196" s="50"/>
      <c r="P196" s="50"/>
      <c r="Q196" s="50"/>
      <c r="R196" s="50"/>
      <c r="S196" s="50"/>
      <c r="T196" s="50"/>
      <c r="U196" s="50"/>
      <c r="V196" s="50"/>
      <c r="W196" s="50"/>
      <c r="X196" s="50"/>
    </row>
    <row r="197" spans="1:165" s="61" customFormat="1" ht="47.25" customHeight="1" x14ac:dyDescent="0.2">
      <c r="A197" s="311"/>
      <c r="B197" s="347" t="s">
        <v>1017</v>
      </c>
      <c r="C197" s="346" t="s">
        <v>1014</v>
      </c>
      <c r="D197" s="293" t="s">
        <v>1021</v>
      </c>
      <c r="E197" s="275">
        <f>VLOOKUP(B197,'Fire EN 54 FX 4,704'!$D$5:$H$500,5,0)</f>
        <v>335</v>
      </c>
      <c r="F197" s="276" t="s">
        <v>691</v>
      </c>
      <c r="G197" s="277" t="s">
        <v>3</v>
      </c>
      <c r="H197" s="277"/>
      <c r="I197" s="277"/>
      <c r="J197" s="590" t="s">
        <v>2759</v>
      </c>
      <c r="K197" s="86" t="s">
        <v>601</v>
      </c>
      <c r="L197" s="287" t="s">
        <v>632</v>
      </c>
      <c r="M197" s="493">
        <f>VLOOKUP(B197,'Fire EN 54 FX 4,704'!$D$5:$L$500,9,0)</f>
        <v>8536501999</v>
      </c>
      <c r="N197" s="331" t="str">
        <f>VLOOKUP(B197,'Fire EN 54 FX 4,704'!$D$5:$O$500,12,0)</f>
        <v>0.183</v>
      </c>
      <c r="O197" s="50"/>
      <c r="P197" s="50"/>
      <c r="Q197" s="50"/>
      <c r="R197" s="50"/>
      <c r="S197" s="50"/>
      <c r="T197" s="50"/>
      <c r="U197" s="50"/>
      <c r="V197" s="50"/>
      <c r="W197" s="50"/>
      <c r="X197" s="50"/>
    </row>
    <row r="198" spans="1:165" s="61" customFormat="1" ht="47.25" customHeight="1" x14ac:dyDescent="0.2">
      <c r="A198" s="311"/>
      <c r="B198" s="347" t="s">
        <v>1012</v>
      </c>
      <c r="C198" s="346" t="s">
        <v>1011</v>
      </c>
      <c r="D198" s="274" t="s">
        <v>1020</v>
      </c>
      <c r="E198" s="275">
        <f>VLOOKUP(B198,'Fire EN 54 FX 4,704'!$D$5:$H$500,5,0)</f>
        <v>335</v>
      </c>
      <c r="F198" s="276" t="s">
        <v>691</v>
      </c>
      <c r="G198" s="277" t="s">
        <v>3</v>
      </c>
      <c r="H198" s="277"/>
      <c r="I198" s="277"/>
      <c r="J198" s="590" t="s">
        <v>2759</v>
      </c>
      <c r="K198" s="86" t="s">
        <v>601</v>
      </c>
      <c r="L198" s="287" t="s">
        <v>632</v>
      </c>
      <c r="M198" s="493">
        <f>VLOOKUP(B198,'Fire EN 54 FX 4,704'!$D$5:$L$500,9,0)</f>
        <v>8536501999</v>
      </c>
      <c r="N198" s="331" t="str">
        <f>VLOOKUP(B198,'Fire EN 54 FX 4,704'!$D$5:$O$500,12,0)</f>
        <v>0.183</v>
      </c>
      <c r="O198" s="50"/>
      <c r="P198" s="50"/>
      <c r="Q198" s="50"/>
      <c r="R198" s="50"/>
      <c r="S198" s="50"/>
      <c r="T198" s="50"/>
      <c r="U198" s="50"/>
      <c r="V198" s="50"/>
      <c r="W198" s="50"/>
      <c r="X198" s="50"/>
    </row>
    <row r="199" spans="1:165" s="61" customFormat="1" ht="47.25" customHeight="1" x14ac:dyDescent="0.2">
      <c r="A199" s="311"/>
      <c r="B199" s="347" t="s">
        <v>1018</v>
      </c>
      <c r="C199" s="346" t="s">
        <v>1015</v>
      </c>
      <c r="D199" s="274" t="s">
        <v>1019</v>
      </c>
      <c r="E199" s="275">
        <f>VLOOKUP(B199,'Fire EN 54 FX 4,704'!$D$5:$H$500,5,0)</f>
        <v>335</v>
      </c>
      <c r="F199" s="276" t="s">
        <v>691</v>
      </c>
      <c r="G199" s="277" t="s">
        <v>3</v>
      </c>
      <c r="H199" s="277"/>
      <c r="I199" s="277"/>
      <c r="J199" s="590" t="s">
        <v>2759</v>
      </c>
      <c r="K199" s="86" t="s">
        <v>601</v>
      </c>
      <c r="L199" s="287" t="s">
        <v>632</v>
      </c>
      <c r="M199" s="493">
        <f>VLOOKUP(B199,'Fire EN 54 FX 4,704'!$D$5:$L$500,9,0)</f>
        <v>8536501999</v>
      </c>
      <c r="N199" s="331" t="str">
        <f>VLOOKUP(B199,'Fire EN 54 FX 4,704'!$D$5:$O$500,12,0)</f>
        <v>0.17</v>
      </c>
      <c r="O199" s="50"/>
      <c r="P199" s="50"/>
      <c r="Q199" s="50"/>
      <c r="R199" s="50"/>
      <c r="S199" s="50"/>
      <c r="T199" s="50"/>
      <c r="U199" s="50"/>
      <c r="V199" s="50"/>
      <c r="W199" s="50"/>
      <c r="X199" s="50"/>
    </row>
    <row r="200" spans="1:165" s="61" customFormat="1" ht="47.25" customHeight="1" x14ac:dyDescent="0.2">
      <c r="A200" s="311"/>
      <c r="B200" s="347" t="s">
        <v>1024</v>
      </c>
      <c r="C200" s="346" t="s">
        <v>1023</v>
      </c>
      <c r="D200" s="274" t="s">
        <v>1025</v>
      </c>
      <c r="E200" s="275">
        <f>VLOOKUP(B200,'Fire EN 54 FX 4,704'!$D$5:$H$500,5,0)</f>
        <v>139</v>
      </c>
      <c r="F200" s="276" t="s">
        <v>691</v>
      </c>
      <c r="G200" s="277" t="s">
        <v>3</v>
      </c>
      <c r="H200" s="277"/>
      <c r="I200" s="277"/>
      <c r="J200" s="436" t="s">
        <v>865</v>
      </c>
      <c r="K200" s="85" t="s">
        <v>601</v>
      </c>
      <c r="L200" s="287" t="s">
        <v>632</v>
      </c>
      <c r="M200" s="493">
        <f>VLOOKUP(B200,'Fire EN 54 FX 4,704'!$D$5:$L$500,9,0)</f>
        <v>3926909790</v>
      </c>
      <c r="N200" s="331" t="str">
        <f>VLOOKUP(B200,'Fire EN 54 FX 4,704'!$D$5:$O$500,12,0)</f>
        <v>0.175</v>
      </c>
      <c r="O200" s="50"/>
      <c r="P200" s="50"/>
      <c r="Q200" s="50"/>
      <c r="R200" s="50"/>
      <c r="S200" s="50"/>
      <c r="T200" s="50"/>
      <c r="U200" s="50"/>
      <c r="V200" s="50"/>
      <c r="W200" s="50"/>
      <c r="X200" s="50"/>
    </row>
    <row r="201" spans="1:165" s="513" customFormat="1" ht="47.25" customHeight="1" x14ac:dyDescent="0.2">
      <c r="A201" s="511"/>
      <c r="B201" s="432" t="s">
        <v>1028</v>
      </c>
      <c r="C201" s="598" t="s">
        <v>1026</v>
      </c>
      <c r="D201" s="599" t="s">
        <v>1027</v>
      </c>
      <c r="E201" s="275">
        <f>VLOOKUP(B201,'Fire EN 54 FX 4,704'!$D$5:$H$500,5,0)</f>
        <v>230</v>
      </c>
      <c r="F201" s="444" t="s">
        <v>691</v>
      </c>
      <c r="G201" s="445" t="s">
        <v>3</v>
      </c>
      <c r="H201" s="594" t="s">
        <v>1029</v>
      </c>
      <c r="I201" s="445"/>
      <c r="J201" s="436" t="s">
        <v>865</v>
      </c>
      <c r="K201" s="436" t="s">
        <v>601</v>
      </c>
      <c r="L201" s="446" t="s">
        <v>632</v>
      </c>
      <c r="M201" s="493">
        <f>VLOOKUP(B201,'Fire EN 54 FX 4,704'!$D$5:$L$500,9,0)</f>
        <v>70060090</v>
      </c>
      <c r="N201" s="331" t="str">
        <f>VLOOKUP(B201,'Fire EN 54 FX 4,704'!$D$5:$O$500,12,0)</f>
        <v>0.07</v>
      </c>
      <c r="O201" s="512"/>
      <c r="P201" s="512"/>
      <c r="Q201" s="512"/>
      <c r="R201" s="512"/>
      <c r="S201" s="512"/>
      <c r="T201" s="512"/>
      <c r="U201" s="512"/>
      <c r="V201" s="512"/>
      <c r="W201" s="512"/>
      <c r="X201" s="512"/>
    </row>
    <row r="202" spans="1:165" s="61" customFormat="1" ht="31.5" customHeight="1" x14ac:dyDescent="0.2">
      <c r="A202" s="117"/>
      <c r="B202" s="349" t="s">
        <v>1034</v>
      </c>
      <c r="C202" s="346" t="s">
        <v>1030</v>
      </c>
      <c r="D202" s="274" t="s">
        <v>1031</v>
      </c>
      <c r="E202" s="275">
        <f>VLOOKUP(B202,'Fire EN 54 FX 4,704'!$D$5:$H$500,5,0)</f>
        <v>6</v>
      </c>
      <c r="F202" s="276" t="s">
        <v>691</v>
      </c>
      <c r="G202" s="277" t="s">
        <v>3</v>
      </c>
      <c r="H202" s="277"/>
      <c r="I202" s="277"/>
      <c r="J202" s="436" t="s">
        <v>865</v>
      </c>
      <c r="K202" s="85" t="s">
        <v>601</v>
      </c>
      <c r="L202" s="287" t="s">
        <v>632</v>
      </c>
      <c r="M202" s="493">
        <f>VLOOKUP(B202,'Fire EN 54 FX 4,704'!$D$5:$L$500,9,0)</f>
        <v>3926909790</v>
      </c>
      <c r="N202" s="331" t="str">
        <f>VLOOKUP(B202,'Fire EN 54 FX 4,704'!$D$5:$O$500,12,0)</f>
        <v>0.001</v>
      </c>
      <c r="O202" s="50"/>
      <c r="P202" s="50"/>
      <c r="Q202" s="50"/>
      <c r="R202" s="50"/>
      <c r="S202" s="50"/>
      <c r="T202" s="50"/>
      <c r="U202" s="50"/>
      <c r="V202" s="50"/>
      <c r="W202" s="50"/>
      <c r="X202" s="50"/>
    </row>
    <row r="203" spans="1:165" s="61" customFormat="1" ht="30.75" customHeight="1" x14ac:dyDescent="0.2">
      <c r="A203" s="348"/>
      <c r="B203" s="349" t="s">
        <v>1035</v>
      </c>
      <c r="C203" s="346" t="s">
        <v>1032</v>
      </c>
      <c r="D203" s="274" t="s">
        <v>1033</v>
      </c>
      <c r="E203" s="275">
        <f>VLOOKUP(B203,'Fire EN 54 FX 4,704'!$D$5:$H$500,5,0)</f>
        <v>84</v>
      </c>
      <c r="F203" s="276" t="s">
        <v>691</v>
      </c>
      <c r="G203" s="277" t="s">
        <v>229</v>
      </c>
      <c r="H203" s="291" t="s">
        <v>1029</v>
      </c>
      <c r="I203" s="350"/>
      <c r="J203" s="436" t="s">
        <v>865</v>
      </c>
      <c r="K203" s="85" t="s">
        <v>601</v>
      </c>
      <c r="L203" s="287" t="s">
        <v>632</v>
      </c>
      <c r="M203" s="493">
        <f>VLOOKUP(B203,'Fire EN 54 FX 4,704'!$D$5:$L$500,9,0)</f>
        <v>3926909790</v>
      </c>
      <c r="N203" s="331" t="str">
        <f>VLOOKUP(B203,'Fire EN 54 FX 4,704'!$D$5:$O$500,12,0)</f>
        <v>0.099</v>
      </c>
      <c r="O203" s="50"/>
      <c r="P203" s="50"/>
      <c r="Q203" s="50"/>
      <c r="R203" s="50"/>
      <c r="S203" s="50"/>
      <c r="T203" s="50"/>
      <c r="U203" s="50"/>
      <c r="V203" s="50"/>
      <c r="W203" s="50"/>
      <c r="X203" s="50"/>
    </row>
    <row r="204" spans="1:165" s="61" customFormat="1" ht="12.75" x14ac:dyDescent="0.15">
      <c r="A204" s="686" t="s">
        <v>272</v>
      </c>
      <c r="B204" s="687"/>
      <c r="C204" s="687"/>
      <c r="D204" s="687"/>
      <c r="E204" s="495"/>
      <c r="F204" s="687"/>
      <c r="G204" s="687"/>
      <c r="H204" s="687"/>
      <c r="I204" s="687"/>
      <c r="J204" s="687"/>
      <c r="K204" s="687"/>
      <c r="L204" s="687"/>
      <c r="M204" s="495"/>
      <c r="N204" s="495"/>
      <c r="O204" s="50"/>
      <c r="P204" s="50"/>
      <c r="Q204" s="50"/>
      <c r="R204" s="50"/>
      <c r="S204" s="50"/>
      <c r="T204" s="50"/>
      <c r="U204" s="50"/>
      <c r="V204" s="50"/>
      <c r="W204" s="50"/>
      <c r="X204" s="50"/>
    </row>
    <row r="205" spans="1:165" s="61" customFormat="1" ht="15" customHeight="1" x14ac:dyDescent="0.15">
      <c r="A205" s="684" t="s">
        <v>2786</v>
      </c>
      <c r="B205" s="685"/>
      <c r="C205" s="685"/>
      <c r="D205" s="685"/>
      <c r="E205" s="494"/>
      <c r="F205" s="683"/>
      <c r="G205" s="683"/>
      <c r="H205" s="683"/>
      <c r="I205" s="683"/>
      <c r="J205" s="683"/>
      <c r="K205" s="683"/>
      <c r="L205" s="683"/>
      <c r="M205" s="494"/>
      <c r="N205" s="494"/>
      <c r="O205" s="50"/>
      <c r="P205" s="50"/>
      <c r="Q205" s="50"/>
      <c r="R205" s="50"/>
      <c r="S205" s="50"/>
      <c r="T205" s="50"/>
      <c r="U205" s="50"/>
      <c r="V205" s="50"/>
      <c r="W205" s="50"/>
      <c r="X205" s="50"/>
    </row>
    <row r="206" spans="1:165" s="430" customFormat="1" ht="51" customHeight="1" x14ac:dyDescent="0.15">
      <c r="A206" s="428"/>
      <c r="B206" s="664" t="s">
        <v>273</v>
      </c>
      <c r="C206" s="664" t="s">
        <v>274</v>
      </c>
      <c r="D206" s="665" t="s">
        <v>639</v>
      </c>
      <c r="E206" s="275" t="e">
        <f>VLOOKUP(B206,'Fire EN 54 FX 4,704'!$D$5:$H$500,5,0)</f>
        <v>#N/A</v>
      </c>
      <c r="F206" s="666" t="s">
        <v>691</v>
      </c>
      <c r="G206" s="667">
        <v>1</v>
      </c>
      <c r="H206" s="667" t="s">
        <v>2842</v>
      </c>
      <c r="I206" s="667" t="s">
        <v>2792</v>
      </c>
      <c r="J206" s="667" t="s">
        <v>2759</v>
      </c>
      <c r="K206" s="668" t="s">
        <v>601</v>
      </c>
      <c r="L206" s="669" t="s">
        <v>632</v>
      </c>
      <c r="M206" s="493" t="e">
        <f>VLOOKUP(B206,'Fire EN 54 FX 4,704'!$D$5:$L$500,9,0)</f>
        <v>#N/A</v>
      </c>
      <c r="N206" s="331" t="e">
        <f>VLOOKUP(B206,'Fire EN 54 FX 4,704'!$D$5:$O$500,12,0)</f>
        <v>#N/A</v>
      </c>
      <c r="O206" s="429"/>
      <c r="P206" s="429"/>
      <c r="Q206" s="429"/>
      <c r="R206" s="429"/>
      <c r="S206" s="429"/>
      <c r="T206" s="429"/>
      <c r="U206" s="429"/>
      <c r="V206" s="429"/>
      <c r="W206" s="429"/>
      <c r="X206" s="429"/>
      <c r="Y206" s="429"/>
      <c r="Z206" s="429"/>
      <c r="AA206" s="429"/>
      <c r="AB206" s="429"/>
      <c r="AC206" s="429"/>
      <c r="AD206" s="429"/>
      <c r="AE206" s="429"/>
      <c r="AF206" s="429"/>
      <c r="AG206" s="429"/>
      <c r="AH206" s="429"/>
      <c r="AI206" s="429"/>
      <c r="AJ206" s="429"/>
      <c r="AK206" s="429"/>
      <c r="AL206" s="429"/>
      <c r="AM206" s="429"/>
      <c r="AN206" s="429"/>
      <c r="AO206" s="429"/>
      <c r="AP206" s="429"/>
      <c r="AQ206" s="429"/>
      <c r="AR206" s="429"/>
      <c r="AS206" s="429"/>
      <c r="AT206" s="429"/>
      <c r="AU206" s="429"/>
      <c r="AV206" s="429"/>
      <c r="AW206" s="429"/>
      <c r="AX206" s="429"/>
      <c r="AY206" s="429"/>
      <c r="AZ206" s="429"/>
      <c r="BA206" s="429"/>
      <c r="BB206" s="429"/>
      <c r="BC206" s="429"/>
      <c r="BD206" s="429"/>
      <c r="BE206" s="429"/>
      <c r="BF206" s="429"/>
      <c r="BG206" s="429"/>
      <c r="BH206" s="429"/>
      <c r="BI206" s="429"/>
      <c r="BJ206" s="429"/>
      <c r="BK206" s="429"/>
      <c r="BL206" s="429"/>
      <c r="BM206" s="429"/>
      <c r="BN206" s="429"/>
      <c r="BO206" s="429"/>
      <c r="BP206" s="429"/>
      <c r="BQ206" s="429"/>
      <c r="BR206" s="429"/>
      <c r="BS206" s="429"/>
      <c r="BT206" s="429"/>
      <c r="BU206" s="429"/>
      <c r="BV206" s="429"/>
      <c r="BW206" s="429"/>
      <c r="BX206" s="429"/>
      <c r="BY206" s="429"/>
      <c r="BZ206" s="429"/>
      <c r="CA206" s="429"/>
      <c r="CB206" s="429"/>
      <c r="CC206" s="429"/>
      <c r="CD206" s="429"/>
      <c r="CE206" s="429"/>
      <c r="CF206" s="429"/>
      <c r="CG206" s="429"/>
      <c r="CH206" s="429"/>
      <c r="CI206" s="429"/>
      <c r="CJ206" s="429"/>
      <c r="CK206" s="429"/>
      <c r="CL206" s="429"/>
      <c r="CM206" s="429"/>
      <c r="CN206" s="429"/>
      <c r="CO206" s="429"/>
      <c r="CP206" s="429"/>
      <c r="CQ206" s="429"/>
      <c r="CR206" s="429"/>
      <c r="CS206" s="429"/>
      <c r="CT206" s="429"/>
      <c r="CU206" s="429"/>
      <c r="CV206" s="429"/>
      <c r="CW206" s="429"/>
      <c r="CX206" s="429"/>
      <c r="CY206" s="429"/>
      <c r="CZ206" s="429"/>
      <c r="DA206" s="429"/>
      <c r="DB206" s="429"/>
      <c r="DC206" s="429"/>
      <c r="DD206" s="429"/>
      <c r="DE206" s="429"/>
      <c r="DF206" s="429"/>
      <c r="DG206" s="429"/>
      <c r="DH206" s="429"/>
      <c r="DI206" s="429"/>
      <c r="DJ206" s="429"/>
      <c r="DK206" s="429"/>
      <c r="DL206" s="429"/>
      <c r="DM206" s="429"/>
      <c r="DN206" s="429"/>
      <c r="DO206" s="429"/>
      <c r="DP206" s="429"/>
      <c r="DQ206" s="429"/>
      <c r="DR206" s="429"/>
      <c r="DS206" s="429"/>
      <c r="DT206" s="429"/>
      <c r="DU206" s="429"/>
      <c r="DV206" s="429"/>
      <c r="DW206" s="429"/>
      <c r="DX206" s="429"/>
      <c r="DY206" s="429"/>
      <c r="DZ206" s="429"/>
      <c r="EA206" s="429"/>
      <c r="EB206" s="429"/>
      <c r="EC206" s="429"/>
      <c r="ED206" s="429"/>
      <c r="EE206" s="429"/>
      <c r="EF206" s="429"/>
      <c r="EG206" s="429"/>
      <c r="EH206" s="429"/>
      <c r="EI206" s="429"/>
      <c r="EJ206" s="429"/>
      <c r="EK206" s="429"/>
      <c r="EL206" s="429"/>
      <c r="EM206" s="429"/>
      <c r="EN206" s="429"/>
      <c r="EO206" s="429"/>
      <c r="EP206" s="429"/>
      <c r="EQ206" s="429"/>
      <c r="ER206" s="429"/>
      <c r="ES206" s="429"/>
      <c r="ET206" s="429"/>
      <c r="EU206" s="429"/>
      <c r="EV206" s="429"/>
      <c r="EW206" s="429"/>
      <c r="EX206" s="429"/>
      <c r="EY206" s="429"/>
      <c r="EZ206" s="429"/>
      <c r="FA206" s="429"/>
      <c r="FB206" s="429"/>
      <c r="FC206" s="429"/>
      <c r="FD206" s="429"/>
      <c r="FE206" s="429"/>
      <c r="FF206" s="429"/>
      <c r="FG206" s="429"/>
      <c r="FH206" s="429"/>
      <c r="FI206" s="429"/>
    </row>
    <row r="207" spans="1:165" s="510" customFormat="1" ht="51" customHeight="1" x14ac:dyDescent="0.15">
      <c r="A207" s="509"/>
      <c r="B207" s="664" t="s">
        <v>275</v>
      </c>
      <c r="C207" s="664" t="s">
        <v>276</v>
      </c>
      <c r="D207" s="665" t="s">
        <v>640</v>
      </c>
      <c r="E207" s="275" t="e">
        <f>VLOOKUP(B207,'Fire EN 54 FX 4,704'!$D$5:$H$500,5,0)</f>
        <v>#N/A</v>
      </c>
      <c r="F207" s="666" t="s">
        <v>691</v>
      </c>
      <c r="G207" s="667" t="s">
        <v>3</v>
      </c>
      <c r="H207" s="667" t="s">
        <v>2842</v>
      </c>
      <c r="I207" s="667" t="s">
        <v>2792</v>
      </c>
      <c r="J207" s="667" t="s">
        <v>2759</v>
      </c>
      <c r="K207" s="668" t="s">
        <v>601</v>
      </c>
      <c r="L207" s="669" t="s">
        <v>632</v>
      </c>
      <c r="M207" s="493" t="e">
        <f>VLOOKUP(B207,'Fire EN 54 FX 4,704'!$D$5:$L$500,9,0)</f>
        <v>#N/A</v>
      </c>
      <c r="N207" s="331" t="e">
        <f>VLOOKUP(B207,'Fire EN 54 FX 4,704'!$D$5:$O$500,12,0)</f>
        <v>#N/A</v>
      </c>
    </row>
    <row r="208" spans="1:165" ht="51" customHeight="1" x14ac:dyDescent="0.15">
      <c r="A208" s="56"/>
      <c r="B208" s="285" t="s">
        <v>277</v>
      </c>
      <c r="C208" s="285" t="s">
        <v>278</v>
      </c>
      <c r="D208" s="274" t="s">
        <v>641</v>
      </c>
      <c r="E208" s="275">
        <f>VLOOKUP(B208,'Fire EN 54 FX 4,704'!$D$5:$H$500,5,0)</f>
        <v>936</v>
      </c>
      <c r="F208" s="276" t="s">
        <v>691</v>
      </c>
      <c r="G208" s="290">
        <v>1</v>
      </c>
      <c r="H208" s="290"/>
      <c r="I208" s="290"/>
      <c r="J208" s="590" t="s">
        <v>2759</v>
      </c>
      <c r="K208" s="86" t="s">
        <v>601</v>
      </c>
      <c r="L208" s="304" t="s">
        <v>632</v>
      </c>
      <c r="M208" s="493">
        <f>VLOOKUP(B208,'Fire EN 54 FX 4,704'!$D$5:$L$500,9,0)</f>
        <v>8517620000</v>
      </c>
      <c r="N208" s="331" t="str">
        <f>VLOOKUP(B208,'Fire EN 54 FX 4,704'!$D$5:$O$500,12,0)</f>
        <v>0.5</v>
      </c>
    </row>
    <row r="209" spans="1:165" ht="51" customHeight="1" x14ac:dyDescent="0.15">
      <c r="A209" s="56"/>
      <c r="B209" s="285" t="s">
        <v>279</v>
      </c>
      <c r="C209" s="285" t="s">
        <v>280</v>
      </c>
      <c r="D209" s="274" t="s">
        <v>642</v>
      </c>
      <c r="E209" s="275">
        <f>VLOOKUP(B209,'Fire EN 54 FX 4,704'!$D$5:$H$500,5,0)</f>
        <v>851</v>
      </c>
      <c r="F209" s="276" t="s">
        <v>691</v>
      </c>
      <c r="G209" s="85" t="s">
        <v>3</v>
      </c>
      <c r="H209" s="85"/>
      <c r="I209" s="85"/>
      <c r="J209" s="590" t="s">
        <v>2759</v>
      </c>
      <c r="K209" s="86" t="s">
        <v>601</v>
      </c>
      <c r="L209" s="86" t="s">
        <v>632</v>
      </c>
      <c r="M209" s="493">
        <f>VLOOKUP(B209,'Fire EN 54 FX 4,704'!$D$5:$L$500,9,0)</f>
        <v>8517620000</v>
      </c>
      <c r="N209" s="331" t="str">
        <f>VLOOKUP(B209,'Fire EN 54 FX 4,704'!$D$5:$O$500,12,0)</f>
        <v>0.324</v>
      </c>
    </row>
    <row r="210" spans="1:165" ht="51" customHeight="1" x14ac:dyDescent="0.15">
      <c r="A210" s="56"/>
      <c r="B210" s="285" t="s">
        <v>281</v>
      </c>
      <c r="C210" s="285" t="s">
        <v>282</v>
      </c>
      <c r="D210" s="274" t="s">
        <v>283</v>
      </c>
      <c r="E210" s="275">
        <f>VLOOKUP(B210,'Fire EN 54 FX 4,704'!$D$5:$H$500,5,0)</f>
        <v>403</v>
      </c>
      <c r="F210" s="276" t="s">
        <v>691</v>
      </c>
      <c r="G210" s="277" t="s">
        <v>3</v>
      </c>
      <c r="H210" s="277"/>
      <c r="I210" s="277"/>
      <c r="J210" s="590" t="s">
        <v>2759</v>
      </c>
      <c r="K210" s="86" t="s">
        <v>601</v>
      </c>
      <c r="L210" s="86" t="s">
        <v>632</v>
      </c>
      <c r="M210" s="493">
        <f>VLOOKUP(B210,'Fire EN 54 FX 4,704'!$D$5:$L$500,9,0)</f>
        <v>8517620000</v>
      </c>
      <c r="N210" s="331" t="str">
        <f>VLOOKUP(B210,'Fire EN 54 FX 4,704'!$D$5:$O$500,12,0)</f>
        <v>0.466</v>
      </c>
    </row>
    <row r="211" spans="1:165" s="307" customFormat="1" ht="51" customHeight="1" x14ac:dyDescent="0.15">
      <c r="A211" s="305"/>
      <c r="B211" s="306" t="s">
        <v>284</v>
      </c>
      <c r="C211" s="306" t="s">
        <v>285</v>
      </c>
      <c r="D211" s="274" t="s">
        <v>643</v>
      </c>
      <c r="E211" s="275">
        <f>VLOOKUP(B211,'Fire EN 54 FX 4,704'!$D$5:$H$500,5,0)</f>
        <v>513</v>
      </c>
      <c r="F211" s="276" t="s">
        <v>691</v>
      </c>
      <c r="G211" s="85" t="s">
        <v>3</v>
      </c>
      <c r="H211" s="85"/>
      <c r="I211" s="85"/>
      <c r="J211" s="590" t="s">
        <v>2759</v>
      </c>
      <c r="K211" s="86" t="s">
        <v>601</v>
      </c>
      <c r="L211" s="303" t="s">
        <v>632</v>
      </c>
      <c r="M211" s="493">
        <f>VLOOKUP(B211,'Fire EN 54 FX 4,704'!$D$5:$L$500,9,0)</f>
        <v>8517620000</v>
      </c>
      <c r="N211" s="331" t="str">
        <f>VLOOKUP(B211,'Fire EN 54 FX 4,704'!$D$5:$O$500,12,0)</f>
        <v>0.116</v>
      </c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</row>
    <row r="212" spans="1:165" ht="51" customHeight="1" x14ac:dyDescent="0.15">
      <c r="A212" s="56"/>
      <c r="B212" s="306" t="s">
        <v>286</v>
      </c>
      <c r="C212" s="306" t="s">
        <v>287</v>
      </c>
      <c r="D212" s="274" t="s">
        <v>644</v>
      </c>
      <c r="E212" s="275">
        <f>VLOOKUP(B212,'Fire EN 54 FX 4,704'!$D$5:$H$500,5,0)</f>
        <v>498</v>
      </c>
      <c r="F212" s="276" t="s">
        <v>691</v>
      </c>
      <c r="G212" s="85" t="s">
        <v>3</v>
      </c>
      <c r="H212" s="85"/>
      <c r="I212" s="85"/>
      <c r="J212" s="590" t="s">
        <v>2759</v>
      </c>
      <c r="K212" s="86" t="s">
        <v>601</v>
      </c>
      <c r="L212" s="303" t="s">
        <v>632</v>
      </c>
      <c r="M212" s="493">
        <f>VLOOKUP(B212,'Fire EN 54 FX 4,704'!$D$5:$L$500,9,0)</f>
        <v>8517620000</v>
      </c>
      <c r="N212" s="331" t="str">
        <f>VLOOKUP(B212,'Fire EN 54 FX 4,704'!$D$5:$O$500,12,0)</f>
        <v>0.099</v>
      </c>
    </row>
    <row r="213" spans="1:165" ht="51" customHeight="1" x14ac:dyDescent="0.15">
      <c r="A213" s="56"/>
      <c r="B213" s="306" t="s">
        <v>288</v>
      </c>
      <c r="C213" s="306" t="s">
        <v>289</v>
      </c>
      <c r="D213" s="274" t="s">
        <v>645</v>
      </c>
      <c r="E213" s="275">
        <f>VLOOKUP(B213,'Fire EN 54 FX 4,704'!$D$5:$H$500,5,0)</f>
        <v>615</v>
      </c>
      <c r="F213" s="276" t="s">
        <v>691</v>
      </c>
      <c r="G213" s="85" t="s">
        <v>3</v>
      </c>
      <c r="H213" s="85"/>
      <c r="I213" s="85"/>
      <c r="J213" s="590" t="s">
        <v>2759</v>
      </c>
      <c r="K213" s="86" t="s">
        <v>601</v>
      </c>
      <c r="L213" s="86" t="s">
        <v>632</v>
      </c>
      <c r="M213" s="493">
        <f>VLOOKUP(B213,'Fire EN 54 FX 4,704'!$D$5:$L$500,9,0)</f>
        <v>8517620000</v>
      </c>
      <c r="N213" s="331" t="str">
        <f>VLOOKUP(B213,'Fire EN 54 FX 4,704'!$D$5:$O$500,12,0)</f>
        <v>0.306</v>
      </c>
    </row>
    <row r="214" spans="1:165" ht="51" customHeight="1" x14ac:dyDescent="0.15">
      <c r="A214" s="56"/>
      <c r="B214" s="306" t="s">
        <v>290</v>
      </c>
      <c r="C214" s="306" t="s">
        <v>291</v>
      </c>
      <c r="D214" s="274" t="s">
        <v>646</v>
      </c>
      <c r="E214" s="275">
        <f>VLOOKUP(B214,'Fire EN 54 FX 4,704'!$D$5:$H$500,5,0)</f>
        <v>498</v>
      </c>
      <c r="F214" s="276" t="s">
        <v>691</v>
      </c>
      <c r="G214" s="85" t="s">
        <v>3</v>
      </c>
      <c r="H214" s="85"/>
      <c r="I214" s="85"/>
      <c r="J214" s="590" t="s">
        <v>2759</v>
      </c>
      <c r="K214" s="86" t="s">
        <v>601</v>
      </c>
      <c r="L214" s="303" t="s">
        <v>632</v>
      </c>
      <c r="M214" s="493">
        <f>VLOOKUP(B214,'Fire EN 54 FX 4,704'!$D$5:$L$500,9,0)</f>
        <v>8517620000</v>
      </c>
      <c r="N214" s="331" t="str">
        <f>VLOOKUP(B214,'Fire EN 54 FX 4,704'!$D$5:$O$500,12,0)</f>
        <v>0.106</v>
      </c>
    </row>
    <row r="215" spans="1:165" ht="51" customHeight="1" x14ac:dyDescent="0.15">
      <c r="A215" s="56"/>
      <c r="B215" s="306" t="s">
        <v>292</v>
      </c>
      <c r="C215" s="306" t="s">
        <v>293</v>
      </c>
      <c r="D215" s="274" t="s">
        <v>647</v>
      </c>
      <c r="E215" s="275">
        <f>VLOOKUP(B215,'Fire EN 54 FX 4,704'!$D$5:$H$500,5,0)</f>
        <v>615</v>
      </c>
      <c r="F215" s="276" t="s">
        <v>691</v>
      </c>
      <c r="G215" s="85" t="s">
        <v>3</v>
      </c>
      <c r="H215" s="85"/>
      <c r="I215" s="85"/>
      <c r="J215" s="590" t="s">
        <v>2759</v>
      </c>
      <c r="K215" s="86" t="s">
        <v>601</v>
      </c>
      <c r="L215" s="86" t="s">
        <v>632</v>
      </c>
      <c r="M215" s="493">
        <f>VLOOKUP(B215,'Fire EN 54 FX 4,704'!$D$5:$L$500,9,0)</f>
        <v>8517620000</v>
      </c>
      <c r="N215" s="331" t="str">
        <f>VLOOKUP(B215,'Fire EN 54 FX 4,704'!$D$5:$O$500,12,0)</f>
        <v>0.302</v>
      </c>
    </row>
    <row r="216" spans="1:165" s="57" customFormat="1" ht="51" customHeight="1" x14ac:dyDescent="0.15">
      <c r="A216" s="109"/>
      <c r="B216" s="285" t="s">
        <v>294</v>
      </c>
      <c r="C216" s="285" t="s">
        <v>295</v>
      </c>
      <c r="D216" s="274" t="s">
        <v>648</v>
      </c>
      <c r="E216" s="275">
        <f>VLOOKUP(B216,'Fire EN 54 FX 4,704'!$D$5:$H$500,5,0)</f>
        <v>851</v>
      </c>
      <c r="F216" s="276" t="s">
        <v>691</v>
      </c>
      <c r="G216" s="277">
        <v>1</v>
      </c>
      <c r="H216" s="277"/>
      <c r="I216" s="277"/>
      <c r="J216" s="590" t="s">
        <v>2759</v>
      </c>
      <c r="K216" s="86" t="s">
        <v>601</v>
      </c>
      <c r="L216" s="283" t="s">
        <v>632</v>
      </c>
      <c r="M216" s="493">
        <f>VLOOKUP(B216,'Fire EN 54 FX 4,704'!$D$5:$L$500,9,0)</f>
        <v>8517620000</v>
      </c>
      <c r="N216" s="331" t="str">
        <f>VLOOKUP(B216,'Fire EN 54 FX 4,704'!$D$5:$O$500,12,0)</f>
        <v>0.504</v>
      </c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</row>
    <row r="217" spans="1:165" s="57" customFormat="1" ht="51" customHeight="1" x14ac:dyDescent="0.15">
      <c r="A217" s="109"/>
      <c r="B217" s="285" t="s">
        <v>296</v>
      </c>
      <c r="C217" s="285" t="s">
        <v>297</v>
      </c>
      <c r="D217" s="274" t="s">
        <v>649</v>
      </c>
      <c r="E217" s="275">
        <f>VLOOKUP(B217,'Fire EN 54 FX 4,704'!$D$5:$H$500,5,0)</f>
        <v>817</v>
      </c>
      <c r="F217" s="276" t="s">
        <v>691</v>
      </c>
      <c r="G217" s="277" t="s">
        <v>3</v>
      </c>
      <c r="H217" s="277"/>
      <c r="I217" s="277"/>
      <c r="J217" s="590" t="s">
        <v>2759</v>
      </c>
      <c r="K217" s="86" t="s">
        <v>601</v>
      </c>
      <c r="L217" s="283" t="s">
        <v>632</v>
      </c>
      <c r="M217" s="493">
        <f>VLOOKUP(B217,'Fire EN 54 FX 4,704'!$D$5:$L$500,9,0)</f>
        <v>8517620000</v>
      </c>
      <c r="N217" s="331" t="str">
        <f>VLOOKUP(B217,'Fire EN 54 FX 4,704'!$D$5:$O$500,12,0)</f>
        <v>0.115</v>
      </c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</row>
    <row r="218" spans="1:165" s="57" customFormat="1" ht="51" customHeight="1" x14ac:dyDescent="0.15">
      <c r="A218" s="109"/>
      <c r="B218" s="285" t="s">
        <v>298</v>
      </c>
      <c r="C218" s="285" t="s">
        <v>299</v>
      </c>
      <c r="D218" s="274" t="s">
        <v>300</v>
      </c>
      <c r="E218" s="275">
        <f>VLOOKUP(B218,'Fire EN 54 FX 4,704'!$D$5:$H$500,5,0)</f>
        <v>1316</v>
      </c>
      <c r="F218" s="276" t="s">
        <v>691</v>
      </c>
      <c r="G218" s="277">
        <v>1</v>
      </c>
      <c r="H218" s="277"/>
      <c r="I218" s="277"/>
      <c r="J218" s="590" t="s">
        <v>2759</v>
      </c>
      <c r="K218" s="86" t="s">
        <v>601</v>
      </c>
      <c r="L218" s="283" t="s">
        <v>632</v>
      </c>
      <c r="M218" s="493">
        <f>VLOOKUP(B218,'Fire EN 54 FX 4,704'!$D$5:$L$500,9,0)</f>
        <v>8517620000</v>
      </c>
      <c r="N218" s="331" t="str">
        <f>VLOOKUP(B218,'Fire EN 54 FX 4,704'!$D$5:$O$500,12,0)</f>
        <v>0.648</v>
      </c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</row>
    <row r="219" spans="1:165" s="57" customFormat="1" ht="51" customHeight="1" x14ac:dyDescent="0.15">
      <c r="A219" s="109"/>
      <c r="B219" s="285" t="s">
        <v>301</v>
      </c>
      <c r="C219" s="285" t="s">
        <v>302</v>
      </c>
      <c r="D219" s="274" t="s">
        <v>303</v>
      </c>
      <c r="E219" s="275">
        <f>VLOOKUP(B219,'Fire EN 54 FX 4,704'!$D$5:$H$500,5,0)</f>
        <v>1048</v>
      </c>
      <c r="F219" s="276" t="s">
        <v>691</v>
      </c>
      <c r="G219" s="277">
        <v>1</v>
      </c>
      <c r="H219" s="277"/>
      <c r="I219" s="277"/>
      <c r="J219" s="590" t="s">
        <v>2759</v>
      </c>
      <c r="K219" s="86" t="s">
        <v>601</v>
      </c>
      <c r="L219" s="283" t="s">
        <v>632</v>
      </c>
      <c r="M219" s="493">
        <f>VLOOKUP(B219,'Fire EN 54 FX 4,704'!$D$5:$L$500,9,0)</f>
        <v>8517620000</v>
      </c>
      <c r="N219" s="331" t="str">
        <f>VLOOKUP(B219,'Fire EN 54 FX 4,704'!$D$5:$O$500,12,0)</f>
        <v>0.666</v>
      </c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</row>
    <row r="220" spans="1:165" s="57" customFormat="1" ht="51" customHeight="1" x14ac:dyDescent="0.15">
      <c r="A220" s="109"/>
      <c r="B220" s="308" t="s">
        <v>304</v>
      </c>
      <c r="C220" s="308" t="s">
        <v>305</v>
      </c>
      <c r="D220" s="274" t="s">
        <v>650</v>
      </c>
      <c r="E220" s="275">
        <f>VLOOKUP(B220,'Fire EN 54 FX 4,704'!$D$5:$H$500,5,0)</f>
        <v>893</v>
      </c>
      <c r="F220" s="276" t="s">
        <v>691</v>
      </c>
      <c r="G220" s="277" t="s">
        <v>3</v>
      </c>
      <c r="H220" s="277"/>
      <c r="I220" s="277"/>
      <c r="J220" s="590" t="s">
        <v>2759</v>
      </c>
      <c r="K220" s="86" t="s">
        <v>601</v>
      </c>
      <c r="L220" s="283" t="s">
        <v>632</v>
      </c>
      <c r="M220" s="493">
        <f>VLOOKUP(B220,'Fire EN 54 FX 4,704'!$D$5:$L$500,9,0)</f>
        <v>8536501999</v>
      </c>
      <c r="N220" s="331" t="str">
        <f>VLOOKUP(B220,'Fire EN 54 FX 4,704'!$D$5:$O$500,12,0)</f>
        <v>0.45</v>
      </c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</row>
    <row r="221" spans="1:165" ht="51" customHeight="1" x14ac:dyDescent="0.15">
      <c r="A221" s="56"/>
      <c r="B221" s="306" t="s">
        <v>306</v>
      </c>
      <c r="C221" s="306" t="s">
        <v>307</v>
      </c>
      <c r="D221" s="274" t="s">
        <v>308</v>
      </c>
      <c r="E221" s="275">
        <f>VLOOKUP(B221,'Fire EN 54 FX 4,704'!$D$5:$H$500,5,0)</f>
        <v>34</v>
      </c>
      <c r="F221" s="276" t="s">
        <v>691</v>
      </c>
      <c r="G221" s="85" t="s">
        <v>3</v>
      </c>
      <c r="H221" s="85"/>
      <c r="I221" s="85"/>
      <c r="J221" s="436" t="s">
        <v>865</v>
      </c>
      <c r="K221" s="85" t="s">
        <v>601</v>
      </c>
      <c r="L221" s="303" t="s">
        <v>632</v>
      </c>
      <c r="M221" s="493">
        <f>VLOOKUP(B221,'Fire EN 54 FX 4,704'!$D$5:$L$500,9,0)</f>
        <v>3926909790</v>
      </c>
      <c r="N221" s="331" t="str">
        <f>VLOOKUP(B221,'Fire EN 54 FX 4,704'!$D$5:$O$500,12,0)</f>
        <v>0.029</v>
      </c>
    </row>
    <row r="222" spans="1:165" ht="51" customHeight="1" x14ac:dyDescent="0.15">
      <c r="A222" s="56"/>
      <c r="B222" s="306" t="s">
        <v>309</v>
      </c>
      <c r="C222" s="306" t="s">
        <v>310</v>
      </c>
      <c r="D222" s="274" t="s">
        <v>651</v>
      </c>
      <c r="E222" s="275">
        <f>VLOOKUP(B222,'Fire EN 54 FX 4,704'!$D$5:$H$500,5,0)</f>
        <v>102</v>
      </c>
      <c r="F222" s="276" t="s">
        <v>691</v>
      </c>
      <c r="G222" s="85">
        <v>1</v>
      </c>
      <c r="H222" s="85"/>
      <c r="I222" s="85"/>
      <c r="J222" s="436" t="s">
        <v>865</v>
      </c>
      <c r="K222" s="85" t="s">
        <v>601</v>
      </c>
      <c r="L222" s="303" t="s">
        <v>632</v>
      </c>
      <c r="M222" s="493">
        <f>VLOOKUP(B222,'Fire EN 54 FX 4,704'!$D$5:$L$500,9,0)</f>
        <v>3926909790</v>
      </c>
      <c r="N222" s="331" t="str">
        <f>VLOOKUP(B222,'Fire EN 54 FX 4,704'!$D$5:$O$500,12,0)</f>
        <v>0.349</v>
      </c>
    </row>
    <row r="223" spans="1:165" ht="51" customHeight="1" x14ac:dyDescent="0.15">
      <c r="A223" s="56"/>
      <c r="B223" s="284" t="s">
        <v>312</v>
      </c>
      <c r="C223" s="284" t="s">
        <v>311</v>
      </c>
      <c r="D223" s="274" t="s">
        <v>652</v>
      </c>
      <c r="E223" s="275">
        <f>VLOOKUP(B223,'Fire EN 54 FX 4,704'!$D$5:$H$500,5,0)</f>
        <v>397</v>
      </c>
      <c r="F223" s="276" t="s">
        <v>691</v>
      </c>
      <c r="G223" s="85" t="s">
        <v>3</v>
      </c>
      <c r="H223" s="85"/>
      <c r="I223" s="85"/>
      <c r="J223" s="590" t="s">
        <v>2759</v>
      </c>
      <c r="K223" s="86" t="s">
        <v>601</v>
      </c>
      <c r="L223" s="303" t="s">
        <v>632</v>
      </c>
      <c r="M223" s="493">
        <f>VLOOKUP(B223,'Fire EN 54 FX 4,704'!$D$5:$L$500,9,0)</f>
        <v>8537109199</v>
      </c>
      <c r="N223" s="331" t="str">
        <f>VLOOKUP(B223,'Fire EN 54 FX 4,704'!$D$5:$O$500,12,0)</f>
        <v>0.12</v>
      </c>
    </row>
    <row r="224" spans="1:165" ht="51" customHeight="1" x14ac:dyDescent="0.15">
      <c r="A224" s="56"/>
      <c r="B224" s="284" t="s">
        <v>314</v>
      </c>
      <c r="C224" s="284" t="s">
        <v>313</v>
      </c>
      <c r="D224" s="274" t="s">
        <v>653</v>
      </c>
      <c r="E224" s="275">
        <f>VLOOKUP(B224,'Fire EN 54 FX 4,704'!$D$5:$H$500,5,0)</f>
        <v>793</v>
      </c>
      <c r="F224" s="276" t="s">
        <v>691</v>
      </c>
      <c r="G224" s="85" t="s">
        <v>3</v>
      </c>
      <c r="H224" s="85"/>
      <c r="I224" s="85"/>
      <c r="J224" s="590" t="s">
        <v>2759</v>
      </c>
      <c r="K224" s="86" t="s">
        <v>601</v>
      </c>
      <c r="L224" s="303" t="s">
        <v>632</v>
      </c>
      <c r="M224" s="493">
        <f>VLOOKUP(B224,'Fire EN 54 FX 4,704'!$D$5:$L$500,9,0)</f>
        <v>8536501999</v>
      </c>
      <c r="N224" s="331" t="str">
        <f>VLOOKUP(B224,'Fire EN 54 FX 4,704'!$D$5:$O$500,12,0)</f>
        <v>0.48</v>
      </c>
    </row>
    <row r="225" spans="1:24" ht="51" customHeight="1" x14ac:dyDescent="0.15">
      <c r="A225" s="56"/>
      <c r="B225" s="284" t="s">
        <v>316</v>
      </c>
      <c r="C225" s="284" t="s">
        <v>315</v>
      </c>
      <c r="D225" s="274" t="s">
        <v>317</v>
      </c>
      <c r="E225" s="275">
        <f>VLOOKUP(B225,'Fire EN 54 FX 4,704'!$D$5:$H$500,5,0)</f>
        <v>727</v>
      </c>
      <c r="F225" s="276" t="s">
        <v>691</v>
      </c>
      <c r="G225" s="85" t="s">
        <v>3</v>
      </c>
      <c r="H225" s="85"/>
      <c r="I225" s="85"/>
      <c r="J225" s="590" t="s">
        <v>2759</v>
      </c>
      <c r="K225" s="86" t="s">
        <v>601</v>
      </c>
      <c r="L225" s="303" t="s">
        <v>632</v>
      </c>
      <c r="M225" s="493">
        <f>VLOOKUP(B225,'Fire EN 54 FX 4,704'!$D$5:$L$500,9,0)</f>
        <v>8536501999</v>
      </c>
      <c r="N225" s="331" t="str">
        <f>VLOOKUP(B225,'Fire EN 54 FX 4,704'!$D$5:$O$500,12,0)</f>
        <v>0.28</v>
      </c>
    </row>
    <row r="226" spans="1:24" s="61" customFormat="1" ht="15" customHeight="1" x14ac:dyDescent="0.15">
      <c r="A226" s="684" t="s">
        <v>2785</v>
      </c>
      <c r="B226" s="685"/>
      <c r="C226" s="685"/>
      <c r="D226" s="685"/>
      <c r="E226" s="494"/>
      <c r="F226" s="683"/>
      <c r="G226" s="683"/>
      <c r="H226" s="683"/>
      <c r="I226" s="683"/>
      <c r="J226" s="683"/>
      <c r="K226" s="683"/>
      <c r="L226" s="683"/>
      <c r="M226" s="494"/>
      <c r="N226" s="494"/>
      <c r="O226" s="50"/>
      <c r="P226" s="50"/>
      <c r="Q226" s="50"/>
      <c r="R226" s="50"/>
      <c r="S226" s="50"/>
      <c r="T226" s="50"/>
      <c r="U226" s="50"/>
      <c r="V226" s="50"/>
      <c r="W226" s="50"/>
      <c r="X226" s="50"/>
    </row>
    <row r="227" spans="1:24" s="544" customFormat="1" ht="51" customHeight="1" x14ac:dyDescent="0.2">
      <c r="A227" s="545"/>
      <c r="B227" s="310" t="s">
        <v>2765</v>
      </c>
      <c r="C227" s="310" t="s">
        <v>2764</v>
      </c>
      <c r="D227" s="310" t="s">
        <v>2787</v>
      </c>
      <c r="E227" s="275">
        <f>VLOOKUP(B227,'Fire EN 54 FX 4,704'!$D$5:$H$500,5,0)</f>
        <v>1029</v>
      </c>
      <c r="F227" s="601" t="s">
        <v>691</v>
      </c>
      <c r="G227" s="601" t="s">
        <v>3</v>
      </c>
      <c r="H227" s="601"/>
      <c r="I227" s="601"/>
      <c r="J227" s="595" t="s">
        <v>865</v>
      </c>
      <c r="K227" s="117"/>
      <c r="L227" s="601" t="s">
        <v>631</v>
      </c>
      <c r="M227" s="493">
        <f>VLOOKUP(B227,'Fire EN 54 FX 4,704'!$D$5:$L$500,9,0)</f>
        <v>85371098</v>
      </c>
      <c r="N227" s="331" t="str">
        <f>VLOOKUP(B227,'Fire EN 54 FX 4,704'!$D$5:$O$500,12,0)</f>
        <v>0.135</v>
      </c>
    </row>
    <row r="228" spans="1:24" s="546" customFormat="1" ht="51" customHeight="1" x14ac:dyDescent="0.2">
      <c r="A228" s="545"/>
      <c r="B228" s="310" t="s">
        <v>2770</v>
      </c>
      <c r="C228" s="310" t="s">
        <v>2769</v>
      </c>
      <c r="D228" s="310" t="s">
        <v>2788</v>
      </c>
      <c r="E228" s="275">
        <f>VLOOKUP(B228,'Fire EN 54 FX 4,704'!$D$5:$H$500,5,0)</f>
        <v>221</v>
      </c>
      <c r="F228" s="601" t="s">
        <v>691</v>
      </c>
      <c r="G228" s="601" t="s">
        <v>3</v>
      </c>
      <c r="H228" s="601"/>
      <c r="I228" s="601"/>
      <c r="J228" s="595" t="s">
        <v>865</v>
      </c>
      <c r="K228" s="117"/>
      <c r="L228" s="601" t="s">
        <v>631</v>
      </c>
      <c r="M228" s="493">
        <f>VLOOKUP(B228,'Fire EN 54 FX 4,704'!$D$5:$L$500,9,0)</f>
        <v>39269097</v>
      </c>
      <c r="N228" s="331" t="str">
        <f>VLOOKUP(B228,'Fire EN 54 FX 4,704'!$D$5:$O$500,12,0)</f>
        <v>0.317</v>
      </c>
    </row>
    <row r="229" spans="1:24" s="546" customFormat="1" ht="51" customHeight="1" x14ac:dyDescent="0.2">
      <c r="A229" s="545"/>
      <c r="B229" s="310" t="s">
        <v>2775</v>
      </c>
      <c r="C229" s="310" t="s">
        <v>2774</v>
      </c>
      <c r="D229" s="310" t="s">
        <v>2790</v>
      </c>
      <c r="E229" s="275">
        <f>VLOOKUP(B229,'Fire EN 54 FX 4,704'!$D$5:$H$500,5,0)</f>
        <v>88</v>
      </c>
      <c r="F229" s="601" t="s">
        <v>691</v>
      </c>
      <c r="G229" s="601" t="s">
        <v>3</v>
      </c>
      <c r="H229" s="601" t="s">
        <v>2794</v>
      </c>
      <c r="I229" s="601"/>
      <c r="J229" s="595" t="s">
        <v>865</v>
      </c>
      <c r="K229" s="117"/>
      <c r="L229" s="601" t="s">
        <v>631</v>
      </c>
      <c r="M229" s="493">
        <f>VLOOKUP(B229,'Fire EN 54 FX 4,704'!$D$5:$L$500,9,0)</f>
        <v>39269097</v>
      </c>
      <c r="N229" s="331" t="str">
        <f>VLOOKUP(B229,'Fire EN 54 FX 4,704'!$D$5:$O$500,12,0)</f>
        <v>0.021</v>
      </c>
    </row>
    <row r="230" spans="1:24" s="546" customFormat="1" ht="51" customHeight="1" x14ac:dyDescent="0.2">
      <c r="A230" s="545"/>
      <c r="B230" s="310" t="s">
        <v>2781</v>
      </c>
      <c r="C230" s="310" t="s">
        <v>2780</v>
      </c>
      <c r="D230" s="310" t="s">
        <v>2791</v>
      </c>
      <c r="E230" s="275">
        <f>VLOOKUP(B230,'Fire EN 54 FX 4,704'!$D$5:$H$500,5,0)</f>
        <v>147</v>
      </c>
      <c r="F230" s="601" t="s">
        <v>691</v>
      </c>
      <c r="G230" s="601" t="s">
        <v>3</v>
      </c>
      <c r="H230" s="601" t="s">
        <v>2789</v>
      </c>
      <c r="I230" s="601"/>
      <c r="J230" s="595" t="s">
        <v>865</v>
      </c>
      <c r="K230" s="117"/>
      <c r="L230" s="601" t="s">
        <v>631</v>
      </c>
      <c r="M230" s="493">
        <f>VLOOKUP(B230,'Fire EN 54 FX 4,704'!$D$5:$L$500,9,0)</f>
        <v>85444290</v>
      </c>
      <c r="N230" s="331" t="str">
        <f>VLOOKUP(B230,'Fire EN 54 FX 4,704'!$D$5:$O$500,12,0)</f>
        <v>0.034</v>
      </c>
    </row>
    <row r="231" spans="1:24" s="57" customFormat="1" ht="12.75" x14ac:dyDescent="0.15">
      <c r="A231" s="691" t="s">
        <v>318</v>
      </c>
      <c r="B231" s="692"/>
      <c r="C231" s="692"/>
      <c r="D231" s="692"/>
      <c r="E231" s="495"/>
      <c r="F231" s="692"/>
      <c r="G231" s="692"/>
      <c r="H231" s="692"/>
      <c r="I231" s="692"/>
      <c r="J231" s="692"/>
      <c r="K231" s="692"/>
      <c r="L231" s="692"/>
      <c r="M231" s="495"/>
      <c r="N231" s="495"/>
      <c r="O231" s="51"/>
      <c r="P231" s="51"/>
      <c r="Q231" s="51"/>
      <c r="R231" s="51"/>
      <c r="S231" s="51"/>
      <c r="T231" s="51"/>
      <c r="U231" s="51"/>
      <c r="V231" s="51"/>
      <c r="W231" s="51"/>
      <c r="X231" s="51"/>
    </row>
    <row r="232" spans="1:24" s="57" customFormat="1" ht="11.25" x14ac:dyDescent="0.15">
      <c r="A232" s="684" t="s">
        <v>1001</v>
      </c>
      <c r="B232" s="685"/>
      <c r="C232" s="685"/>
      <c r="D232" s="685"/>
      <c r="E232" s="494"/>
      <c r="F232" s="683"/>
      <c r="G232" s="683"/>
      <c r="H232" s="683"/>
      <c r="I232" s="683"/>
      <c r="J232" s="683"/>
      <c r="K232" s="683"/>
      <c r="L232" s="683"/>
      <c r="M232" s="494"/>
      <c r="N232" s="494"/>
      <c r="O232" s="51"/>
      <c r="P232" s="51"/>
      <c r="Q232" s="51"/>
      <c r="R232" s="51"/>
      <c r="S232" s="51"/>
      <c r="T232" s="51"/>
      <c r="U232" s="51"/>
      <c r="V232" s="51"/>
      <c r="W232" s="51"/>
      <c r="X232" s="51"/>
    </row>
    <row r="233" spans="1:24" s="57" customFormat="1" ht="50.25" customHeight="1" x14ac:dyDescent="0.15">
      <c r="A233" s="309"/>
      <c r="B233" s="286" t="s">
        <v>1007</v>
      </c>
      <c r="C233" s="286" t="s">
        <v>1002</v>
      </c>
      <c r="D233" s="274" t="s">
        <v>1004</v>
      </c>
      <c r="E233" s="275">
        <f>VLOOKUP(B233,'Fire EN 54 FX 4,704'!$D$5:$H$500,5,0)</f>
        <v>1795</v>
      </c>
      <c r="F233" s="275" t="s">
        <v>691</v>
      </c>
      <c r="G233" s="277" t="s">
        <v>3</v>
      </c>
      <c r="H233" s="310" t="s">
        <v>1006</v>
      </c>
      <c r="I233" s="310"/>
      <c r="J233" s="436" t="s">
        <v>865</v>
      </c>
      <c r="K233" s="85" t="s">
        <v>601</v>
      </c>
      <c r="L233" s="283" t="s">
        <v>675</v>
      </c>
      <c r="M233" s="493" t="str">
        <f>VLOOKUP(B233,'Fire EN 54 FX 4,704'!$D$5:$L$500,9,0)</f>
        <v>8531103000</v>
      </c>
      <c r="N233" s="331" t="str">
        <f>VLOOKUP(B233,'Fire EN 54 FX 4,704'!$D$5:$O$500,12,0)</f>
        <v>0.473</v>
      </c>
      <c r="O233" s="51"/>
      <c r="P233" s="51"/>
      <c r="Q233" s="51"/>
      <c r="R233" s="51"/>
      <c r="S233" s="51"/>
      <c r="T233" s="51"/>
      <c r="U233" s="51"/>
      <c r="V233" s="51"/>
      <c r="W233" s="51"/>
      <c r="X233" s="51"/>
    </row>
    <row r="234" spans="1:24" s="57" customFormat="1" ht="41.25" customHeight="1" x14ac:dyDescent="0.2">
      <c r="A234" s="311"/>
      <c r="B234" s="286" t="s">
        <v>1008</v>
      </c>
      <c r="C234" s="286" t="s">
        <v>1003</v>
      </c>
      <c r="D234" s="274" t="s">
        <v>1005</v>
      </c>
      <c r="E234" s="275">
        <f>VLOOKUP(B234,'Fire EN 54 FX 4,704'!$D$5:$H$500,5,0)</f>
        <v>3898</v>
      </c>
      <c r="F234" s="275" t="s">
        <v>691</v>
      </c>
      <c r="G234" s="277" t="s">
        <v>3</v>
      </c>
      <c r="H234" s="310" t="s">
        <v>2730</v>
      </c>
      <c r="I234" s="310"/>
      <c r="J234" s="436" t="s">
        <v>865</v>
      </c>
      <c r="K234" s="85" t="s">
        <v>601</v>
      </c>
      <c r="L234" s="283" t="s">
        <v>675</v>
      </c>
      <c r="M234" s="493" t="str">
        <f>VLOOKUP(B234,'Fire EN 54 FX 4,704'!$D$5:$L$500,9,0)</f>
        <v>8506501090</v>
      </c>
      <c r="N234" s="331" t="str">
        <f>VLOOKUP(B234,'Fire EN 54 FX 4,704'!$D$5:$O$500,12,0)</f>
        <v>0.051</v>
      </c>
      <c r="O234" s="51"/>
      <c r="P234" s="51"/>
      <c r="Q234" s="51"/>
      <c r="R234" s="51"/>
      <c r="S234" s="51"/>
      <c r="T234" s="51"/>
      <c r="U234" s="51"/>
      <c r="V234" s="51"/>
      <c r="W234" s="51"/>
      <c r="X234" s="51"/>
    </row>
    <row r="235" spans="1:24" s="61" customFormat="1" ht="10.5" customHeight="1" x14ac:dyDescent="0.15">
      <c r="A235" s="684" t="s">
        <v>319</v>
      </c>
      <c r="B235" s="685"/>
      <c r="C235" s="685"/>
      <c r="D235" s="685"/>
      <c r="E235" s="494"/>
      <c r="F235" s="683"/>
      <c r="G235" s="683"/>
      <c r="H235" s="683"/>
      <c r="I235" s="683"/>
      <c r="J235" s="683"/>
      <c r="K235" s="683"/>
      <c r="L235" s="683"/>
      <c r="M235" s="494"/>
      <c r="N235" s="494"/>
      <c r="O235" s="50"/>
      <c r="P235" s="50"/>
      <c r="Q235" s="50"/>
      <c r="R235" s="50"/>
      <c r="S235" s="50"/>
      <c r="T235" s="50"/>
      <c r="U235" s="50"/>
      <c r="V235" s="50"/>
      <c r="W235" s="50"/>
      <c r="X235" s="50"/>
    </row>
    <row r="236" spans="1:24" s="61" customFormat="1" ht="48" customHeight="1" x14ac:dyDescent="0.15">
      <c r="A236" s="309"/>
      <c r="B236" s="285" t="s">
        <v>320</v>
      </c>
      <c r="C236" s="285" t="s">
        <v>321</v>
      </c>
      <c r="D236" s="274" t="s">
        <v>322</v>
      </c>
      <c r="E236" s="275">
        <f>VLOOKUP(B236,'Fire EN 54 FX 4,704'!$D$5:$H$500,5,0)</f>
        <v>297</v>
      </c>
      <c r="F236" s="276" t="s">
        <v>691</v>
      </c>
      <c r="G236" s="85" t="s">
        <v>3</v>
      </c>
      <c r="H236" s="309"/>
      <c r="I236" s="278"/>
      <c r="J236" s="436" t="s">
        <v>865</v>
      </c>
      <c r="K236" s="85" t="s">
        <v>601</v>
      </c>
      <c r="L236" s="303" t="s">
        <v>676</v>
      </c>
      <c r="M236" s="493">
        <f>VLOOKUP(B236,'Fire EN 54 FX 4,704'!$D$5:$L$500,9,0)</f>
        <v>8531103000</v>
      </c>
      <c r="N236" s="331" t="str">
        <f>VLOOKUP(B236,'Fire EN 54 FX 4,704'!$D$5:$O$500,12,0)</f>
        <v>0.252</v>
      </c>
      <c r="O236" s="50"/>
      <c r="P236" s="50"/>
      <c r="Q236" s="50"/>
      <c r="R236" s="50"/>
      <c r="S236" s="50"/>
      <c r="T236" s="50"/>
      <c r="U236" s="50"/>
      <c r="V236" s="50"/>
      <c r="W236" s="50"/>
      <c r="X236" s="50"/>
    </row>
    <row r="237" spans="1:24" s="61" customFormat="1" ht="45.75" customHeight="1" x14ac:dyDescent="0.15">
      <c r="A237" s="309"/>
      <c r="B237" s="285" t="s">
        <v>323</v>
      </c>
      <c r="C237" s="285" t="s">
        <v>324</v>
      </c>
      <c r="D237" s="274" t="s">
        <v>325</v>
      </c>
      <c r="E237" s="275">
        <f>VLOOKUP(B237,'Fire EN 54 FX 4,704'!$D$5:$H$500,5,0)</f>
        <v>278</v>
      </c>
      <c r="F237" s="276" t="s">
        <v>691</v>
      </c>
      <c r="G237" s="85" t="s">
        <v>3</v>
      </c>
      <c r="H237" s="309"/>
      <c r="I237" s="278"/>
      <c r="J237" s="436" t="s">
        <v>865</v>
      </c>
      <c r="K237" s="85" t="s">
        <v>601</v>
      </c>
      <c r="L237" s="303" t="s">
        <v>676</v>
      </c>
      <c r="M237" s="493">
        <f>VLOOKUP(B237,'Fire EN 54 FX 4,704'!$D$5:$L$500,9,0)</f>
        <v>8531103000</v>
      </c>
      <c r="N237" s="331" t="str">
        <f>VLOOKUP(B237,'Fire EN 54 FX 4,704'!$D$5:$O$500,12,0)</f>
        <v>0.238</v>
      </c>
      <c r="O237" s="50"/>
      <c r="P237" s="50"/>
      <c r="Q237" s="50"/>
      <c r="R237" s="50"/>
      <c r="S237" s="50"/>
      <c r="T237" s="50"/>
      <c r="U237" s="50"/>
      <c r="V237" s="50"/>
      <c r="W237" s="50"/>
      <c r="X237" s="50"/>
    </row>
    <row r="238" spans="1:24" s="61" customFormat="1" ht="52.5" customHeight="1" x14ac:dyDescent="0.15">
      <c r="A238" s="309"/>
      <c r="B238" s="285" t="s">
        <v>326</v>
      </c>
      <c r="C238" s="285" t="s">
        <v>327</v>
      </c>
      <c r="D238" s="274" t="s">
        <v>328</v>
      </c>
      <c r="E238" s="275">
        <f>VLOOKUP(B238,'Fire EN 54 FX 4,704'!$D$5:$H$500,5,0)</f>
        <v>297</v>
      </c>
      <c r="F238" s="276" t="s">
        <v>691</v>
      </c>
      <c r="G238" s="85" t="s">
        <v>3</v>
      </c>
      <c r="H238" s="309"/>
      <c r="I238" s="278"/>
      <c r="J238" s="436" t="s">
        <v>865</v>
      </c>
      <c r="K238" s="85" t="s">
        <v>601</v>
      </c>
      <c r="L238" s="303" t="s">
        <v>676</v>
      </c>
      <c r="M238" s="493">
        <f>VLOOKUP(B238,'Fire EN 54 FX 4,704'!$D$5:$L$500,9,0)</f>
        <v>8531103000</v>
      </c>
      <c r="N238" s="331" t="str">
        <f>VLOOKUP(B238,'Fire EN 54 FX 4,704'!$D$5:$O$500,12,0)</f>
        <v>0.242</v>
      </c>
      <c r="O238" s="50"/>
      <c r="P238" s="50"/>
      <c r="Q238" s="50"/>
      <c r="R238" s="50"/>
      <c r="S238" s="50"/>
      <c r="T238" s="50"/>
      <c r="U238" s="50"/>
      <c r="V238" s="50"/>
      <c r="W238" s="50"/>
      <c r="X238" s="50"/>
    </row>
    <row r="239" spans="1:24" s="61" customFormat="1" ht="47.25" customHeight="1" x14ac:dyDescent="0.15">
      <c r="A239" s="309"/>
      <c r="B239" s="285" t="s">
        <v>329</v>
      </c>
      <c r="C239" s="285" t="s">
        <v>330</v>
      </c>
      <c r="D239" s="274" t="s">
        <v>331</v>
      </c>
      <c r="E239" s="275">
        <f>VLOOKUP(B239,'Fire EN 54 FX 4,704'!$D$5:$H$500,5,0)</f>
        <v>278</v>
      </c>
      <c r="F239" s="276" t="s">
        <v>691</v>
      </c>
      <c r="G239" s="85" t="s">
        <v>3</v>
      </c>
      <c r="H239" s="309"/>
      <c r="I239" s="278"/>
      <c r="J239" s="436" t="s">
        <v>865</v>
      </c>
      <c r="K239" s="85" t="s">
        <v>601</v>
      </c>
      <c r="L239" s="303" t="s">
        <v>676</v>
      </c>
      <c r="M239" s="493">
        <f>VLOOKUP(B239,'Fire EN 54 FX 4,704'!$D$5:$L$500,9,0)</f>
        <v>8531103000</v>
      </c>
      <c r="N239" s="331" t="str">
        <f>VLOOKUP(B239,'Fire EN 54 FX 4,704'!$D$5:$O$500,12,0)</f>
        <v>0.238</v>
      </c>
      <c r="O239" s="50"/>
      <c r="P239" s="50"/>
      <c r="Q239" s="50"/>
      <c r="R239" s="50"/>
      <c r="S239" s="50"/>
      <c r="T239" s="50"/>
      <c r="U239" s="50"/>
      <c r="V239" s="50"/>
      <c r="W239" s="50"/>
      <c r="X239" s="50"/>
    </row>
    <row r="240" spans="1:24" s="61" customFormat="1" ht="48" customHeight="1" x14ac:dyDescent="0.15">
      <c r="A240" s="309"/>
      <c r="B240" s="285" t="s">
        <v>332</v>
      </c>
      <c r="C240" s="285" t="s">
        <v>333</v>
      </c>
      <c r="D240" s="274" t="s">
        <v>334</v>
      </c>
      <c r="E240" s="275">
        <f>VLOOKUP(B240,'Fire EN 54 FX 4,704'!$D$5:$H$500,5,0)</f>
        <v>639</v>
      </c>
      <c r="F240" s="276" t="s">
        <v>691</v>
      </c>
      <c r="G240" s="85" t="s">
        <v>3</v>
      </c>
      <c r="H240" s="309"/>
      <c r="I240" s="278" t="s">
        <v>788</v>
      </c>
      <c r="J240" s="436" t="s">
        <v>865</v>
      </c>
      <c r="K240" s="85" t="s">
        <v>601</v>
      </c>
      <c r="L240" s="303" t="s">
        <v>676</v>
      </c>
      <c r="M240" s="493">
        <f>VLOOKUP(B240,'Fire EN 54 FX 4,704'!$D$5:$L$500,9,0)</f>
        <v>8531103000</v>
      </c>
      <c r="N240" s="331" t="str">
        <f>VLOOKUP(B240,'Fire EN 54 FX 4,704'!$D$5:$O$500,12,0)</f>
        <v>0.292</v>
      </c>
      <c r="O240" s="50"/>
      <c r="P240" s="50"/>
      <c r="Q240" s="50"/>
      <c r="R240" s="50"/>
      <c r="S240" s="50"/>
      <c r="T240" s="50"/>
      <c r="U240" s="50"/>
      <c r="V240" s="50"/>
      <c r="W240" s="50"/>
      <c r="X240" s="50"/>
    </row>
    <row r="241" spans="1:153" ht="50.25" customHeight="1" x14ac:dyDescent="0.15">
      <c r="A241" s="56"/>
      <c r="B241" s="308" t="s">
        <v>335</v>
      </c>
      <c r="C241" s="308" t="s">
        <v>336</v>
      </c>
      <c r="D241" s="274" t="s">
        <v>792</v>
      </c>
      <c r="E241" s="275">
        <f>VLOOKUP(B241,'Fire EN 54 FX 4,704'!$D$5:$H$500,5,0)</f>
        <v>734</v>
      </c>
      <c r="F241" s="276" t="s">
        <v>691</v>
      </c>
      <c r="G241" s="85" t="s">
        <v>3</v>
      </c>
      <c r="H241" s="85"/>
      <c r="I241" s="85"/>
      <c r="J241" s="436" t="s">
        <v>865</v>
      </c>
      <c r="K241" s="85" t="s">
        <v>601</v>
      </c>
      <c r="L241" s="303" t="s">
        <v>676</v>
      </c>
      <c r="M241" s="493">
        <f>VLOOKUP(B241,'Fire EN 54 FX 4,704'!$D$5:$L$500,9,0)</f>
        <v>8531103000</v>
      </c>
      <c r="N241" s="331" t="str">
        <f>VLOOKUP(B241,'Fire EN 54 FX 4,704'!$D$5:$O$500,12,0)</f>
        <v>0.283</v>
      </c>
    </row>
    <row r="242" spans="1:153" ht="50.25" customHeight="1" x14ac:dyDescent="0.15">
      <c r="A242" s="56"/>
      <c r="B242" s="308" t="s">
        <v>1095</v>
      </c>
      <c r="C242" s="308" t="s">
        <v>1097</v>
      </c>
      <c r="D242" s="274" t="s">
        <v>1099</v>
      </c>
      <c r="E242" s="275">
        <f>VLOOKUP(B242,'Fire EN 54 FX 4,704'!$D$5:$H$500,5,0)</f>
        <v>2598</v>
      </c>
      <c r="F242" s="276" t="s">
        <v>691</v>
      </c>
      <c r="G242" s="85" t="s">
        <v>3</v>
      </c>
      <c r="H242" s="85"/>
      <c r="I242" s="85"/>
      <c r="J242" s="436" t="s">
        <v>865</v>
      </c>
      <c r="K242" s="85" t="s">
        <v>601</v>
      </c>
      <c r="L242" s="303" t="s">
        <v>675</v>
      </c>
      <c r="M242" s="493">
        <f>VLOOKUP(B242,'Fire EN 54 FX 4,704'!$D$5:$L$500,9,0)</f>
        <v>85318070</v>
      </c>
      <c r="N242" s="331" t="str">
        <f>VLOOKUP(B242,'Fire EN 54 FX 4,704'!$D$5:$O$500,12,0)</f>
        <v>1.060</v>
      </c>
    </row>
    <row r="243" spans="1:153" ht="50.25" customHeight="1" x14ac:dyDescent="0.15">
      <c r="A243" s="56"/>
      <c r="B243" s="308" t="s">
        <v>1096</v>
      </c>
      <c r="C243" s="308" t="s">
        <v>1098</v>
      </c>
      <c r="D243" s="274" t="s">
        <v>1100</v>
      </c>
      <c r="E243" s="275">
        <f>VLOOKUP(B243,'Fire EN 54 FX 4,704'!$D$5:$H$500,5,0)</f>
        <v>1560</v>
      </c>
      <c r="F243" s="276" t="s">
        <v>691</v>
      </c>
      <c r="G243" s="85" t="s">
        <v>3</v>
      </c>
      <c r="H243" s="85"/>
      <c r="I243" s="85"/>
      <c r="J243" s="436" t="s">
        <v>865</v>
      </c>
      <c r="K243" s="85" t="s">
        <v>601</v>
      </c>
      <c r="L243" s="303" t="s">
        <v>675</v>
      </c>
      <c r="M243" s="493">
        <f>VLOOKUP(B243,'Fire EN 54 FX 4,704'!$D$5:$L$500,9,0)</f>
        <v>85318070</v>
      </c>
      <c r="N243" s="331" t="str">
        <f>VLOOKUP(B243,'Fire EN 54 FX 4,704'!$D$5:$O$500,12,0)</f>
        <v>0.640</v>
      </c>
    </row>
    <row r="244" spans="1:153" s="61" customFormat="1" ht="11.25" x14ac:dyDescent="0.15">
      <c r="A244" s="684" t="s">
        <v>337</v>
      </c>
      <c r="B244" s="685"/>
      <c r="C244" s="685"/>
      <c r="D244" s="685"/>
      <c r="E244" s="494"/>
      <c r="F244" s="683"/>
      <c r="G244" s="683"/>
      <c r="H244" s="683"/>
      <c r="I244" s="683"/>
      <c r="J244" s="683"/>
      <c r="K244" s="683"/>
      <c r="L244" s="683"/>
      <c r="M244" s="494"/>
      <c r="N244" s="494"/>
      <c r="O244" s="50"/>
      <c r="P244" s="50"/>
      <c r="Q244" s="50"/>
      <c r="R244" s="50"/>
      <c r="S244" s="50"/>
      <c r="T244" s="50"/>
      <c r="U244" s="50"/>
      <c r="V244" s="50"/>
      <c r="W244" s="50"/>
      <c r="X244" s="50"/>
    </row>
    <row r="245" spans="1:153" s="61" customFormat="1" ht="42.75" customHeight="1" x14ac:dyDescent="0.15">
      <c r="A245" s="56"/>
      <c r="B245" s="285" t="s">
        <v>338</v>
      </c>
      <c r="C245" s="285" t="s">
        <v>339</v>
      </c>
      <c r="D245" s="274" t="s">
        <v>340</v>
      </c>
      <c r="E245" s="275">
        <f>VLOOKUP(B245,'Fire EN 54 FX 4,704'!$D$5:$H$500,5,0)</f>
        <v>904</v>
      </c>
      <c r="F245" s="276" t="s">
        <v>691</v>
      </c>
      <c r="G245" s="312" t="s">
        <v>3</v>
      </c>
      <c r="H245" s="313" t="s">
        <v>732</v>
      </c>
      <c r="I245" s="313"/>
      <c r="J245" s="436" t="s">
        <v>865</v>
      </c>
      <c r="K245" s="85" t="s">
        <v>601</v>
      </c>
      <c r="L245" s="280" t="s">
        <v>676</v>
      </c>
      <c r="M245" s="493">
        <f>VLOOKUP(B245,'Fire EN 54 FX 4,704'!$D$5:$L$500,9,0)</f>
        <v>8531103000</v>
      </c>
      <c r="N245" s="331" t="str">
        <f>VLOOKUP(B245,'Fire EN 54 FX 4,704'!$D$5:$O$500,12,0)</f>
        <v>0.222</v>
      </c>
      <c r="O245" s="50"/>
      <c r="P245" s="50"/>
      <c r="Q245" s="50"/>
      <c r="R245" s="50"/>
      <c r="S245" s="50"/>
      <c r="T245" s="50"/>
      <c r="U245" s="50"/>
      <c r="V245" s="50"/>
      <c r="W245" s="50"/>
      <c r="X245" s="50"/>
    </row>
    <row r="246" spans="1:153" s="61" customFormat="1" ht="45.75" customHeight="1" x14ac:dyDescent="0.15">
      <c r="A246" s="56"/>
      <c r="B246" s="285" t="s">
        <v>341</v>
      </c>
      <c r="C246" s="285" t="s">
        <v>342</v>
      </c>
      <c r="D246" s="274" t="s">
        <v>343</v>
      </c>
      <c r="E246" s="275">
        <f>VLOOKUP(B246,'Fire EN 54 FX 4,704'!$D$5:$H$500,5,0)</f>
        <v>904</v>
      </c>
      <c r="F246" s="276" t="s">
        <v>691</v>
      </c>
      <c r="G246" s="312" t="s">
        <v>3</v>
      </c>
      <c r="H246" s="313" t="s">
        <v>732</v>
      </c>
      <c r="I246" s="313"/>
      <c r="J246" s="436" t="s">
        <v>865</v>
      </c>
      <c r="K246" s="85" t="s">
        <v>601</v>
      </c>
      <c r="L246" s="280" t="s">
        <v>676</v>
      </c>
      <c r="M246" s="493">
        <f>VLOOKUP(B246,'Fire EN 54 FX 4,704'!$D$5:$L$500,9,0)</f>
        <v>8531103000</v>
      </c>
      <c r="N246" s="331" t="str">
        <f>VLOOKUP(B246,'Fire EN 54 FX 4,704'!$D$5:$O$500,12,0)</f>
        <v>0.222</v>
      </c>
      <c r="O246" s="50"/>
      <c r="P246" s="50"/>
      <c r="Q246" s="50"/>
      <c r="R246" s="50"/>
      <c r="S246" s="50"/>
      <c r="T246" s="50"/>
      <c r="U246" s="50"/>
      <c r="V246" s="50"/>
      <c r="W246" s="50"/>
      <c r="X246" s="50"/>
    </row>
    <row r="247" spans="1:153" s="57" customFormat="1" ht="51" customHeight="1" x14ac:dyDescent="0.15">
      <c r="A247" s="109"/>
      <c r="B247" s="286" t="s">
        <v>344</v>
      </c>
      <c r="C247" s="285" t="s">
        <v>345</v>
      </c>
      <c r="D247" s="274" t="s">
        <v>346</v>
      </c>
      <c r="E247" s="275">
        <f>VLOOKUP(B247,'Fire EN 54 FX 4,704'!$D$5:$H$500,5,0)</f>
        <v>765</v>
      </c>
      <c r="F247" s="276" t="s">
        <v>691</v>
      </c>
      <c r="G247" s="85" t="s">
        <v>3</v>
      </c>
      <c r="H247" s="85"/>
      <c r="I247" s="85"/>
      <c r="J247" s="436" t="s">
        <v>865</v>
      </c>
      <c r="K247" s="85" t="s">
        <v>601</v>
      </c>
      <c r="L247" s="86" t="s">
        <v>632</v>
      </c>
      <c r="M247" s="493">
        <f>VLOOKUP(B247,'Fire EN 54 FX 4,704'!$D$5:$L$500,9,0)</f>
        <v>8531103000</v>
      </c>
      <c r="N247" s="331" t="str">
        <f>VLOOKUP(B247,'Fire EN 54 FX 4,704'!$D$5:$O$500,12,0)</f>
        <v>0.215</v>
      </c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  <c r="EH247" s="51"/>
      <c r="EI247" s="51"/>
      <c r="EJ247" s="51"/>
      <c r="EK247" s="51"/>
      <c r="EL247" s="51"/>
      <c r="EM247" s="51"/>
      <c r="EN247" s="51"/>
      <c r="EO247" s="51"/>
      <c r="EP247" s="51"/>
      <c r="EQ247" s="51"/>
      <c r="ER247" s="51"/>
      <c r="ES247" s="51"/>
      <c r="ET247" s="51"/>
      <c r="EU247" s="51"/>
      <c r="EV247" s="51"/>
      <c r="EW247" s="51"/>
    </row>
    <row r="248" spans="1:153" s="57" customFormat="1" ht="51" customHeight="1" x14ac:dyDescent="0.15">
      <c r="A248" s="109"/>
      <c r="B248" s="286" t="s">
        <v>347</v>
      </c>
      <c r="C248" s="285" t="s">
        <v>348</v>
      </c>
      <c r="D248" s="274" t="s">
        <v>349</v>
      </c>
      <c r="E248" s="275">
        <f>VLOOKUP(B248,'Fire EN 54 FX 4,704'!$D$5:$H$500,5,0)</f>
        <v>765</v>
      </c>
      <c r="F248" s="276" t="s">
        <v>691</v>
      </c>
      <c r="G248" s="85" t="s">
        <v>3</v>
      </c>
      <c r="H248" s="85"/>
      <c r="I248" s="85"/>
      <c r="J248" s="436" t="s">
        <v>865</v>
      </c>
      <c r="K248" s="85" t="s">
        <v>601</v>
      </c>
      <c r="L248" s="86" t="s">
        <v>632</v>
      </c>
      <c r="M248" s="493">
        <f>VLOOKUP(B248,'Fire EN 54 FX 4,704'!$D$5:$L$500,9,0)</f>
        <v>8531103000</v>
      </c>
      <c r="N248" s="331" t="str">
        <f>VLOOKUP(B248,'Fire EN 54 FX 4,704'!$D$5:$O$500,12,0)</f>
        <v>0.215</v>
      </c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</row>
    <row r="249" spans="1:153" s="57" customFormat="1" ht="51" customHeight="1" x14ac:dyDescent="0.15">
      <c r="A249" s="109"/>
      <c r="B249" s="286" t="s">
        <v>350</v>
      </c>
      <c r="C249" s="285" t="s">
        <v>351</v>
      </c>
      <c r="D249" s="274" t="s">
        <v>352</v>
      </c>
      <c r="E249" s="275">
        <f>VLOOKUP(B249,'Fire EN 54 FX 4,704'!$D$5:$H$500,5,0)</f>
        <v>803</v>
      </c>
      <c r="F249" s="276" t="s">
        <v>691</v>
      </c>
      <c r="G249" s="85" t="s">
        <v>3</v>
      </c>
      <c r="H249" s="85"/>
      <c r="I249" s="85"/>
      <c r="J249" s="436" t="s">
        <v>865</v>
      </c>
      <c r="K249" s="85" t="s">
        <v>601</v>
      </c>
      <c r="L249" s="86" t="s">
        <v>632</v>
      </c>
      <c r="M249" s="493">
        <f>VLOOKUP(B249,'Fire EN 54 FX 4,704'!$D$5:$L$500,9,0)</f>
        <v>8531103000</v>
      </c>
      <c r="N249" s="331" t="str">
        <f>VLOOKUP(B249,'Fire EN 54 FX 4,704'!$D$5:$O$500,12,0)</f>
        <v>0.245</v>
      </c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</row>
    <row r="250" spans="1:153" s="57" customFormat="1" ht="51" customHeight="1" x14ac:dyDescent="0.15">
      <c r="A250" s="109"/>
      <c r="B250" s="286" t="s">
        <v>353</v>
      </c>
      <c r="C250" s="285" t="s">
        <v>354</v>
      </c>
      <c r="D250" s="274" t="s">
        <v>355</v>
      </c>
      <c r="E250" s="275">
        <f>VLOOKUP(B250,'Fire EN 54 FX 4,704'!$D$5:$H$500,5,0)</f>
        <v>803</v>
      </c>
      <c r="F250" s="276" t="s">
        <v>691</v>
      </c>
      <c r="G250" s="85" t="s">
        <v>3</v>
      </c>
      <c r="H250" s="85"/>
      <c r="I250" s="85"/>
      <c r="J250" s="436" t="s">
        <v>865</v>
      </c>
      <c r="K250" s="85" t="s">
        <v>601</v>
      </c>
      <c r="L250" s="86" t="s">
        <v>632</v>
      </c>
      <c r="M250" s="493">
        <f>VLOOKUP(B250,'Fire EN 54 FX 4,704'!$D$5:$L$500,9,0)</f>
        <v>8531103000</v>
      </c>
      <c r="N250" s="331" t="str">
        <f>VLOOKUP(B250,'Fire EN 54 FX 4,704'!$D$5:$O$500,12,0)</f>
        <v>0.245</v>
      </c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</row>
    <row r="251" spans="1:153" s="57" customFormat="1" ht="51" customHeight="1" x14ac:dyDescent="0.15">
      <c r="A251" s="109"/>
      <c r="B251" s="286" t="s">
        <v>356</v>
      </c>
      <c r="C251" s="285" t="s">
        <v>357</v>
      </c>
      <c r="D251" s="274" t="s">
        <v>358</v>
      </c>
      <c r="E251" s="275">
        <f>VLOOKUP(B251,'Fire EN 54 FX 4,704'!$D$5:$H$500,5,0)</f>
        <v>884</v>
      </c>
      <c r="F251" s="276" t="s">
        <v>691</v>
      </c>
      <c r="G251" s="85" t="s">
        <v>3</v>
      </c>
      <c r="H251" s="85"/>
      <c r="I251" s="85"/>
      <c r="J251" s="436" t="s">
        <v>865</v>
      </c>
      <c r="K251" s="85" t="s">
        <v>601</v>
      </c>
      <c r="L251" s="86" t="s">
        <v>632</v>
      </c>
      <c r="M251" s="493">
        <f>VLOOKUP(B251,'Fire EN 54 FX 4,704'!$D$5:$L$500,9,0)</f>
        <v>8531103000</v>
      </c>
      <c r="N251" s="331" t="str">
        <f>VLOOKUP(B251,'Fire EN 54 FX 4,704'!$D$5:$O$500,12,0)</f>
        <v>0.325</v>
      </c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</row>
    <row r="252" spans="1:153" s="57" customFormat="1" ht="51" customHeight="1" x14ac:dyDescent="0.15">
      <c r="A252" s="109"/>
      <c r="B252" s="286" t="s">
        <v>359</v>
      </c>
      <c r="C252" s="314" t="s">
        <v>360</v>
      </c>
      <c r="D252" s="274" t="s">
        <v>717</v>
      </c>
      <c r="E252" s="275">
        <f>VLOOKUP(B252,'Fire EN 54 FX 4,704'!$D$5:$H$500,5,0)</f>
        <v>1605</v>
      </c>
      <c r="F252" s="276" t="s">
        <v>691</v>
      </c>
      <c r="G252" s="85" t="s">
        <v>3</v>
      </c>
      <c r="H252" s="290" t="s">
        <v>723</v>
      </c>
      <c r="I252" s="290"/>
      <c r="J252" s="436" t="s">
        <v>865</v>
      </c>
      <c r="K252" s="85" t="s">
        <v>601</v>
      </c>
      <c r="L252" s="86" t="s">
        <v>676</v>
      </c>
      <c r="M252" s="493">
        <f>VLOOKUP(B252,'Fire EN 54 FX 4,704'!$D$5:$L$500,9,0)</f>
        <v>8531103000</v>
      </c>
      <c r="N252" s="331" t="str">
        <f>VLOOKUP(B252,'Fire EN 54 FX 4,704'!$D$5:$O$500,12,0)</f>
        <v>0.45</v>
      </c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</row>
    <row r="253" spans="1:153" ht="51" customHeight="1" x14ac:dyDescent="0.15">
      <c r="A253" s="56"/>
      <c r="B253" s="285" t="s">
        <v>361</v>
      </c>
      <c r="C253" s="285" t="s">
        <v>362</v>
      </c>
      <c r="D253" s="274" t="s">
        <v>718</v>
      </c>
      <c r="E253" s="275">
        <f>VLOOKUP(B253,'Fire EN 54 FX 4,704'!$D$5:$H$500,5,0)</f>
        <v>512</v>
      </c>
      <c r="F253" s="276" t="s">
        <v>691</v>
      </c>
      <c r="G253" s="277" t="s">
        <v>3</v>
      </c>
      <c r="H253" s="290" t="s">
        <v>724</v>
      </c>
      <c r="I253" s="290"/>
      <c r="J253" s="436" t="s">
        <v>865</v>
      </c>
      <c r="K253" s="85" t="s">
        <v>601</v>
      </c>
      <c r="L253" s="283" t="s">
        <v>676</v>
      </c>
      <c r="M253" s="493">
        <f>VLOOKUP(B253,'Fire EN 54 FX 4,704'!$D$5:$L$500,9,0)</f>
        <v>8531103000</v>
      </c>
      <c r="N253" s="331" t="str">
        <f>VLOOKUP(B253,'Fire EN 54 FX 4,704'!$D$5:$O$500,12,0)</f>
        <v>0.25</v>
      </c>
    </row>
    <row r="254" spans="1:153" ht="51" customHeight="1" x14ac:dyDescent="0.15">
      <c r="A254" s="56"/>
      <c r="B254" s="285" t="s">
        <v>363</v>
      </c>
      <c r="C254" s="285" t="s">
        <v>364</v>
      </c>
      <c r="D254" s="274" t="s">
        <v>719</v>
      </c>
      <c r="E254" s="275">
        <f>VLOOKUP(B254,'Fire EN 54 FX 4,704'!$D$5:$H$500,5,0)</f>
        <v>512</v>
      </c>
      <c r="F254" s="276" t="s">
        <v>691</v>
      </c>
      <c r="G254" s="277" t="s">
        <v>3</v>
      </c>
      <c r="H254" s="290" t="s">
        <v>725</v>
      </c>
      <c r="I254" s="290"/>
      <c r="J254" s="436" t="s">
        <v>865</v>
      </c>
      <c r="K254" s="85" t="s">
        <v>601</v>
      </c>
      <c r="L254" s="283" t="s">
        <v>676</v>
      </c>
      <c r="M254" s="493">
        <f>VLOOKUP(B254,'Fire EN 54 FX 4,704'!$D$5:$L$500,9,0)</f>
        <v>8531103000</v>
      </c>
      <c r="N254" s="331" t="str">
        <f>VLOOKUP(B254,'Fire EN 54 FX 4,704'!$D$5:$O$500,12,0)</f>
        <v>0.25</v>
      </c>
    </row>
    <row r="255" spans="1:153" ht="51" customHeight="1" x14ac:dyDescent="0.15">
      <c r="A255" s="56"/>
      <c r="B255" s="285" t="s">
        <v>365</v>
      </c>
      <c r="C255" s="285" t="s">
        <v>366</v>
      </c>
      <c r="D255" s="274" t="s">
        <v>720</v>
      </c>
      <c r="E255" s="275">
        <f>VLOOKUP(B255,'Fire EN 54 FX 4,704'!$D$5:$H$500,5,0)</f>
        <v>798</v>
      </c>
      <c r="F255" s="276" t="s">
        <v>691</v>
      </c>
      <c r="G255" s="277" t="s">
        <v>3</v>
      </c>
      <c r="H255" s="290" t="s">
        <v>725</v>
      </c>
      <c r="I255" s="290"/>
      <c r="J255" s="436" t="s">
        <v>865</v>
      </c>
      <c r="K255" s="85" t="s">
        <v>601</v>
      </c>
      <c r="L255" s="283" t="s">
        <v>676</v>
      </c>
      <c r="M255" s="493">
        <f>VLOOKUP(B255,'Fire EN 54 FX 4,704'!$D$5:$L$500,9,0)</f>
        <v>8531103000</v>
      </c>
      <c r="N255" s="331" t="str">
        <f>VLOOKUP(B255,'Fire EN 54 FX 4,704'!$D$5:$O$500,12,0)</f>
        <v>0.49</v>
      </c>
    </row>
    <row r="256" spans="1:153" ht="51" customHeight="1" x14ac:dyDescent="0.15">
      <c r="A256" s="56"/>
      <c r="B256" s="285" t="s">
        <v>367</v>
      </c>
      <c r="C256" s="285" t="s">
        <v>368</v>
      </c>
      <c r="D256" s="274" t="s">
        <v>369</v>
      </c>
      <c r="E256" s="275">
        <f>VLOOKUP(B256,'Fire EN 54 FX 4,704'!$D$5:$H$500,5,0)</f>
        <v>798</v>
      </c>
      <c r="F256" s="276" t="s">
        <v>691</v>
      </c>
      <c r="G256" s="277" t="s">
        <v>3</v>
      </c>
      <c r="H256" s="290" t="s">
        <v>725</v>
      </c>
      <c r="I256" s="290"/>
      <c r="J256" s="436" t="s">
        <v>865</v>
      </c>
      <c r="K256" s="85" t="s">
        <v>601</v>
      </c>
      <c r="L256" s="283" t="s">
        <v>676</v>
      </c>
      <c r="M256" s="493">
        <f>VLOOKUP(B256,'Fire EN 54 FX 4,704'!$D$5:$L$500,9,0)</f>
        <v>8531103000</v>
      </c>
      <c r="N256" s="331" t="str">
        <f>VLOOKUP(B256,'Fire EN 54 FX 4,704'!$D$5:$O$500,12,0)</f>
        <v>0.49</v>
      </c>
    </row>
    <row r="257" spans="1:165" s="61" customFormat="1" ht="12.75" customHeight="1" x14ac:dyDescent="0.15">
      <c r="A257" s="689" t="s">
        <v>370</v>
      </c>
      <c r="B257" s="690"/>
      <c r="C257" s="690"/>
      <c r="D257" s="690"/>
      <c r="E257" s="494"/>
      <c r="F257" s="688"/>
      <c r="G257" s="688"/>
      <c r="H257" s="688"/>
      <c r="I257" s="688"/>
      <c r="J257" s="688"/>
      <c r="K257" s="688"/>
      <c r="L257" s="688"/>
      <c r="M257" s="494"/>
      <c r="N257" s="494"/>
      <c r="O257" s="50"/>
      <c r="P257" s="50"/>
      <c r="Q257" s="50"/>
      <c r="R257" s="50"/>
      <c r="S257" s="50"/>
      <c r="T257" s="50"/>
      <c r="U257" s="50"/>
      <c r="V257" s="50"/>
      <c r="W257" s="50"/>
      <c r="X257" s="50"/>
    </row>
    <row r="258" spans="1:165" ht="51" customHeight="1" x14ac:dyDescent="0.15">
      <c r="A258" s="56"/>
      <c r="B258" s="306" t="s">
        <v>371</v>
      </c>
      <c r="C258" s="306" t="s">
        <v>372</v>
      </c>
      <c r="D258" s="289" t="s">
        <v>373</v>
      </c>
      <c r="E258" s="275">
        <f>VLOOKUP(B258,'Fire EN 54 FX 4,704'!$D$5:$H$500,5,0)</f>
        <v>358</v>
      </c>
      <c r="F258" s="276" t="s">
        <v>691</v>
      </c>
      <c r="G258" s="85" t="s">
        <v>3</v>
      </c>
      <c r="H258" s="85"/>
      <c r="I258" s="278" t="s">
        <v>788</v>
      </c>
      <c r="J258" s="436" t="s">
        <v>865</v>
      </c>
      <c r="K258" s="85" t="s">
        <v>601</v>
      </c>
      <c r="L258" s="86" t="s">
        <v>676</v>
      </c>
      <c r="M258" s="493">
        <f>VLOOKUP(B258,'Fire EN 54 FX 4,704'!$D$5:$L$500,9,0)</f>
        <v>8531103000</v>
      </c>
      <c r="N258" s="331" t="str">
        <f>VLOOKUP(B258,'Fire EN 54 FX 4,704'!$D$5:$O$500,12,0)</f>
        <v>0.216</v>
      </c>
    </row>
    <row r="259" spans="1:165" ht="51" customHeight="1" x14ac:dyDescent="0.15">
      <c r="A259" s="56"/>
      <c r="B259" s="306" t="s">
        <v>374</v>
      </c>
      <c r="C259" s="306" t="s">
        <v>375</v>
      </c>
      <c r="D259" s="289" t="s">
        <v>376</v>
      </c>
      <c r="E259" s="275">
        <f>VLOOKUP(B259,'Fire EN 54 FX 4,704'!$D$5:$H$500,5,0)</f>
        <v>358</v>
      </c>
      <c r="F259" s="276" t="s">
        <v>691</v>
      </c>
      <c r="G259" s="85" t="s">
        <v>3</v>
      </c>
      <c r="H259" s="85"/>
      <c r="I259" s="278" t="s">
        <v>788</v>
      </c>
      <c r="J259" s="436" t="s">
        <v>865</v>
      </c>
      <c r="K259" s="85" t="s">
        <v>601</v>
      </c>
      <c r="L259" s="86" t="s">
        <v>676</v>
      </c>
      <c r="M259" s="493">
        <f>VLOOKUP(B259,'Fire EN 54 FX 4,704'!$D$5:$L$500,9,0)</f>
        <v>8531103000</v>
      </c>
      <c r="N259" s="331" t="str">
        <f>VLOOKUP(B259,'Fire EN 54 FX 4,704'!$D$5:$O$500,12,0)</f>
        <v>0.291</v>
      </c>
    </row>
    <row r="260" spans="1:165" ht="51" customHeight="1" x14ac:dyDescent="0.15">
      <c r="A260" s="56"/>
      <c r="B260" s="308" t="s">
        <v>377</v>
      </c>
      <c r="C260" s="308" t="s">
        <v>378</v>
      </c>
      <c r="D260" s="289" t="s">
        <v>379</v>
      </c>
      <c r="E260" s="275">
        <f>VLOOKUP(B260,'Fire EN 54 FX 4,704'!$D$5:$H$500,5,0)</f>
        <v>504</v>
      </c>
      <c r="F260" s="276" t="s">
        <v>691</v>
      </c>
      <c r="G260" s="85" t="s">
        <v>3</v>
      </c>
      <c r="H260" s="85"/>
      <c r="I260" s="85"/>
      <c r="J260" s="436" t="s">
        <v>865</v>
      </c>
      <c r="K260" s="85" t="s">
        <v>601</v>
      </c>
      <c r="L260" s="86" t="s">
        <v>676</v>
      </c>
      <c r="M260" s="493">
        <f>VLOOKUP(B260,'Fire EN 54 FX 4,704'!$D$5:$L$500,9,0)</f>
        <v>8531103000</v>
      </c>
      <c r="N260" s="331" t="str">
        <f>VLOOKUP(B260,'Fire EN 54 FX 4,704'!$D$5:$O$500,12,0)</f>
        <v>0.105</v>
      </c>
    </row>
    <row r="261" spans="1:165" ht="51" customHeight="1" x14ac:dyDescent="0.15">
      <c r="A261" s="56"/>
      <c r="B261" s="284" t="s">
        <v>380</v>
      </c>
      <c r="C261" s="284" t="s">
        <v>381</v>
      </c>
      <c r="D261" s="289" t="s">
        <v>382</v>
      </c>
      <c r="E261" s="275">
        <f>VLOOKUP(B261,'Fire EN 54 FX 4,704'!$D$5:$H$500,5,0)</f>
        <v>504</v>
      </c>
      <c r="F261" s="276" t="s">
        <v>691</v>
      </c>
      <c r="G261" s="85" t="s">
        <v>3</v>
      </c>
      <c r="H261" s="85"/>
      <c r="I261" s="85"/>
      <c r="J261" s="436" t="s">
        <v>865</v>
      </c>
      <c r="K261" s="85" t="s">
        <v>601</v>
      </c>
      <c r="L261" s="86" t="s">
        <v>676</v>
      </c>
      <c r="M261" s="493">
        <f>VLOOKUP(B261,'Fire EN 54 FX 4,704'!$D$5:$L$500,9,0)</f>
        <v>8531103000</v>
      </c>
      <c r="N261" s="331" t="str">
        <f>VLOOKUP(B261,'Fire EN 54 FX 4,704'!$D$5:$O$500,12,0)</f>
        <v>0.136</v>
      </c>
    </row>
    <row r="262" spans="1:165" ht="51" customHeight="1" x14ac:dyDescent="0.15">
      <c r="A262" s="56"/>
      <c r="B262" s="284" t="s">
        <v>1107</v>
      </c>
      <c r="C262" s="284" t="s">
        <v>1108</v>
      </c>
      <c r="D262" s="289" t="s">
        <v>1109</v>
      </c>
      <c r="E262" s="275">
        <f>VLOOKUP(B262,'Fire EN 54 FX 4,704'!$D$5:$H$500,5,0)</f>
        <v>2394</v>
      </c>
      <c r="F262" s="276" t="s">
        <v>691</v>
      </c>
      <c r="G262" s="85" t="s">
        <v>3</v>
      </c>
      <c r="H262" s="85"/>
      <c r="I262" s="290"/>
      <c r="J262" s="436" t="s">
        <v>865</v>
      </c>
      <c r="K262" s="85" t="s">
        <v>601</v>
      </c>
      <c r="L262" s="86" t="s">
        <v>675</v>
      </c>
      <c r="M262" s="493">
        <f>VLOOKUP(B262,'Fire EN 54 FX 4,704'!$D$5:$L$500,9,0)</f>
        <v>85318070</v>
      </c>
      <c r="N262" s="331" t="str">
        <f>VLOOKUP(B262,'Fire EN 54 FX 4,704'!$D$5:$O$500,12,0)</f>
        <v>0.440</v>
      </c>
    </row>
    <row r="263" spans="1:165" s="57" customFormat="1" ht="11.25" x14ac:dyDescent="0.15">
      <c r="A263" s="680" t="s">
        <v>383</v>
      </c>
      <c r="B263" s="681"/>
      <c r="C263" s="681"/>
      <c r="D263" s="681"/>
      <c r="E263" s="494"/>
      <c r="F263" s="682"/>
      <c r="G263" s="682"/>
      <c r="H263" s="682"/>
      <c r="I263" s="682"/>
      <c r="J263" s="682"/>
      <c r="K263" s="682"/>
      <c r="L263" s="682"/>
      <c r="M263" s="494"/>
      <c r="N263" s="494"/>
      <c r="O263" s="51"/>
      <c r="P263" s="51"/>
      <c r="Q263" s="51"/>
      <c r="R263" s="51"/>
      <c r="S263" s="51"/>
      <c r="T263" s="51"/>
      <c r="U263" s="51"/>
      <c r="V263" s="51"/>
      <c r="W263" s="51"/>
      <c r="X263" s="51"/>
    </row>
    <row r="264" spans="1:165" ht="51" customHeight="1" x14ac:dyDescent="0.15">
      <c r="A264" s="56"/>
      <c r="B264" s="285" t="s">
        <v>384</v>
      </c>
      <c r="C264" s="285" t="s">
        <v>385</v>
      </c>
      <c r="D264" s="274" t="s">
        <v>386</v>
      </c>
      <c r="E264" s="275">
        <f>VLOOKUP(B264,'Fire EN 54 FX 4,704'!$D$5:$H$500,5,0)</f>
        <v>618</v>
      </c>
      <c r="F264" s="276" t="s">
        <v>691</v>
      </c>
      <c r="G264" s="277" t="s">
        <v>3</v>
      </c>
      <c r="H264" s="277"/>
      <c r="I264" s="278" t="s">
        <v>788</v>
      </c>
      <c r="J264" s="596" t="s">
        <v>2759</v>
      </c>
      <c r="K264" s="86" t="s">
        <v>601</v>
      </c>
      <c r="L264" s="283" t="s">
        <v>632</v>
      </c>
      <c r="M264" s="493">
        <f>VLOOKUP(B264,'Fire EN 54 FX 4,704'!$D$5:$L$500,9,0)</f>
        <v>8531900000</v>
      </c>
      <c r="N264" s="331" t="str">
        <f>VLOOKUP(B264,'Fire EN 54 FX 4,704'!$D$5:$O$500,12,0)</f>
        <v>0.077</v>
      </c>
    </row>
    <row r="265" spans="1:165" s="61" customFormat="1" ht="12.75" x14ac:dyDescent="0.15">
      <c r="A265" s="686" t="s">
        <v>387</v>
      </c>
      <c r="B265" s="687"/>
      <c r="C265" s="687"/>
      <c r="D265" s="687"/>
      <c r="E265" s="495"/>
      <c r="F265" s="687"/>
      <c r="G265" s="687"/>
      <c r="H265" s="687"/>
      <c r="I265" s="687"/>
      <c r="J265" s="687"/>
      <c r="K265" s="687"/>
      <c r="L265" s="687"/>
      <c r="M265" s="495"/>
      <c r="N265" s="495"/>
      <c r="O265" s="50"/>
      <c r="P265" s="50"/>
      <c r="Q265" s="50"/>
      <c r="R265" s="50"/>
      <c r="S265" s="50"/>
      <c r="T265" s="50"/>
      <c r="U265" s="50"/>
      <c r="V265" s="50"/>
      <c r="W265" s="50"/>
      <c r="X265" s="50"/>
    </row>
    <row r="266" spans="1:165" s="61" customFormat="1" ht="51" customHeight="1" x14ac:dyDescent="0.15">
      <c r="A266" s="59"/>
      <c r="B266" s="286" t="s">
        <v>388</v>
      </c>
      <c r="C266" s="286" t="s">
        <v>389</v>
      </c>
      <c r="D266" s="274" t="s">
        <v>390</v>
      </c>
      <c r="E266" s="275">
        <f>VLOOKUP(B266,'Fire EN 54 FX 4,704'!$D$5:$H$500,5,0)</f>
        <v>5143</v>
      </c>
      <c r="F266" s="108" t="s">
        <v>691</v>
      </c>
      <c r="G266" s="85" t="s">
        <v>3</v>
      </c>
      <c r="H266" s="85"/>
      <c r="I266" s="85"/>
      <c r="J266" s="436" t="s">
        <v>865</v>
      </c>
      <c r="K266" s="85" t="s">
        <v>601</v>
      </c>
      <c r="L266" s="86" t="s">
        <v>676</v>
      </c>
      <c r="M266" s="493">
        <f>VLOOKUP(B266,'Fire EN 54 FX 4,704'!$D$5:$L$500,9,0)</f>
        <v>8205598000</v>
      </c>
      <c r="N266" s="331" t="str">
        <f>VLOOKUP(B266,'Fire EN 54 FX 4,704'!$D$5:$O$500,12,0)</f>
        <v>0.785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  <c r="CW266" s="60"/>
      <c r="CX266" s="60"/>
      <c r="CY266" s="60"/>
      <c r="CZ266" s="60"/>
      <c r="DA266" s="60"/>
      <c r="DB266" s="60"/>
      <c r="DC266" s="60"/>
      <c r="DD266" s="60"/>
      <c r="DE266" s="60"/>
      <c r="DF266" s="60"/>
      <c r="DG266" s="60"/>
      <c r="DH266" s="60"/>
      <c r="DI266" s="60"/>
      <c r="DJ266" s="60"/>
      <c r="DK266" s="60"/>
      <c r="DL266" s="60"/>
      <c r="DM266" s="60"/>
      <c r="DN266" s="60"/>
      <c r="DO266" s="60"/>
      <c r="DP266" s="60"/>
      <c r="DQ266" s="60"/>
      <c r="DR266" s="60"/>
      <c r="DS266" s="60"/>
      <c r="DT266" s="60"/>
      <c r="DU266" s="60"/>
      <c r="DV266" s="60"/>
      <c r="DW266" s="60"/>
      <c r="DX266" s="60"/>
      <c r="DY266" s="60"/>
      <c r="DZ266" s="60"/>
      <c r="EA266" s="60"/>
      <c r="EB266" s="60"/>
      <c r="EC266" s="60"/>
      <c r="ED266" s="60"/>
      <c r="EE266" s="60"/>
      <c r="EF266" s="60"/>
      <c r="EG266" s="60"/>
      <c r="EH266" s="60"/>
      <c r="EI266" s="60"/>
      <c r="EJ266" s="60"/>
      <c r="EK266" s="60"/>
      <c r="EL266" s="60"/>
      <c r="EM266" s="60"/>
      <c r="EN266" s="60"/>
      <c r="EO266" s="60"/>
      <c r="EP266" s="60"/>
      <c r="EQ266" s="60"/>
      <c r="ER266" s="60"/>
      <c r="ES266" s="60"/>
      <c r="ET266" s="60"/>
      <c r="EU266" s="60"/>
      <c r="EV266" s="60"/>
      <c r="EW266" s="60"/>
      <c r="EX266" s="60"/>
      <c r="EY266" s="60"/>
      <c r="EZ266" s="60"/>
      <c r="FA266" s="60"/>
      <c r="FB266" s="60"/>
      <c r="FC266" s="60"/>
      <c r="FD266" s="60"/>
      <c r="FE266" s="60"/>
      <c r="FF266" s="60"/>
      <c r="FG266" s="60"/>
      <c r="FH266" s="60"/>
      <c r="FI266" s="60"/>
    </row>
    <row r="267" spans="1:165" s="61" customFormat="1" ht="51" customHeight="1" x14ac:dyDescent="0.15">
      <c r="A267" s="59"/>
      <c r="B267" s="286" t="s">
        <v>800</v>
      </c>
      <c r="C267" s="286" t="s">
        <v>393</v>
      </c>
      <c r="D267" s="274" t="s">
        <v>394</v>
      </c>
      <c r="E267" s="275">
        <f>VLOOKUP(B267,'Fire EN 54 FX 4,704'!$D$5:$H$500,5,0)</f>
        <v>9148</v>
      </c>
      <c r="F267" s="108" t="s">
        <v>691</v>
      </c>
      <c r="G267" s="277" t="s">
        <v>3</v>
      </c>
      <c r="H267" s="277"/>
      <c r="I267" s="277"/>
      <c r="J267" s="436" t="s">
        <v>865</v>
      </c>
      <c r="K267" s="85" t="s">
        <v>601</v>
      </c>
      <c r="L267" s="86" t="s">
        <v>676</v>
      </c>
      <c r="M267" s="493">
        <f>VLOOKUP(B267,'Fire EN 54 FX 4,704'!$D$5:$L$500,9,0)</f>
        <v>3926909790</v>
      </c>
      <c r="N267" s="331" t="str">
        <f>VLOOKUP(B267,'Fire EN 54 FX 4,704'!$D$5:$O$500,12,0)</f>
        <v>2.35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  <c r="CW267" s="60"/>
      <c r="CX267" s="60"/>
      <c r="CY267" s="60"/>
      <c r="CZ267" s="60"/>
      <c r="DA267" s="60"/>
      <c r="DB267" s="60"/>
      <c r="DC267" s="60"/>
      <c r="DD267" s="60"/>
      <c r="DE267" s="60"/>
      <c r="DF267" s="60"/>
      <c r="DG267" s="60"/>
      <c r="DH267" s="60"/>
      <c r="DI267" s="60"/>
      <c r="DJ267" s="60"/>
      <c r="DK267" s="60"/>
      <c r="DL267" s="60"/>
      <c r="DM267" s="60"/>
      <c r="DN267" s="60"/>
      <c r="DO267" s="60"/>
      <c r="DP267" s="60"/>
      <c r="DQ267" s="60"/>
      <c r="DR267" s="60"/>
      <c r="DS267" s="60"/>
      <c r="DT267" s="60"/>
      <c r="DU267" s="60"/>
      <c r="DV267" s="60"/>
      <c r="DW267" s="60"/>
      <c r="DX267" s="60"/>
      <c r="DY267" s="60"/>
      <c r="DZ267" s="60"/>
      <c r="EA267" s="60"/>
      <c r="EB267" s="60"/>
      <c r="EC267" s="60"/>
      <c r="ED267" s="60"/>
      <c r="EE267" s="60"/>
      <c r="EF267" s="60"/>
      <c r="EG267" s="60"/>
      <c r="EH267" s="60"/>
      <c r="EI267" s="60"/>
      <c r="EJ267" s="60"/>
      <c r="EK267" s="60"/>
      <c r="EL267" s="60"/>
      <c r="EM267" s="60"/>
      <c r="EN267" s="60"/>
      <c r="EO267" s="60"/>
      <c r="EP267" s="60"/>
      <c r="EQ267" s="60"/>
      <c r="ER267" s="60"/>
      <c r="ES267" s="60"/>
      <c r="ET267" s="60"/>
      <c r="EU267" s="60"/>
      <c r="EV267" s="60"/>
      <c r="EW267" s="60"/>
      <c r="EX267" s="60"/>
      <c r="EY267" s="60"/>
      <c r="EZ267" s="60"/>
      <c r="FA267" s="60"/>
      <c r="FB267" s="60"/>
      <c r="FC267" s="60"/>
      <c r="FD267" s="60"/>
      <c r="FE267" s="60"/>
      <c r="FF267" s="60"/>
      <c r="FG267" s="60"/>
      <c r="FH267" s="60"/>
      <c r="FI267" s="60"/>
    </row>
    <row r="268" spans="1:165" s="61" customFormat="1" ht="51" customHeight="1" x14ac:dyDescent="0.15">
      <c r="A268" s="59"/>
      <c r="B268" s="286" t="s">
        <v>803</v>
      </c>
      <c r="C268" s="286" t="s">
        <v>802</v>
      </c>
      <c r="D268" s="274" t="s">
        <v>801</v>
      </c>
      <c r="E268" s="275">
        <f>VLOOKUP(B268,'Fire EN 54 FX 4,704'!$D$5:$H$500,5,0)</f>
        <v>1859</v>
      </c>
      <c r="F268" s="108" t="s">
        <v>691</v>
      </c>
      <c r="G268" s="277" t="s">
        <v>3</v>
      </c>
      <c r="H268" s="277"/>
      <c r="I268" s="277"/>
      <c r="J268" s="436" t="s">
        <v>865</v>
      </c>
      <c r="K268" s="85" t="s">
        <v>601</v>
      </c>
      <c r="L268" s="86" t="s">
        <v>676</v>
      </c>
      <c r="M268" s="493">
        <f>VLOOKUP(B268,'Fire EN 54 FX 4,704'!$D$5:$L$500,9,0)</f>
        <v>3926909790</v>
      </c>
      <c r="N268" s="331" t="str">
        <f>VLOOKUP(B268,'Fire EN 54 FX 4,704'!$D$5:$O$500,12,0)</f>
        <v>0.466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</row>
    <row r="269" spans="1:165" s="61" customFormat="1" ht="51" customHeight="1" x14ac:dyDescent="0.15">
      <c r="A269" s="59"/>
      <c r="B269" s="286" t="s">
        <v>395</v>
      </c>
      <c r="C269" s="286" t="s">
        <v>396</v>
      </c>
      <c r="D269" s="274" t="s">
        <v>397</v>
      </c>
      <c r="E269" s="275">
        <f>VLOOKUP(B269,'Fire EN 54 FX 4,704'!$D$5:$H$500,5,0)</f>
        <v>2569</v>
      </c>
      <c r="F269" s="108" t="s">
        <v>691</v>
      </c>
      <c r="G269" s="277" t="s">
        <v>3</v>
      </c>
      <c r="H269" s="277"/>
      <c r="I269" s="277"/>
      <c r="J269" s="436" t="s">
        <v>865</v>
      </c>
      <c r="K269" s="85" t="s">
        <v>601</v>
      </c>
      <c r="L269" s="86" t="s">
        <v>676</v>
      </c>
      <c r="M269" s="493">
        <f>VLOOKUP(B269,'Fire EN 54 FX 4,704'!$D$5:$L$500,9,0)</f>
        <v>3926909790</v>
      </c>
      <c r="N269" s="331" t="str">
        <f>VLOOKUP(B269,'Fire EN 54 FX 4,704'!$D$5:$O$500,12,0)</f>
        <v>0.73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</row>
    <row r="270" spans="1:165" s="61" customFormat="1" ht="51" customHeight="1" x14ac:dyDescent="0.15">
      <c r="A270" s="59"/>
      <c r="B270" s="286" t="s">
        <v>786</v>
      </c>
      <c r="C270" s="286" t="s">
        <v>1009</v>
      </c>
      <c r="D270" s="274" t="s">
        <v>1010</v>
      </c>
      <c r="E270" s="275">
        <f>VLOOKUP(B270,'Fire EN 54 FX 4,704'!$D$5:$H$500,5,0)</f>
        <v>352</v>
      </c>
      <c r="F270" s="108" t="s">
        <v>691</v>
      </c>
      <c r="G270" s="277" t="s">
        <v>3</v>
      </c>
      <c r="H270" s="291" t="s">
        <v>789</v>
      </c>
      <c r="I270" s="277"/>
      <c r="J270" s="436" t="s">
        <v>865</v>
      </c>
      <c r="K270" s="85" t="s">
        <v>601</v>
      </c>
      <c r="L270" s="86" t="s">
        <v>676</v>
      </c>
      <c r="M270" s="493">
        <f>VLOOKUP(B270,'Fire EN 54 FX 4,704'!$D$5:$L$500,9,0)</f>
        <v>4911990000</v>
      </c>
      <c r="N270" s="331" t="str">
        <f>VLOOKUP(B270,'Fire EN 54 FX 4,704'!$D$5:$O$500,12,0)</f>
        <v>0.24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</row>
    <row r="271" spans="1:165" s="61" customFormat="1" ht="51" customHeight="1" x14ac:dyDescent="0.15">
      <c r="A271" s="59"/>
      <c r="B271" s="300" t="s">
        <v>398</v>
      </c>
      <c r="C271" s="300" t="s">
        <v>399</v>
      </c>
      <c r="D271" s="295" t="s">
        <v>400</v>
      </c>
      <c r="E271" s="275">
        <f>VLOOKUP(B271,'Fire EN 54 FX 4,704'!$D$5:$H$500,5,0)</f>
        <v>378</v>
      </c>
      <c r="F271" s="108" t="s">
        <v>691</v>
      </c>
      <c r="G271" s="277" t="s">
        <v>3</v>
      </c>
      <c r="H271" s="277"/>
      <c r="I271" s="277"/>
      <c r="J271" s="436" t="s">
        <v>865</v>
      </c>
      <c r="K271" s="85" t="s">
        <v>601</v>
      </c>
      <c r="L271" s="86" t="s">
        <v>676</v>
      </c>
      <c r="M271" s="493">
        <f>VLOOKUP(B271,'Fire EN 54 FX 4,704'!$D$5:$L$500,9,0)</f>
        <v>3824840000</v>
      </c>
      <c r="N271" s="331" t="str">
        <f>VLOOKUP(B271,'Fire EN 54 FX 4,704'!$D$5:$O$500,12,0)</f>
        <v>0.05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</row>
    <row r="272" spans="1:165" s="61" customFormat="1" ht="51" customHeight="1" x14ac:dyDescent="0.15">
      <c r="A272" s="59"/>
      <c r="B272" s="286" t="s">
        <v>401</v>
      </c>
      <c r="C272" s="286" t="s">
        <v>402</v>
      </c>
      <c r="D272" s="274" t="s">
        <v>403</v>
      </c>
      <c r="E272" s="275">
        <f>VLOOKUP(B272,'Fire EN 54 FX 4,704'!$D$5:$H$500,5,0)</f>
        <v>3427</v>
      </c>
      <c r="F272" s="108" t="s">
        <v>691</v>
      </c>
      <c r="G272" s="277" t="s">
        <v>3</v>
      </c>
      <c r="H272" s="277"/>
      <c r="I272" s="277"/>
      <c r="J272" s="436" t="s">
        <v>865</v>
      </c>
      <c r="K272" s="85" t="s">
        <v>601</v>
      </c>
      <c r="L272" s="86" t="s">
        <v>676</v>
      </c>
      <c r="M272" s="493">
        <f>VLOOKUP(B272,'Fire EN 54 FX 4,704'!$D$5:$L$500,9,0)</f>
        <v>8205598000</v>
      </c>
      <c r="N272" s="331" t="str">
        <f>VLOOKUP(B272,'Fire EN 54 FX 4,704'!$D$5:$O$500,12,0)</f>
        <v>1.221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</row>
    <row r="273" spans="1:164" s="55" customFormat="1" ht="51" customHeight="1" x14ac:dyDescent="0.15">
      <c r="A273" s="56"/>
      <c r="B273" s="286" t="s">
        <v>404</v>
      </c>
      <c r="C273" s="301" t="s">
        <v>785</v>
      </c>
      <c r="D273" s="274" t="s">
        <v>654</v>
      </c>
      <c r="E273" s="275">
        <f>VLOOKUP(B273,'Fire EN 54 FX 4,704'!$D$5:$H$500,5,0)</f>
        <v>6287</v>
      </c>
      <c r="F273" s="108" t="s">
        <v>691</v>
      </c>
      <c r="G273" s="277" t="s">
        <v>3</v>
      </c>
      <c r="H273" s="277"/>
      <c r="I273" s="277"/>
      <c r="J273" s="436" t="s">
        <v>865</v>
      </c>
      <c r="K273" s="85" t="s">
        <v>601</v>
      </c>
      <c r="L273" s="86" t="s">
        <v>676</v>
      </c>
      <c r="M273" s="493">
        <f>VLOOKUP(B273,'Fire EN 54 FX 4,704'!$D$5:$L$500,9,0)</f>
        <v>3926909790</v>
      </c>
      <c r="N273" s="331" t="str">
        <f>VLOOKUP(B273,'Fire EN 54 FX 4,704'!$D$5:$O$500,12,0)</f>
        <v>1.04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</row>
    <row r="274" spans="1:164" s="55" customFormat="1" ht="51" customHeight="1" x14ac:dyDescent="0.15">
      <c r="A274" s="56"/>
      <c r="B274" s="302" t="s">
        <v>655</v>
      </c>
      <c r="C274" s="301" t="s">
        <v>662</v>
      </c>
      <c r="D274" s="274" t="s">
        <v>656</v>
      </c>
      <c r="E274" s="275">
        <f>VLOOKUP(B274,'Fire EN 54 FX 4,704'!$D$5:$H$500,5,0)</f>
        <v>1310</v>
      </c>
      <c r="F274" s="108" t="s">
        <v>691</v>
      </c>
      <c r="G274" s="277" t="s">
        <v>3</v>
      </c>
      <c r="H274" s="277"/>
      <c r="I274" s="277"/>
      <c r="J274" s="436" t="s">
        <v>865</v>
      </c>
      <c r="K274" s="85" t="s">
        <v>601</v>
      </c>
      <c r="L274" s="86" t="s">
        <v>676</v>
      </c>
      <c r="M274" s="493">
        <f>VLOOKUP(B274,'Fire EN 54 FX 4,704'!$D$5:$L$500,9,0)</f>
        <v>3926909790</v>
      </c>
      <c r="N274" s="331" t="str">
        <f>VLOOKUP(B274,'Fire EN 54 FX 4,704'!$D$5:$O$500,12,0)</f>
        <v>0.38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</row>
    <row r="275" spans="1:164" s="55" customFormat="1" ht="51" customHeight="1" x14ac:dyDescent="0.15">
      <c r="A275" s="56"/>
      <c r="B275" s="302" t="s">
        <v>2754</v>
      </c>
      <c r="C275" s="301" t="s">
        <v>657</v>
      </c>
      <c r="D275" s="274" t="s">
        <v>658</v>
      </c>
      <c r="E275" s="275">
        <f>VLOOKUP(B275,'Fire EN 54 FX 4,704'!$D$5:$H$500,5,0)</f>
        <v>1711</v>
      </c>
      <c r="F275" s="108" t="s">
        <v>691</v>
      </c>
      <c r="G275" s="277" t="s">
        <v>3</v>
      </c>
      <c r="H275" s="277"/>
      <c r="I275" s="277"/>
      <c r="J275" s="436" t="s">
        <v>865</v>
      </c>
      <c r="K275" s="85" t="s">
        <v>601</v>
      </c>
      <c r="L275" s="86" t="s">
        <v>676</v>
      </c>
      <c r="M275" s="493">
        <f>VLOOKUP(B275,'Fire EN 54 FX 4,704'!$D$5:$L$500,9,0)</f>
        <v>4202929890</v>
      </c>
      <c r="N275" s="331" t="str">
        <f>VLOOKUP(B275,'Fire EN 54 FX 4,704'!$D$5:$O$500,12,0)</f>
        <v>2.52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</row>
    <row r="276" spans="1:164" s="61" customFormat="1" ht="33.75" customHeight="1" x14ac:dyDescent="0.15">
      <c r="A276" s="59"/>
      <c r="B276" s="286" t="s">
        <v>405</v>
      </c>
      <c r="C276" s="286" t="s">
        <v>406</v>
      </c>
      <c r="D276" s="274" t="s">
        <v>407</v>
      </c>
      <c r="E276" s="275">
        <f>VLOOKUP(B276,'Fire EN 54 FX 4,704'!$D$5:$H$500,5,0)</f>
        <v>149</v>
      </c>
      <c r="F276" s="108" t="s">
        <v>691</v>
      </c>
      <c r="G276" s="277" t="s">
        <v>3</v>
      </c>
      <c r="H276" s="277"/>
      <c r="I276" s="277"/>
      <c r="J276" s="436" t="s">
        <v>865</v>
      </c>
      <c r="K276" s="85" t="s">
        <v>601</v>
      </c>
      <c r="L276" s="287" t="s">
        <v>676</v>
      </c>
      <c r="M276" s="493">
        <f>VLOOKUP(B276,'Fire EN 54 FX 4,704'!$D$5:$L$500,9,0)</f>
        <v>3926909790</v>
      </c>
      <c r="N276" s="331" t="str">
        <f>VLOOKUP(B276,'Fire EN 54 FX 4,704'!$D$5:$O$500,12,0)</f>
        <v>0.083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</row>
    <row r="277" spans="1:164" s="55" customFormat="1" ht="51" customHeight="1" x14ac:dyDescent="0.15">
      <c r="A277" s="56"/>
      <c r="B277" s="288" t="s">
        <v>408</v>
      </c>
      <c r="C277" s="288" t="s">
        <v>798</v>
      </c>
      <c r="D277" s="289" t="s">
        <v>695</v>
      </c>
      <c r="E277" s="275">
        <f>VLOOKUP(B277,'Fire EN 54 FX 4,704'!$D$5:$H$500,5,0)</f>
        <v>23491</v>
      </c>
      <c r="F277" s="108" t="s">
        <v>691</v>
      </c>
      <c r="G277" s="85" t="s">
        <v>3</v>
      </c>
      <c r="H277" s="85"/>
      <c r="I277" s="85"/>
      <c r="J277" s="436" t="s">
        <v>865</v>
      </c>
      <c r="K277" s="85" t="s">
        <v>601</v>
      </c>
      <c r="L277" s="303" t="s">
        <v>676</v>
      </c>
      <c r="M277" s="493">
        <f>VLOOKUP(B277,'Fire EN 54 FX 4,704'!$D$5:$L$500,9,0)</f>
        <v>90303900</v>
      </c>
      <c r="N277" s="331" t="str">
        <f>VLOOKUP(B277,'Fire EN 54 FX 4,704'!$D$5:$O$500,12,0)</f>
        <v>5.092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</row>
    <row r="278" spans="1:164" s="61" customFormat="1" ht="12.75" x14ac:dyDescent="0.15">
      <c r="A278" s="686" t="s">
        <v>409</v>
      </c>
      <c r="B278" s="687"/>
      <c r="C278" s="687"/>
      <c r="D278" s="687"/>
      <c r="E278" s="495"/>
      <c r="F278" s="687"/>
      <c r="G278" s="687"/>
      <c r="H278" s="687"/>
      <c r="I278" s="687"/>
      <c r="J278" s="687"/>
      <c r="K278" s="687"/>
      <c r="L278" s="687"/>
      <c r="M278" s="495"/>
      <c r="N278" s="495"/>
      <c r="O278" s="50"/>
      <c r="P278" s="50"/>
      <c r="Q278" s="50"/>
      <c r="R278" s="50"/>
      <c r="S278" s="50"/>
      <c r="T278" s="50"/>
      <c r="U278" s="50"/>
      <c r="V278" s="50"/>
      <c r="W278" s="50"/>
      <c r="X278" s="50"/>
    </row>
    <row r="279" spans="1:164" s="64" customFormat="1" ht="11.25" x14ac:dyDescent="0.15">
      <c r="A279" s="680" t="s">
        <v>410</v>
      </c>
      <c r="B279" s="681"/>
      <c r="C279" s="681"/>
      <c r="D279" s="681"/>
      <c r="E279" s="494"/>
      <c r="F279" s="682"/>
      <c r="G279" s="682"/>
      <c r="H279" s="682"/>
      <c r="I279" s="682"/>
      <c r="J279" s="682"/>
      <c r="K279" s="682"/>
      <c r="L279" s="682"/>
      <c r="M279" s="494"/>
      <c r="N279" s="494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62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2"/>
      <c r="EZ279" s="62"/>
      <c r="FA279" s="62"/>
      <c r="FB279" s="62"/>
      <c r="FC279" s="62"/>
      <c r="FD279" s="62"/>
      <c r="FE279" s="62"/>
      <c r="FF279" s="62"/>
      <c r="FG279" s="62"/>
      <c r="FH279" s="62"/>
    </row>
    <row r="280" spans="1:164" s="64" customFormat="1" ht="36.75" customHeight="1" x14ac:dyDescent="0.15">
      <c r="A280" s="294"/>
      <c r="B280" s="286" t="s">
        <v>1053</v>
      </c>
      <c r="C280" s="286" t="s">
        <v>1052</v>
      </c>
      <c r="D280" s="295" t="s">
        <v>1054</v>
      </c>
      <c r="E280" s="275">
        <f>VLOOKUP(B280,'Fire EN 54 FX 4,704'!$D$5:$H$500,5,0)</f>
        <v>44435</v>
      </c>
      <c r="F280" s="276" t="s">
        <v>691</v>
      </c>
      <c r="G280" s="296" t="s">
        <v>229</v>
      </c>
      <c r="H280" s="296"/>
      <c r="I280" s="297"/>
      <c r="J280" s="436" t="s">
        <v>865</v>
      </c>
      <c r="K280" s="85" t="s">
        <v>601</v>
      </c>
      <c r="L280" s="287" t="s">
        <v>680</v>
      </c>
      <c r="M280" s="493">
        <f>VLOOKUP(B280,'Fire EN 54 FX 4,704'!$D$5:$L$500,9,0)</f>
        <v>4911990000</v>
      </c>
      <c r="N280" s="331" t="str">
        <f>VLOOKUP(B280,'Fire EN 54 FX 4,704'!$D$5:$O$500,12,0)</f>
        <v>0.001</v>
      </c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  <c r="DI280" s="62"/>
      <c r="DJ280" s="62"/>
      <c r="DK280" s="62"/>
      <c r="DL280" s="62"/>
      <c r="DM280" s="62"/>
      <c r="DN280" s="62"/>
      <c r="DO280" s="62"/>
      <c r="DP280" s="62"/>
      <c r="DQ280" s="62"/>
      <c r="DR280" s="62"/>
      <c r="DS280" s="62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2"/>
      <c r="EZ280" s="62"/>
      <c r="FA280" s="62"/>
      <c r="FB280" s="62"/>
      <c r="FC280" s="62"/>
      <c r="FD280" s="62"/>
      <c r="FE280" s="62"/>
      <c r="FF280" s="62"/>
      <c r="FG280" s="62"/>
      <c r="FH280" s="62"/>
    </row>
    <row r="281" spans="1:164" s="64" customFormat="1" ht="36" customHeight="1" x14ac:dyDescent="0.15">
      <c r="A281" s="298"/>
      <c r="B281" s="286" t="s">
        <v>1364</v>
      </c>
      <c r="C281" s="286" t="s">
        <v>411</v>
      </c>
      <c r="D281" s="295" t="s">
        <v>794</v>
      </c>
      <c r="E281" s="275">
        <f>VLOOKUP(B281,'Fire EN 54 FX 4,704'!$D$5:$H$500,5,0)</f>
        <v>24578</v>
      </c>
      <c r="F281" s="276" t="s">
        <v>691</v>
      </c>
      <c r="G281" s="296" t="s">
        <v>229</v>
      </c>
      <c r="H281" s="296"/>
      <c r="I281" s="297"/>
      <c r="J281" s="436" t="s">
        <v>865</v>
      </c>
      <c r="K281" s="85" t="s">
        <v>601</v>
      </c>
      <c r="L281" s="287" t="s">
        <v>680</v>
      </c>
      <c r="M281" s="493">
        <f>VLOOKUP(B281,'Fire EN 54 FX 4,704'!$D$5:$L$500,9,0)</f>
        <v>4911990000</v>
      </c>
      <c r="N281" s="331" t="str">
        <f>VLOOKUP(B281,'Fire EN 54 FX 4,704'!$D$5:$O$500,12,0)</f>
        <v>0.001</v>
      </c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62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</row>
    <row r="282" spans="1:164" s="64" customFormat="1" ht="39" customHeight="1" x14ac:dyDescent="0.15">
      <c r="A282" s="299"/>
      <c r="B282" s="286" t="s">
        <v>1365</v>
      </c>
      <c r="C282" s="286" t="s">
        <v>412</v>
      </c>
      <c r="D282" s="295" t="s">
        <v>793</v>
      </c>
      <c r="E282" s="275">
        <f>VLOOKUP(B282,'Fire EN 54 FX 4,704'!$D$5:$H$500,5,0)</f>
        <v>16663</v>
      </c>
      <c r="F282" s="276" t="s">
        <v>691</v>
      </c>
      <c r="G282" s="296" t="s">
        <v>229</v>
      </c>
      <c r="H282" s="296"/>
      <c r="I282" s="296"/>
      <c r="J282" s="436" t="s">
        <v>865</v>
      </c>
      <c r="K282" s="85" t="s">
        <v>601</v>
      </c>
      <c r="L282" s="287" t="s">
        <v>680</v>
      </c>
      <c r="M282" s="493">
        <f>VLOOKUP(B282,'Fire EN 54 FX 4,704'!$D$5:$L$500,9,0)</f>
        <v>4911990000</v>
      </c>
      <c r="N282" s="331" t="str">
        <f>VLOOKUP(B282,'Fire EN 54 FX 4,704'!$D$5:$O$500,12,0)</f>
        <v>0.001</v>
      </c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  <c r="DI282" s="62"/>
      <c r="DJ282" s="62"/>
      <c r="DK282" s="62"/>
      <c r="DL282" s="62"/>
      <c r="DM282" s="62"/>
      <c r="DN282" s="62"/>
      <c r="DO282" s="62"/>
      <c r="DP282" s="62"/>
      <c r="DQ282" s="62"/>
      <c r="DR282" s="62"/>
      <c r="DS282" s="62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2"/>
      <c r="EZ282" s="62"/>
      <c r="FA282" s="62"/>
      <c r="FB282" s="62"/>
      <c r="FC282" s="62"/>
      <c r="FD282" s="62"/>
      <c r="FE282" s="62"/>
      <c r="FF282" s="62"/>
      <c r="FG282" s="62"/>
    </row>
    <row r="283" spans="1:164" s="64" customFormat="1" ht="12.75" x14ac:dyDescent="0.15">
      <c r="A283" s="686" t="s">
        <v>413</v>
      </c>
      <c r="B283" s="687"/>
      <c r="C283" s="687"/>
      <c r="D283" s="687"/>
      <c r="E283" s="495"/>
      <c r="F283" s="687"/>
      <c r="G283" s="687"/>
      <c r="H283" s="687"/>
      <c r="I283" s="687"/>
      <c r="J283" s="687"/>
      <c r="K283" s="687"/>
      <c r="L283" s="687"/>
      <c r="M283" s="495"/>
      <c r="N283" s="495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62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</row>
    <row r="284" spans="1:164" s="55" customFormat="1" ht="11.25" x14ac:dyDescent="0.15">
      <c r="A284" s="680" t="s">
        <v>414</v>
      </c>
      <c r="B284" s="681"/>
      <c r="C284" s="681"/>
      <c r="D284" s="681"/>
      <c r="E284" s="494"/>
      <c r="F284" s="682"/>
      <c r="G284" s="682"/>
      <c r="H284" s="682"/>
      <c r="I284" s="682"/>
      <c r="J284" s="682"/>
      <c r="K284" s="682"/>
      <c r="L284" s="682"/>
      <c r="M284" s="494"/>
      <c r="N284" s="494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</row>
    <row r="285" spans="1:164" s="61" customFormat="1" ht="51" customHeight="1" x14ac:dyDescent="0.15">
      <c r="A285" s="59"/>
      <c r="B285" s="286" t="s">
        <v>415</v>
      </c>
      <c r="C285" s="286" t="s">
        <v>686</v>
      </c>
      <c r="D285" s="274" t="s">
        <v>416</v>
      </c>
      <c r="E285" s="275">
        <f>VLOOKUP(B285,'Fire EN 54 FX 4,704'!$D$5:$H$500,5,0)</f>
        <v>8168</v>
      </c>
      <c r="F285" s="108" t="s">
        <v>691</v>
      </c>
      <c r="G285" s="277" t="s">
        <v>3</v>
      </c>
      <c r="H285" s="277"/>
      <c r="I285" s="277"/>
      <c r="J285" s="436" t="s">
        <v>865</v>
      </c>
      <c r="K285" s="85" t="s">
        <v>601</v>
      </c>
      <c r="L285" s="287" t="s">
        <v>675</v>
      </c>
      <c r="M285" s="493">
        <f>VLOOKUP(B285,'Fire EN 54 FX 4,704'!$D$5:$L$500,9,0)</f>
        <v>8536501999</v>
      </c>
      <c r="N285" s="331" t="str">
        <f>VLOOKUP(B285,'Fire EN 54 FX 4,704'!$D$5:$O$500,12,0)</f>
        <v>0.576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</row>
    <row r="286" spans="1:164" s="61" customFormat="1" ht="51" customHeight="1" x14ac:dyDescent="0.15">
      <c r="A286" s="59"/>
      <c r="B286" s="286" t="s">
        <v>417</v>
      </c>
      <c r="C286" s="286" t="s">
        <v>418</v>
      </c>
      <c r="D286" s="274" t="s">
        <v>419</v>
      </c>
      <c r="E286" s="275">
        <f>VLOOKUP(B286,'Fire EN 54 FX 4,704'!$D$5:$H$500,5,0)</f>
        <v>10502</v>
      </c>
      <c r="F286" s="108" t="s">
        <v>691</v>
      </c>
      <c r="G286" s="277" t="s">
        <v>3</v>
      </c>
      <c r="H286" s="277"/>
      <c r="I286" s="277"/>
      <c r="J286" s="436" t="s">
        <v>865</v>
      </c>
      <c r="K286" s="85" t="s">
        <v>601</v>
      </c>
      <c r="L286" s="287" t="s">
        <v>675</v>
      </c>
      <c r="M286" s="493">
        <f>VLOOKUP(B286,'Fire EN 54 FX 4,704'!$D$5:$L$500,9,0)</f>
        <v>8536501999</v>
      </c>
      <c r="N286" s="331" t="str">
        <f>VLOOKUP(B286,'Fire EN 54 FX 4,704'!$D$5:$O$500,12,0)</f>
        <v>0.47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</row>
    <row r="287" spans="1:164" s="61" customFormat="1" ht="51" customHeight="1" x14ac:dyDescent="0.15">
      <c r="A287" s="59"/>
      <c r="B287" s="286" t="s">
        <v>420</v>
      </c>
      <c r="C287" s="286" t="s">
        <v>421</v>
      </c>
      <c r="D287" s="274" t="s">
        <v>422</v>
      </c>
      <c r="E287" s="275">
        <f>VLOOKUP(B287,'Fire EN 54 FX 4,704'!$D$5:$H$500,5,0)</f>
        <v>12837</v>
      </c>
      <c r="F287" s="108" t="s">
        <v>691</v>
      </c>
      <c r="G287" s="277" t="s">
        <v>3</v>
      </c>
      <c r="H287" s="277"/>
      <c r="I287" s="277"/>
      <c r="J287" s="436" t="s">
        <v>865</v>
      </c>
      <c r="K287" s="85" t="s">
        <v>601</v>
      </c>
      <c r="L287" s="287" t="s">
        <v>675</v>
      </c>
      <c r="M287" s="493">
        <f>VLOOKUP(B287,'Fire EN 54 FX 4,704'!$D$5:$L$500,9,0)</f>
        <v>8536501999</v>
      </c>
      <c r="N287" s="331" t="str">
        <f>VLOOKUP(B287,'Fire EN 54 FX 4,704'!$D$5:$O$500,12,0)</f>
        <v>0.47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</row>
    <row r="288" spans="1:164" s="61" customFormat="1" ht="51" customHeight="1" x14ac:dyDescent="0.15">
      <c r="A288" s="59"/>
      <c r="B288" s="286" t="s">
        <v>423</v>
      </c>
      <c r="C288" s="286" t="s">
        <v>424</v>
      </c>
      <c r="D288" s="274" t="s">
        <v>425</v>
      </c>
      <c r="E288" s="275">
        <f>VLOOKUP(B288,'Fire EN 54 FX 4,704'!$D$5:$H$500,5,0)</f>
        <v>931</v>
      </c>
      <c r="F288" s="108" t="s">
        <v>691</v>
      </c>
      <c r="G288" s="277" t="s">
        <v>3</v>
      </c>
      <c r="H288" s="277"/>
      <c r="I288" s="277"/>
      <c r="J288" s="436" t="s">
        <v>865</v>
      </c>
      <c r="K288" s="85" t="s">
        <v>601</v>
      </c>
      <c r="L288" s="287" t="s">
        <v>675</v>
      </c>
      <c r="M288" s="493">
        <f>VLOOKUP(B288,'Fire EN 54 FX 4,704'!$D$5:$L$500,9,0)</f>
        <v>8536909599</v>
      </c>
      <c r="N288" s="331" t="str">
        <f>VLOOKUP(B288,'Fire EN 54 FX 4,704'!$D$5:$O$500,12,0)</f>
        <v>0.468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</row>
    <row r="289" spans="1:24" s="61" customFormat="1" ht="51" customHeight="1" x14ac:dyDescent="0.15">
      <c r="A289" s="59"/>
      <c r="B289" s="286" t="s">
        <v>426</v>
      </c>
      <c r="C289" s="286" t="s">
        <v>427</v>
      </c>
      <c r="D289" s="274" t="s">
        <v>428</v>
      </c>
      <c r="E289" s="275">
        <f>VLOOKUP(B289,'Fire EN 54 FX 4,704'!$D$5:$H$500,5,0)</f>
        <v>10453</v>
      </c>
      <c r="F289" s="108" t="s">
        <v>691</v>
      </c>
      <c r="G289" s="277" t="s">
        <v>3</v>
      </c>
      <c r="H289" s="277"/>
      <c r="I289" s="277"/>
      <c r="J289" s="436" t="s">
        <v>865</v>
      </c>
      <c r="K289" s="85" t="s">
        <v>601</v>
      </c>
      <c r="L289" s="287" t="s">
        <v>675</v>
      </c>
      <c r="M289" s="493">
        <f>VLOOKUP(B289,'Fire EN 54 FX 4,704'!$D$5:$L$500,9,0)</f>
        <v>8536501999</v>
      </c>
      <c r="N289" s="331" t="str">
        <f>VLOOKUP(B289,'Fire EN 54 FX 4,704'!$D$5:$O$500,12,0)</f>
        <v>1.53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</row>
    <row r="290" spans="1:24" s="61" customFormat="1" ht="51" customHeight="1" x14ac:dyDescent="0.15">
      <c r="A290" s="59"/>
      <c r="B290" s="286" t="s">
        <v>429</v>
      </c>
      <c r="C290" s="286" t="s">
        <v>430</v>
      </c>
      <c r="D290" s="274" t="s">
        <v>431</v>
      </c>
      <c r="E290" s="275">
        <f>VLOOKUP(B290,'Fire EN 54 FX 4,704'!$D$5:$H$500,5,0)</f>
        <v>10453</v>
      </c>
      <c r="F290" s="108" t="s">
        <v>691</v>
      </c>
      <c r="G290" s="277" t="s">
        <v>3</v>
      </c>
      <c r="H290" s="277"/>
      <c r="I290" s="277"/>
      <c r="J290" s="436" t="s">
        <v>865</v>
      </c>
      <c r="K290" s="85" t="s">
        <v>601</v>
      </c>
      <c r="L290" s="287" t="s">
        <v>675</v>
      </c>
      <c r="M290" s="493">
        <f>VLOOKUP(B290,'Fire EN 54 FX 4,704'!$D$5:$L$500,9,0)</f>
        <v>8536501999</v>
      </c>
      <c r="N290" s="331" t="str">
        <f>VLOOKUP(B290,'Fire EN 54 FX 4,704'!$D$5:$O$500,12,0)</f>
        <v>1.45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</row>
    <row r="291" spans="1:24" s="61" customFormat="1" ht="51" customHeight="1" x14ac:dyDescent="0.15">
      <c r="A291" s="59"/>
      <c r="B291" s="286" t="s">
        <v>432</v>
      </c>
      <c r="C291" s="286" t="s">
        <v>433</v>
      </c>
      <c r="D291" s="274" t="s">
        <v>434</v>
      </c>
      <c r="E291" s="275">
        <f>VLOOKUP(B291,'Fire EN 54 FX 4,704'!$D$5:$H$500,5,0)</f>
        <v>23193</v>
      </c>
      <c r="F291" s="108" t="s">
        <v>691</v>
      </c>
      <c r="G291" s="277" t="s">
        <v>3</v>
      </c>
      <c r="H291" s="277"/>
      <c r="I291" s="277"/>
      <c r="J291" s="436" t="s">
        <v>865</v>
      </c>
      <c r="K291" s="85" t="s">
        <v>601</v>
      </c>
      <c r="L291" s="287" t="s">
        <v>675</v>
      </c>
      <c r="M291" s="493">
        <f>VLOOKUP(B291,'Fire EN 54 FX 4,704'!$D$5:$L$500,9,0)</f>
        <v>8536501999</v>
      </c>
      <c r="N291" s="331" t="str">
        <f>VLOOKUP(B291,'Fire EN 54 FX 4,704'!$D$5:$O$500,12,0)</f>
        <v>1.341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</row>
    <row r="292" spans="1:24" s="61" customFormat="1" ht="51" customHeight="1" x14ac:dyDescent="0.15">
      <c r="A292" s="59"/>
      <c r="B292" s="286" t="s">
        <v>435</v>
      </c>
      <c r="C292" s="286" t="s">
        <v>436</v>
      </c>
      <c r="D292" s="274" t="s">
        <v>437</v>
      </c>
      <c r="E292" s="275">
        <f>VLOOKUP(B292,'Fire EN 54 FX 4,704'!$D$5:$H$500,5,0)</f>
        <v>23193</v>
      </c>
      <c r="F292" s="108" t="s">
        <v>691</v>
      </c>
      <c r="G292" s="277" t="s">
        <v>3</v>
      </c>
      <c r="H292" s="277"/>
      <c r="I292" s="277"/>
      <c r="J292" s="436" t="s">
        <v>865</v>
      </c>
      <c r="K292" s="85" t="s">
        <v>601</v>
      </c>
      <c r="L292" s="287" t="s">
        <v>675</v>
      </c>
      <c r="M292" s="493">
        <f>VLOOKUP(B292,'Fire EN 54 FX 4,704'!$D$5:$L$500,9,0)</f>
        <v>8536501999</v>
      </c>
      <c r="N292" s="331" t="str">
        <f>VLOOKUP(B292,'Fire EN 54 FX 4,704'!$D$5:$O$500,12,0)</f>
        <v>1.45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</row>
    <row r="293" spans="1:24" s="61" customFormat="1" ht="51" customHeight="1" x14ac:dyDescent="0.15">
      <c r="A293" s="56"/>
      <c r="B293" s="288" t="s">
        <v>438</v>
      </c>
      <c r="C293" s="288" t="s">
        <v>439</v>
      </c>
      <c r="D293" s="289" t="s">
        <v>440</v>
      </c>
      <c r="E293" s="275">
        <f>VLOOKUP(B293,'Fire EN 54 FX 4,704'!$D$5:$H$500,5,0)</f>
        <v>11121</v>
      </c>
      <c r="F293" s="108" t="s">
        <v>691</v>
      </c>
      <c r="G293" s="85">
        <v>1</v>
      </c>
      <c r="H293" s="85"/>
      <c r="I293" s="85"/>
      <c r="J293" s="436" t="s">
        <v>865</v>
      </c>
      <c r="K293" s="85" t="s">
        <v>601</v>
      </c>
      <c r="L293" s="287" t="s">
        <v>675</v>
      </c>
      <c r="M293" s="493">
        <f>VLOOKUP(B293,'Fire EN 54 FX 4,704'!$D$5:$L$500,9,0)</f>
        <v>8536501999</v>
      </c>
      <c r="N293" s="331" t="str">
        <f>VLOOKUP(B293,'Fire EN 54 FX 4,704'!$D$5:$O$500,12,0)</f>
        <v>1.45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</row>
    <row r="294" spans="1:24" s="61" customFormat="1" ht="51" customHeight="1" x14ac:dyDescent="0.15">
      <c r="A294" s="56"/>
      <c r="B294" s="288" t="s">
        <v>441</v>
      </c>
      <c r="C294" s="288" t="s">
        <v>442</v>
      </c>
      <c r="D294" s="289" t="s">
        <v>443</v>
      </c>
      <c r="E294" s="275">
        <f>VLOOKUP(B294,'Fire EN 54 FX 4,704'!$D$5:$H$500,5,0)</f>
        <v>11121</v>
      </c>
      <c r="F294" s="108" t="s">
        <v>691</v>
      </c>
      <c r="G294" s="85" t="s">
        <v>3</v>
      </c>
      <c r="H294" s="85"/>
      <c r="I294" s="85"/>
      <c r="J294" s="436" t="s">
        <v>865</v>
      </c>
      <c r="K294" s="85" t="s">
        <v>601</v>
      </c>
      <c r="L294" s="287" t="s">
        <v>675</v>
      </c>
      <c r="M294" s="493">
        <f>VLOOKUP(B294,'Fire EN 54 FX 4,704'!$D$5:$L$500,9,0)</f>
        <v>8536501999</v>
      </c>
      <c r="N294" s="331" t="str">
        <f>VLOOKUP(B294,'Fire EN 54 FX 4,704'!$D$5:$O$500,12,0)</f>
        <v>1.55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</row>
    <row r="295" spans="1:24" s="61" customFormat="1" ht="51" customHeight="1" x14ac:dyDescent="0.15">
      <c r="A295" s="56"/>
      <c r="B295" s="288" t="s">
        <v>444</v>
      </c>
      <c r="C295" s="288" t="s">
        <v>445</v>
      </c>
      <c r="D295" s="289" t="s">
        <v>446</v>
      </c>
      <c r="E295" s="275">
        <f>VLOOKUP(B295,'Fire EN 54 FX 4,704'!$D$5:$H$500,5,0)</f>
        <v>25489</v>
      </c>
      <c r="F295" s="108" t="s">
        <v>691</v>
      </c>
      <c r="G295" s="85" t="s">
        <v>3</v>
      </c>
      <c r="H295" s="85"/>
      <c r="I295" s="85"/>
      <c r="J295" s="436" t="s">
        <v>865</v>
      </c>
      <c r="K295" s="85" t="s">
        <v>601</v>
      </c>
      <c r="L295" s="287" t="s">
        <v>675</v>
      </c>
      <c r="M295" s="493">
        <f>VLOOKUP(B295,'Fire EN 54 FX 4,704'!$D$5:$L$500,9,0)</f>
        <v>8531900000</v>
      </c>
      <c r="N295" s="331" t="str">
        <f>VLOOKUP(B295,'Fire EN 54 FX 4,704'!$D$5:$O$500,12,0)</f>
        <v>1.45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</row>
    <row r="296" spans="1:24" s="61" customFormat="1" ht="51" customHeight="1" x14ac:dyDescent="0.15">
      <c r="A296" s="56"/>
      <c r="B296" s="288" t="s">
        <v>447</v>
      </c>
      <c r="C296" s="288" t="s">
        <v>448</v>
      </c>
      <c r="D296" s="289" t="s">
        <v>449</v>
      </c>
      <c r="E296" s="275">
        <f>VLOOKUP(B296,'Fire EN 54 FX 4,704'!$D$5:$H$500,5,0)</f>
        <v>25489</v>
      </c>
      <c r="F296" s="108" t="s">
        <v>691</v>
      </c>
      <c r="G296" s="85" t="s">
        <v>3</v>
      </c>
      <c r="H296" s="85"/>
      <c r="I296" s="85"/>
      <c r="J296" s="436" t="s">
        <v>865</v>
      </c>
      <c r="K296" s="85" t="s">
        <v>601</v>
      </c>
      <c r="L296" s="287" t="s">
        <v>675</v>
      </c>
      <c r="M296" s="493">
        <f>VLOOKUP(B296,'Fire EN 54 FX 4,704'!$D$5:$L$500,9,0)</f>
        <v>8536501999</v>
      </c>
      <c r="N296" s="331" t="str">
        <f>VLOOKUP(B296,'Fire EN 54 FX 4,704'!$D$5:$O$500,12,0)</f>
        <v>1.57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</row>
    <row r="297" spans="1:24" s="61" customFormat="1" ht="51" customHeight="1" x14ac:dyDescent="0.15">
      <c r="A297" s="56"/>
      <c r="B297" s="288" t="s">
        <v>450</v>
      </c>
      <c r="C297" s="288" t="s">
        <v>451</v>
      </c>
      <c r="D297" s="289" t="s">
        <v>452</v>
      </c>
      <c r="E297" s="275">
        <f>VLOOKUP(B297,'Fire EN 54 FX 4,704'!$D$5:$H$500,5,0)</f>
        <v>1165</v>
      </c>
      <c r="F297" s="108" t="s">
        <v>691</v>
      </c>
      <c r="G297" s="85" t="s">
        <v>3</v>
      </c>
      <c r="H297" s="85"/>
      <c r="I297" s="85"/>
      <c r="J297" s="436" t="s">
        <v>865</v>
      </c>
      <c r="K297" s="85" t="s">
        <v>601</v>
      </c>
      <c r="L297" s="287" t="s">
        <v>675</v>
      </c>
      <c r="M297" s="493">
        <f>VLOOKUP(B297,'Fire EN 54 FX 4,704'!$D$5:$L$500,9,0)</f>
        <v>3926909790</v>
      </c>
      <c r="N297" s="331" t="str">
        <f>VLOOKUP(B297,'Fire EN 54 FX 4,704'!$D$5:$O$500,12,0)</f>
        <v>0.43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</row>
    <row r="298" spans="1:24" s="61" customFormat="1" ht="51" customHeight="1" x14ac:dyDescent="0.15">
      <c r="A298" s="56"/>
      <c r="B298" s="288" t="s">
        <v>660</v>
      </c>
      <c r="C298" s="288" t="s">
        <v>453</v>
      </c>
      <c r="D298" s="289" t="s">
        <v>454</v>
      </c>
      <c r="E298" s="275">
        <f>VLOOKUP(B298,'Fire EN 54 FX 4,704'!$D$5:$H$500,5,0)</f>
        <v>2919</v>
      </c>
      <c r="F298" s="108" t="s">
        <v>691</v>
      </c>
      <c r="G298" s="85" t="s">
        <v>3</v>
      </c>
      <c r="H298" s="85"/>
      <c r="I298" s="85"/>
      <c r="J298" s="436" t="s">
        <v>865</v>
      </c>
      <c r="K298" s="85" t="s">
        <v>601</v>
      </c>
      <c r="L298" s="287" t="s">
        <v>675</v>
      </c>
      <c r="M298" s="493">
        <f>VLOOKUP(B298,'Fire EN 54 FX 4,704'!$D$5:$L$500,9,0)</f>
        <v>8531900000</v>
      </c>
      <c r="N298" s="331" t="str">
        <f>VLOOKUP(B298,'Fire EN 54 FX 4,704'!$D$5:$O$500,12,0)</f>
        <v>0.1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</row>
    <row r="299" spans="1:24" s="61" customFormat="1" ht="51" customHeight="1" x14ac:dyDescent="0.15">
      <c r="A299" s="56"/>
      <c r="B299" s="288">
        <v>4998143401</v>
      </c>
      <c r="C299" s="288" t="s">
        <v>455</v>
      </c>
      <c r="D299" s="289" t="s">
        <v>456</v>
      </c>
      <c r="E299" s="275">
        <f>VLOOKUP(B299,'Fire EN 54 FX 4,704'!$D$5:$H$500,5,0)</f>
        <v>4733</v>
      </c>
      <c r="F299" s="108" t="s">
        <v>691</v>
      </c>
      <c r="G299" s="85">
        <v>1</v>
      </c>
      <c r="H299" s="85"/>
      <c r="I299" s="85"/>
      <c r="J299" s="436" t="s">
        <v>865</v>
      </c>
      <c r="K299" s="85" t="s">
        <v>601</v>
      </c>
      <c r="L299" s="287" t="s">
        <v>675</v>
      </c>
      <c r="M299" s="493">
        <f>VLOOKUP(B299,'Fire EN 54 FX 4,704'!$D$5:$L$500,9,0)</f>
        <v>8531900000</v>
      </c>
      <c r="N299" s="331" t="str">
        <f>VLOOKUP(B299,'Fire EN 54 FX 4,704'!$D$5:$O$500,12,0)</f>
        <v>0.14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</row>
    <row r="300" spans="1:24" s="61" customFormat="1" ht="51" customHeight="1" x14ac:dyDescent="0.15">
      <c r="A300" s="56"/>
      <c r="B300" s="288" t="s">
        <v>661</v>
      </c>
      <c r="C300" s="288" t="s">
        <v>457</v>
      </c>
      <c r="D300" s="289" t="s">
        <v>458</v>
      </c>
      <c r="E300" s="275">
        <f>VLOOKUP(B300,'Fire EN 54 FX 4,704'!$D$5:$H$500,5,0)</f>
        <v>12721</v>
      </c>
      <c r="F300" s="108" t="s">
        <v>691</v>
      </c>
      <c r="G300" s="85">
        <v>1</v>
      </c>
      <c r="H300" s="85"/>
      <c r="I300" s="85"/>
      <c r="J300" s="436" t="s">
        <v>865</v>
      </c>
      <c r="K300" s="85" t="s">
        <v>601</v>
      </c>
      <c r="L300" s="287" t="s">
        <v>675</v>
      </c>
      <c r="M300" s="493">
        <f>VLOOKUP(B300,'Fire EN 54 FX 4,704'!$D$5:$L$500,9,0)</f>
        <v>8531900000</v>
      </c>
      <c r="N300" s="331" t="str">
        <f>VLOOKUP(B300,'Fire EN 54 FX 4,704'!$D$5:$O$500,12,0)</f>
        <v>0.125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</row>
    <row r="301" spans="1:24" s="61" customFormat="1" ht="15" customHeight="1" x14ac:dyDescent="0.15">
      <c r="A301" s="684" t="s">
        <v>868</v>
      </c>
      <c r="B301" s="685"/>
      <c r="C301" s="685"/>
      <c r="D301" s="685"/>
      <c r="E301" s="494"/>
      <c r="F301" s="683"/>
      <c r="G301" s="683"/>
      <c r="H301" s="683"/>
      <c r="I301" s="683"/>
      <c r="J301" s="683"/>
      <c r="K301" s="683"/>
      <c r="L301" s="683"/>
      <c r="M301" s="494"/>
      <c r="N301" s="494"/>
      <c r="O301" s="50"/>
      <c r="P301" s="50"/>
      <c r="Q301" s="50"/>
      <c r="R301" s="50"/>
      <c r="S301" s="50"/>
      <c r="T301" s="50"/>
      <c r="U301" s="50"/>
      <c r="V301" s="50"/>
      <c r="W301" s="50"/>
      <c r="X301" s="50"/>
    </row>
    <row r="302" spans="1:24" s="61" customFormat="1" ht="47.25" customHeight="1" x14ac:dyDescent="0.15">
      <c r="A302" s="56"/>
      <c r="B302" s="288" t="s">
        <v>876</v>
      </c>
      <c r="C302" s="288" t="s">
        <v>869</v>
      </c>
      <c r="D302" s="289" t="s">
        <v>889</v>
      </c>
      <c r="E302" s="275">
        <f>VLOOKUP(B302,'Fire EN 54 FX 4,704'!$D$5:$H$500,5,0)</f>
        <v>7383</v>
      </c>
      <c r="F302" s="108" t="s">
        <v>691</v>
      </c>
      <c r="G302" s="85" t="s">
        <v>3</v>
      </c>
      <c r="H302" s="85"/>
      <c r="I302" s="290" t="s">
        <v>1105</v>
      </c>
      <c r="J302" s="436" t="s">
        <v>865</v>
      </c>
      <c r="K302" s="85" t="s">
        <v>601</v>
      </c>
      <c r="L302" s="287" t="s">
        <v>675</v>
      </c>
      <c r="M302" s="493">
        <f>VLOOKUP(B302,'Fire EN 54 FX 4,704'!$D$5:$L$500,9,0)</f>
        <v>8536501999</v>
      </c>
      <c r="N302" s="331" t="str">
        <f>VLOOKUP(B302,'Fire EN 54 FX 4,704'!$D$5:$O$500,12,0)</f>
        <v>0.53</v>
      </c>
      <c r="O302" s="50"/>
      <c r="P302" s="50"/>
      <c r="Q302" s="50"/>
      <c r="R302" s="50"/>
      <c r="S302" s="50"/>
      <c r="T302" s="50"/>
      <c r="U302" s="50"/>
      <c r="V302" s="50"/>
      <c r="W302" s="50"/>
      <c r="X302" s="50"/>
    </row>
    <row r="303" spans="1:24" s="61" customFormat="1" ht="51.75" customHeight="1" x14ac:dyDescent="0.15">
      <c r="A303" s="56"/>
      <c r="B303" s="288" t="s">
        <v>877</v>
      </c>
      <c r="C303" s="288" t="s">
        <v>870</v>
      </c>
      <c r="D303" s="289" t="s">
        <v>893</v>
      </c>
      <c r="E303" s="275">
        <f>VLOOKUP(B303,'Fire EN 54 FX 4,704'!$D$5:$H$500,5,0)</f>
        <v>9718</v>
      </c>
      <c r="F303" s="108" t="s">
        <v>691</v>
      </c>
      <c r="G303" s="85" t="s">
        <v>229</v>
      </c>
      <c r="H303" s="85"/>
      <c r="I303" s="290" t="s">
        <v>1106</v>
      </c>
      <c r="J303" s="436" t="s">
        <v>865</v>
      </c>
      <c r="K303" s="85" t="s">
        <v>601</v>
      </c>
      <c r="L303" s="287" t="s">
        <v>675</v>
      </c>
      <c r="M303" s="493">
        <f>VLOOKUP(B303,'Fire EN 54 FX 4,704'!$D$5:$L$500,9,0)</f>
        <v>8536501999</v>
      </c>
      <c r="N303" s="331" t="str">
        <f>VLOOKUP(B303,'Fire EN 54 FX 4,704'!$D$5:$O$500,12,0)</f>
        <v>0.47</v>
      </c>
      <c r="O303" s="50"/>
      <c r="P303" s="50"/>
      <c r="Q303" s="50"/>
      <c r="R303" s="50"/>
      <c r="S303" s="50"/>
      <c r="T303" s="50"/>
      <c r="U303" s="50"/>
      <c r="V303" s="50"/>
      <c r="W303" s="50"/>
      <c r="X303" s="50"/>
    </row>
    <row r="304" spans="1:24" s="61" customFormat="1" ht="51.75" customHeight="1" x14ac:dyDescent="0.15">
      <c r="A304" s="56"/>
      <c r="B304" s="288" t="s">
        <v>878</v>
      </c>
      <c r="C304" s="288" t="s">
        <v>871</v>
      </c>
      <c r="D304" s="289" t="s">
        <v>890</v>
      </c>
      <c r="E304" s="275">
        <f>VLOOKUP(B304,'Fire EN 54 FX 4,704'!$D$5:$H$500,5,0)</f>
        <v>9663</v>
      </c>
      <c r="F304" s="108" t="s">
        <v>691</v>
      </c>
      <c r="G304" s="85" t="s">
        <v>3</v>
      </c>
      <c r="H304" s="85"/>
      <c r="I304" s="290"/>
      <c r="J304" s="436" t="s">
        <v>865</v>
      </c>
      <c r="K304" s="85" t="s">
        <v>601</v>
      </c>
      <c r="L304" s="287" t="s">
        <v>675</v>
      </c>
      <c r="M304" s="493">
        <f>VLOOKUP(B304,'Fire EN 54 FX 4,704'!$D$5:$L$500,9,0)</f>
        <v>8536501999</v>
      </c>
      <c r="N304" s="331" t="str">
        <f>VLOOKUP(B304,'Fire EN 54 FX 4,704'!$D$5:$O$500,12,0)</f>
        <v>1.282</v>
      </c>
      <c r="O304" s="50"/>
      <c r="P304" s="50"/>
      <c r="Q304" s="50"/>
      <c r="R304" s="50"/>
      <c r="S304" s="50"/>
      <c r="T304" s="50"/>
      <c r="U304" s="50"/>
      <c r="V304" s="50"/>
      <c r="W304" s="50"/>
      <c r="X304" s="50"/>
    </row>
    <row r="305" spans="1:160" s="61" customFormat="1" ht="62.25" customHeight="1" x14ac:dyDescent="0.15">
      <c r="A305" s="56"/>
      <c r="B305" s="288" t="s">
        <v>879</v>
      </c>
      <c r="C305" s="288" t="s">
        <v>872</v>
      </c>
      <c r="D305" s="289" t="s">
        <v>891</v>
      </c>
      <c r="E305" s="275">
        <f>VLOOKUP(B305,'Fire EN 54 FX 4,704'!$D$5:$H$500,5,0)</f>
        <v>9663</v>
      </c>
      <c r="F305" s="108" t="s">
        <v>691</v>
      </c>
      <c r="G305" s="85" t="s">
        <v>3</v>
      </c>
      <c r="H305" s="85"/>
      <c r="I305" s="85"/>
      <c r="J305" s="596" t="s">
        <v>865</v>
      </c>
      <c r="K305" s="278" t="s">
        <v>601</v>
      </c>
      <c r="L305" s="287" t="s">
        <v>675</v>
      </c>
      <c r="M305" s="493">
        <f>VLOOKUP(B305,'Fire EN 54 FX 4,704'!$D$5:$L$500,9,0)</f>
        <v>8536501999</v>
      </c>
      <c r="N305" s="331" t="str">
        <f>VLOOKUP(B305,'Fire EN 54 FX 4,704'!$D$5:$O$500,12,0)</f>
        <v>1.324</v>
      </c>
      <c r="O305" s="50"/>
      <c r="P305" s="50"/>
      <c r="Q305" s="50"/>
      <c r="R305" s="50"/>
      <c r="S305" s="50"/>
      <c r="T305" s="50"/>
      <c r="U305" s="50"/>
      <c r="V305" s="50"/>
      <c r="W305" s="50"/>
      <c r="X305" s="50"/>
    </row>
    <row r="306" spans="1:160" s="61" customFormat="1" ht="24.95" customHeight="1" x14ac:dyDescent="0.15">
      <c r="A306" s="56"/>
      <c r="B306" s="288" t="s">
        <v>880</v>
      </c>
      <c r="C306" s="288" t="s">
        <v>873</v>
      </c>
      <c r="D306" s="289" t="s">
        <v>965</v>
      </c>
      <c r="E306" s="275">
        <f>VLOOKUP(B306,'Fire EN 54 FX 4,704'!$D$5:$H$500,5,0)</f>
        <v>925</v>
      </c>
      <c r="F306" s="108" t="s">
        <v>691</v>
      </c>
      <c r="G306" s="85" t="s">
        <v>3</v>
      </c>
      <c r="H306" s="85"/>
      <c r="I306" s="85"/>
      <c r="J306" s="596" t="s">
        <v>865</v>
      </c>
      <c r="K306" s="278" t="s">
        <v>601</v>
      </c>
      <c r="L306" s="287" t="s">
        <v>675</v>
      </c>
      <c r="M306" s="493">
        <f>VLOOKUP(B306,'Fire EN 54 FX 4,704'!$D$5:$L$500,9,0)</f>
        <v>8531900000</v>
      </c>
      <c r="N306" s="331" t="str">
        <f>VLOOKUP(B306,'Fire EN 54 FX 4,704'!$D$5:$O$500,12,0)</f>
        <v>0.02</v>
      </c>
      <c r="O306" s="50"/>
      <c r="P306" s="50"/>
      <c r="Q306" s="50"/>
      <c r="R306" s="50"/>
      <c r="S306" s="50"/>
      <c r="T306" s="50"/>
      <c r="U306" s="50"/>
      <c r="V306" s="50"/>
      <c r="W306" s="50"/>
      <c r="X306" s="50"/>
    </row>
    <row r="307" spans="1:160" s="61" customFormat="1" ht="24.95" customHeight="1" x14ac:dyDescent="0.15">
      <c r="A307" s="56"/>
      <c r="B307" s="288" t="s">
        <v>881</v>
      </c>
      <c r="C307" s="288" t="s">
        <v>874</v>
      </c>
      <c r="D307" s="289" t="s">
        <v>966</v>
      </c>
      <c r="E307" s="275">
        <f>VLOOKUP(B307,'Fire EN 54 FX 4,704'!$D$5:$H$500,5,0)</f>
        <v>1740</v>
      </c>
      <c r="F307" s="108" t="s">
        <v>691</v>
      </c>
      <c r="G307" s="85" t="s">
        <v>229</v>
      </c>
      <c r="H307" s="85"/>
      <c r="I307" s="85"/>
      <c r="J307" s="596" t="s">
        <v>865</v>
      </c>
      <c r="K307" s="278" t="s">
        <v>601</v>
      </c>
      <c r="L307" s="287" t="s">
        <v>675</v>
      </c>
      <c r="M307" s="493">
        <f>VLOOKUP(B307,'Fire EN 54 FX 4,704'!$D$5:$L$500,9,0)</f>
        <v>8536490099</v>
      </c>
      <c r="N307" s="331" t="str">
        <f>VLOOKUP(B307,'Fire EN 54 FX 4,704'!$D$5:$O$500,12,0)</f>
        <v>0.1</v>
      </c>
      <c r="O307" s="50"/>
      <c r="P307" s="50"/>
      <c r="Q307" s="50"/>
      <c r="R307" s="50"/>
      <c r="S307" s="50"/>
      <c r="T307" s="50"/>
      <c r="U307" s="50"/>
      <c r="V307" s="50"/>
      <c r="W307" s="50"/>
      <c r="X307" s="50"/>
    </row>
    <row r="308" spans="1:160" s="61" customFormat="1" ht="24.95" customHeight="1" x14ac:dyDescent="0.15">
      <c r="A308" s="56"/>
      <c r="B308" s="288" t="s">
        <v>882</v>
      </c>
      <c r="C308" s="288" t="s">
        <v>875</v>
      </c>
      <c r="D308" s="289" t="s">
        <v>892</v>
      </c>
      <c r="E308" s="275">
        <f>VLOOKUP(B308,'Fire EN 54 FX 4,704'!$D$5:$H$500,5,0)</f>
        <v>215</v>
      </c>
      <c r="F308" s="108" t="s">
        <v>691</v>
      </c>
      <c r="G308" s="85" t="s">
        <v>229</v>
      </c>
      <c r="H308" s="85"/>
      <c r="I308" s="85"/>
      <c r="J308" s="596" t="s">
        <v>865</v>
      </c>
      <c r="K308" s="278" t="s">
        <v>601</v>
      </c>
      <c r="L308" s="287" t="s">
        <v>675</v>
      </c>
      <c r="M308" s="493">
        <f>VLOOKUP(B308,'Fire EN 54 FX 4,704'!$D$5:$L$500,9,0)</f>
        <v>7326909890</v>
      </c>
      <c r="N308" s="331" t="str">
        <f>VLOOKUP(B308,'Fire EN 54 FX 4,704'!$D$5:$O$500,12,0)</f>
        <v>0.033</v>
      </c>
      <c r="O308" s="50"/>
      <c r="P308" s="50"/>
      <c r="Q308" s="50"/>
      <c r="R308" s="50"/>
      <c r="S308" s="50"/>
      <c r="T308" s="50"/>
      <c r="U308" s="50"/>
      <c r="V308" s="50"/>
      <c r="W308" s="50"/>
      <c r="X308" s="50"/>
    </row>
    <row r="309" spans="1:160" s="61" customFormat="1" ht="24.95" customHeight="1" x14ac:dyDescent="0.15">
      <c r="A309" s="56"/>
      <c r="B309" s="288" t="s">
        <v>886</v>
      </c>
      <c r="C309" s="288" t="s">
        <v>883</v>
      </c>
      <c r="D309" s="289" t="s">
        <v>894</v>
      </c>
      <c r="E309" s="275">
        <f>VLOOKUP(B309,'Fire EN 54 FX 4,704'!$D$5:$H$500,5,0)</f>
        <v>2899</v>
      </c>
      <c r="F309" s="108" t="s">
        <v>691</v>
      </c>
      <c r="G309" s="85" t="s">
        <v>3</v>
      </c>
      <c r="H309" s="85"/>
      <c r="I309" s="85"/>
      <c r="J309" s="596" t="s">
        <v>865</v>
      </c>
      <c r="K309" s="278" t="s">
        <v>601</v>
      </c>
      <c r="L309" s="287" t="s">
        <v>675</v>
      </c>
      <c r="M309" s="493">
        <f>VLOOKUP(B309,'Fire EN 54 FX 4,704'!$D$5:$L$500,9,0)</f>
        <v>8531900000</v>
      </c>
      <c r="N309" s="331" t="str">
        <f>VLOOKUP(B309,'Fire EN 54 FX 4,704'!$D$5:$O$500,12,0)</f>
        <v>0.11</v>
      </c>
      <c r="O309" s="50"/>
      <c r="P309" s="50"/>
      <c r="Q309" s="50"/>
      <c r="R309" s="50"/>
      <c r="S309" s="50"/>
      <c r="T309" s="50"/>
      <c r="U309" s="50"/>
      <c r="V309" s="50"/>
      <c r="W309" s="50"/>
      <c r="X309" s="50"/>
    </row>
    <row r="310" spans="1:160" s="61" customFormat="1" ht="24.95" customHeight="1" x14ac:dyDescent="0.15">
      <c r="A310" s="56"/>
      <c r="B310" s="288" t="s">
        <v>887</v>
      </c>
      <c r="C310" s="288" t="s">
        <v>884</v>
      </c>
      <c r="D310" s="289" t="s">
        <v>895</v>
      </c>
      <c r="E310" s="275">
        <f>VLOOKUP(B310,'Fire EN 54 FX 4,704'!$D$5:$H$500,5,0)</f>
        <v>4733</v>
      </c>
      <c r="F310" s="108" t="s">
        <v>691</v>
      </c>
      <c r="G310" s="85" t="s">
        <v>3</v>
      </c>
      <c r="H310" s="85"/>
      <c r="I310" s="85"/>
      <c r="J310" s="596" t="s">
        <v>865</v>
      </c>
      <c r="K310" s="278" t="s">
        <v>601</v>
      </c>
      <c r="L310" s="287" t="s">
        <v>675</v>
      </c>
      <c r="M310" s="493">
        <f>VLOOKUP(B310,'Fire EN 54 FX 4,704'!$D$5:$L$500,9,0)</f>
        <v>8531900000</v>
      </c>
      <c r="N310" s="331" t="str">
        <f>VLOOKUP(B310,'Fire EN 54 FX 4,704'!$D$5:$O$500,12,0)</f>
        <v>0.116</v>
      </c>
      <c r="O310" s="50"/>
      <c r="P310" s="50"/>
      <c r="Q310" s="50"/>
      <c r="R310" s="50"/>
      <c r="S310" s="50"/>
      <c r="T310" s="50"/>
      <c r="U310" s="50"/>
      <c r="V310" s="50"/>
      <c r="W310" s="50"/>
      <c r="X310" s="50"/>
    </row>
    <row r="311" spans="1:160" s="61" customFormat="1" ht="24.95" customHeight="1" x14ac:dyDescent="0.15">
      <c r="A311" s="56"/>
      <c r="B311" s="288" t="s">
        <v>888</v>
      </c>
      <c r="C311" s="288" t="s">
        <v>885</v>
      </c>
      <c r="D311" s="289" t="s">
        <v>896</v>
      </c>
      <c r="E311" s="275">
        <f>VLOOKUP(B311,'Fire EN 54 FX 4,704'!$D$5:$H$500,5,0)</f>
        <v>12701</v>
      </c>
      <c r="F311" s="108" t="s">
        <v>691</v>
      </c>
      <c r="G311" s="85" t="s">
        <v>3</v>
      </c>
      <c r="H311" s="85"/>
      <c r="I311" s="85"/>
      <c r="J311" s="596" t="s">
        <v>865</v>
      </c>
      <c r="K311" s="278" t="s">
        <v>601</v>
      </c>
      <c r="L311" s="287" t="s">
        <v>675</v>
      </c>
      <c r="M311" s="493">
        <f>VLOOKUP(B311,'Fire EN 54 FX 4,704'!$D$5:$L$500,9,0)</f>
        <v>8531900000</v>
      </c>
      <c r="N311" s="331" t="str">
        <f>VLOOKUP(B311,'Fire EN 54 FX 4,704'!$D$5:$O$500,12,0)</f>
        <v>0.1</v>
      </c>
      <c r="O311" s="50"/>
      <c r="P311" s="50"/>
      <c r="Q311" s="50"/>
      <c r="R311" s="50"/>
      <c r="S311" s="50"/>
      <c r="T311" s="50"/>
      <c r="U311" s="50"/>
      <c r="V311" s="50"/>
      <c r="W311" s="50"/>
      <c r="X311" s="50"/>
    </row>
    <row r="312" spans="1:160" s="55" customFormat="1" ht="11.25" x14ac:dyDescent="0.15">
      <c r="A312" s="684" t="s">
        <v>459</v>
      </c>
      <c r="B312" s="685"/>
      <c r="C312" s="685"/>
      <c r="D312" s="685"/>
      <c r="E312" s="494"/>
      <c r="F312" s="683"/>
      <c r="G312" s="683"/>
      <c r="H312" s="683"/>
      <c r="I312" s="683"/>
      <c r="J312" s="683"/>
      <c r="K312" s="683"/>
      <c r="L312" s="683"/>
      <c r="M312" s="494"/>
      <c r="N312" s="494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</row>
    <row r="313" spans="1:160" s="55" customFormat="1" ht="51" customHeight="1" x14ac:dyDescent="0.15">
      <c r="A313" s="56"/>
      <c r="B313" s="285" t="s">
        <v>460</v>
      </c>
      <c r="C313" s="285" t="s">
        <v>461</v>
      </c>
      <c r="D313" s="289" t="s">
        <v>462</v>
      </c>
      <c r="E313" s="275">
        <f>VLOOKUP(B313,'Fire EN 54 FX 4,704'!$D$5:$H$500,5,0)</f>
        <v>558</v>
      </c>
      <c r="F313" s="108" t="s">
        <v>691</v>
      </c>
      <c r="G313" s="277" t="s">
        <v>3</v>
      </c>
      <c r="H313" s="277"/>
      <c r="I313" s="277"/>
      <c r="J313" s="436" t="s">
        <v>865</v>
      </c>
      <c r="K313" s="85" t="s">
        <v>601</v>
      </c>
      <c r="L313" s="283" t="s">
        <v>675</v>
      </c>
      <c r="M313" s="493">
        <f>VLOOKUP(B313,'Fire EN 54 FX 4,704'!$D$5:$L$500,9,0)</f>
        <v>7326909890</v>
      </c>
      <c r="N313" s="331" t="str">
        <f>VLOOKUP(B313,'Fire EN 54 FX 4,704'!$D$5:$O$500,12,0)</f>
        <v>0.971</v>
      </c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</row>
    <row r="314" spans="1:160" s="55" customFormat="1" ht="51" customHeight="1" x14ac:dyDescent="0.15">
      <c r="A314" s="56"/>
      <c r="B314" s="285" t="s">
        <v>463</v>
      </c>
      <c r="C314" s="285" t="s">
        <v>464</v>
      </c>
      <c r="D314" s="289" t="s">
        <v>465</v>
      </c>
      <c r="E314" s="275">
        <f>VLOOKUP(B314,'Fire EN 54 FX 4,704'!$D$5:$H$500,5,0)</f>
        <v>10</v>
      </c>
      <c r="F314" s="108" t="s">
        <v>691</v>
      </c>
      <c r="G314" s="277" t="s">
        <v>3</v>
      </c>
      <c r="H314" s="277"/>
      <c r="I314" s="277"/>
      <c r="J314" s="436" t="s">
        <v>865</v>
      </c>
      <c r="K314" s="85" t="s">
        <v>601</v>
      </c>
      <c r="L314" s="283" t="s">
        <v>675</v>
      </c>
      <c r="M314" s="493">
        <f>VLOOKUP(B314,'Fire EN 54 FX 4,704'!$D$5:$L$500,9,0)</f>
        <v>3926909790</v>
      </c>
      <c r="N314" s="331" t="str">
        <f>VLOOKUP(B314,'Fire EN 54 FX 4,704'!$D$5:$O$500,12,0)</f>
        <v>0.001</v>
      </c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</row>
    <row r="315" spans="1:160" s="55" customFormat="1" ht="51" customHeight="1" x14ac:dyDescent="0.15">
      <c r="A315" s="56"/>
      <c r="B315" s="285" t="s">
        <v>466</v>
      </c>
      <c r="C315" s="284" t="s">
        <v>467</v>
      </c>
      <c r="D315" s="289" t="s">
        <v>699</v>
      </c>
      <c r="E315" s="275">
        <f>VLOOKUP(B315,'Fire EN 54 FX 4,704'!$D$5:$H$500,5,0)</f>
        <v>10</v>
      </c>
      <c r="F315" s="108" t="s">
        <v>691</v>
      </c>
      <c r="G315" s="277" t="s">
        <v>3</v>
      </c>
      <c r="H315" s="291" t="s">
        <v>728</v>
      </c>
      <c r="I315" s="291"/>
      <c r="J315" s="436" t="s">
        <v>865</v>
      </c>
      <c r="K315" s="85" t="s">
        <v>601</v>
      </c>
      <c r="L315" s="283" t="s">
        <v>675</v>
      </c>
      <c r="M315" s="493">
        <f>VLOOKUP(B315,'Fire EN 54 FX 4,704'!$D$5:$L$500,9,0)</f>
        <v>3926909790</v>
      </c>
      <c r="N315" s="331" t="str">
        <f>VLOOKUP(B315,'Fire EN 54 FX 4,704'!$D$5:$O$500,12,0)</f>
        <v>0.017</v>
      </c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</row>
    <row r="316" spans="1:160" s="55" customFormat="1" ht="51" customHeight="1" x14ac:dyDescent="0.15">
      <c r="A316" s="56"/>
      <c r="B316" s="285" t="s">
        <v>468</v>
      </c>
      <c r="C316" s="284" t="s">
        <v>469</v>
      </c>
      <c r="D316" s="289" t="s">
        <v>700</v>
      </c>
      <c r="E316" s="275">
        <f>VLOOKUP(B316,'Fire EN 54 FX 4,704'!$D$5:$H$500,5,0)</f>
        <v>10</v>
      </c>
      <c r="F316" s="108" t="s">
        <v>691</v>
      </c>
      <c r="G316" s="277" t="s">
        <v>3</v>
      </c>
      <c r="H316" s="291" t="s">
        <v>728</v>
      </c>
      <c r="I316" s="291"/>
      <c r="J316" s="436" t="s">
        <v>865</v>
      </c>
      <c r="K316" s="85" t="s">
        <v>601</v>
      </c>
      <c r="L316" s="283" t="s">
        <v>675</v>
      </c>
      <c r="M316" s="493">
        <f>VLOOKUP(B316,'Fire EN 54 FX 4,704'!$D$5:$L$500,9,0)</f>
        <v>3926909790</v>
      </c>
      <c r="N316" s="331" t="str">
        <f>VLOOKUP(B316,'Fire EN 54 FX 4,704'!$D$5:$O$500,12,0)</f>
        <v>0.009</v>
      </c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</row>
    <row r="317" spans="1:160" s="55" customFormat="1" ht="51" customHeight="1" x14ac:dyDescent="0.15">
      <c r="A317" s="56"/>
      <c r="B317" s="285" t="s">
        <v>470</v>
      </c>
      <c r="C317" s="284" t="s">
        <v>471</v>
      </c>
      <c r="D317" s="289" t="s">
        <v>701</v>
      </c>
      <c r="E317" s="275">
        <f>VLOOKUP(B317,'Fire EN 54 FX 4,704'!$D$5:$H$500,5,0)</f>
        <v>10</v>
      </c>
      <c r="F317" s="108" t="s">
        <v>691</v>
      </c>
      <c r="G317" s="277" t="s">
        <v>3</v>
      </c>
      <c r="H317" s="291" t="s">
        <v>728</v>
      </c>
      <c r="I317" s="291"/>
      <c r="J317" s="436" t="s">
        <v>865</v>
      </c>
      <c r="K317" s="85" t="s">
        <v>601</v>
      </c>
      <c r="L317" s="283" t="s">
        <v>675</v>
      </c>
      <c r="M317" s="493">
        <f>VLOOKUP(B317,'Fire EN 54 FX 4,704'!$D$5:$L$500,9,0)</f>
        <v>3926909790</v>
      </c>
      <c r="N317" s="331" t="str">
        <f>VLOOKUP(B317,'Fire EN 54 FX 4,704'!$D$5:$O$500,12,0)</f>
        <v>0.001</v>
      </c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</row>
    <row r="318" spans="1:160" s="55" customFormat="1" ht="51" customHeight="1" x14ac:dyDescent="0.15">
      <c r="A318" s="56"/>
      <c r="B318" s="285" t="s">
        <v>472</v>
      </c>
      <c r="C318" s="284" t="s">
        <v>473</v>
      </c>
      <c r="D318" s="289" t="s">
        <v>702</v>
      </c>
      <c r="E318" s="275">
        <f>VLOOKUP(B318,'Fire EN 54 FX 4,704'!$D$5:$H$500,5,0)</f>
        <v>10</v>
      </c>
      <c r="F318" s="108" t="s">
        <v>691</v>
      </c>
      <c r="G318" s="277" t="s">
        <v>3</v>
      </c>
      <c r="H318" s="291" t="s">
        <v>728</v>
      </c>
      <c r="I318" s="291"/>
      <c r="J318" s="436" t="s">
        <v>865</v>
      </c>
      <c r="K318" s="85" t="s">
        <v>601</v>
      </c>
      <c r="L318" s="283" t="s">
        <v>675</v>
      </c>
      <c r="M318" s="493">
        <f>VLOOKUP(B318,'Fire EN 54 FX 4,704'!$D$5:$L$500,9,0)</f>
        <v>3926909790</v>
      </c>
      <c r="N318" s="331" t="str">
        <f>VLOOKUP(B318,'Fire EN 54 FX 4,704'!$D$5:$O$500,12,0)</f>
        <v>0.012</v>
      </c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</row>
    <row r="319" spans="1:160" s="55" customFormat="1" ht="51" customHeight="1" x14ac:dyDescent="0.15">
      <c r="A319" s="56"/>
      <c r="B319" s="285" t="s">
        <v>474</v>
      </c>
      <c r="C319" s="284" t="s">
        <v>475</v>
      </c>
      <c r="D319" s="289" t="s">
        <v>703</v>
      </c>
      <c r="E319" s="275">
        <f>VLOOKUP(B319,'Fire EN 54 FX 4,704'!$D$5:$H$500,5,0)</f>
        <v>10</v>
      </c>
      <c r="F319" s="108" t="s">
        <v>691</v>
      </c>
      <c r="G319" s="277" t="s">
        <v>3</v>
      </c>
      <c r="H319" s="291" t="s">
        <v>728</v>
      </c>
      <c r="I319" s="291"/>
      <c r="J319" s="436" t="s">
        <v>865</v>
      </c>
      <c r="K319" s="85" t="s">
        <v>601</v>
      </c>
      <c r="L319" s="283" t="s">
        <v>675</v>
      </c>
      <c r="M319" s="493">
        <f>VLOOKUP(B319,'Fire EN 54 FX 4,704'!$D$5:$L$500,9,0)</f>
        <v>3926909790</v>
      </c>
      <c r="N319" s="331" t="str">
        <f>VLOOKUP(B319,'Fire EN 54 FX 4,704'!$D$5:$O$500,12,0)</f>
        <v>0.116</v>
      </c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</row>
    <row r="320" spans="1:160" s="55" customFormat="1" ht="51" customHeight="1" x14ac:dyDescent="0.15">
      <c r="A320" s="56"/>
      <c r="B320" s="285" t="s">
        <v>476</v>
      </c>
      <c r="C320" s="284" t="s">
        <v>477</v>
      </c>
      <c r="D320" s="289" t="s">
        <v>704</v>
      </c>
      <c r="E320" s="275">
        <f>VLOOKUP(B320,'Fire EN 54 FX 4,704'!$D$5:$H$500,5,0)</f>
        <v>10</v>
      </c>
      <c r="F320" s="108" t="s">
        <v>691</v>
      </c>
      <c r="G320" s="277" t="s">
        <v>3</v>
      </c>
      <c r="H320" s="291" t="s">
        <v>728</v>
      </c>
      <c r="I320" s="291"/>
      <c r="J320" s="436" t="s">
        <v>865</v>
      </c>
      <c r="K320" s="85" t="s">
        <v>601</v>
      </c>
      <c r="L320" s="283" t="s">
        <v>675</v>
      </c>
      <c r="M320" s="493">
        <f>VLOOKUP(B320,'Fire EN 54 FX 4,704'!$D$5:$L$500,9,0)</f>
        <v>3926909790</v>
      </c>
      <c r="N320" s="331" t="str">
        <f>VLOOKUP(B320,'Fire EN 54 FX 4,704'!$D$5:$O$500,12,0)</f>
        <v>0.001</v>
      </c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</row>
    <row r="321" spans="1:160" s="55" customFormat="1" ht="51" customHeight="1" x14ac:dyDescent="0.15">
      <c r="A321" s="56"/>
      <c r="B321" s="285" t="s">
        <v>478</v>
      </c>
      <c r="C321" s="284" t="s">
        <v>479</v>
      </c>
      <c r="D321" s="289" t="s">
        <v>705</v>
      </c>
      <c r="E321" s="275">
        <f>VLOOKUP(B321,'Fire EN 54 FX 4,704'!$D$5:$H$500,5,0)</f>
        <v>10</v>
      </c>
      <c r="F321" s="108" t="s">
        <v>691</v>
      </c>
      <c r="G321" s="277" t="s">
        <v>3</v>
      </c>
      <c r="H321" s="291" t="s">
        <v>728</v>
      </c>
      <c r="I321" s="291"/>
      <c r="J321" s="436" t="s">
        <v>865</v>
      </c>
      <c r="K321" s="85" t="s">
        <v>601</v>
      </c>
      <c r="L321" s="283" t="s">
        <v>675</v>
      </c>
      <c r="M321" s="493">
        <f>VLOOKUP(B321,'Fire EN 54 FX 4,704'!$D$5:$L$500,9,0)</f>
        <v>3926909790</v>
      </c>
      <c r="N321" s="331" t="str">
        <f>VLOOKUP(B321,'Fire EN 54 FX 4,704'!$D$5:$O$500,12,0)</f>
        <v>0.366</v>
      </c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</row>
    <row r="322" spans="1:160" s="55" customFormat="1" ht="51" customHeight="1" x14ac:dyDescent="0.15">
      <c r="A322" s="56"/>
      <c r="B322" s="285" t="s">
        <v>480</v>
      </c>
      <c r="C322" s="284" t="s">
        <v>481</v>
      </c>
      <c r="D322" s="289" t="s">
        <v>706</v>
      </c>
      <c r="E322" s="275">
        <f>VLOOKUP(B322,'Fire EN 54 FX 4,704'!$D$5:$H$500,5,0)</f>
        <v>10</v>
      </c>
      <c r="F322" s="108" t="s">
        <v>691</v>
      </c>
      <c r="G322" s="277" t="s">
        <v>3</v>
      </c>
      <c r="H322" s="291" t="s">
        <v>728</v>
      </c>
      <c r="I322" s="291"/>
      <c r="J322" s="436" t="s">
        <v>865</v>
      </c>
      <c r="K322" s="85" t="s">
        <v>601</v>
      </c>
      <c r="L322" s="283" t="s">
        <v>675</v>
      </c>
      <c r="M322" s="493">
        <f>VLOOKUP(B322,'Fire EN 54 FX 4,704'!$D$5:$L$500,9,0)</f>
        <v>3926909790</v>
      </c>
      <c r="N322" s="331" t="str">
        <f>VLOOKUP(B322,'Fire EN 54 FX 4,704'!$D$5:$O$500,12,0)</f>
        <v>0.017</v>
      </c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</row>
    <row r="323" spans="1:160" s="55" customFormat="1" ht="51" customHeight="1" x14ac:dyDescent="0.15">
      <c r="A323" s="56"/>
      <c r="B323" s="285" t="s">
        <v>482</v>
      </c>
      <c r="C323" s="284" t="s">
        <v>483</v>
      </c>
      <c r="D323" s="289" t="s">
        <v>707</v>
      </c>
      <c r="E323" s="275">
        <f>VLOOKUP(B323,'Fire EN 54 FX 4,704'!$D$5:$H$500,5,0)</f>
        <v>10</v>
      </c>
      <c r="F323" s="108" t="s">
        <v>691</v>
      </c>
      <c r="G323" s="277" t="s">
        <v>3</v>
      </c>
      <c r="H323" s="291" t="s">
        <v>728</v>
      </c>
      <c r="I323" s="291"/>
      <c r="J323" s="436" t="s">
        <v>865</v>
      </c>
      <c r="K323" s="85" t="s">
        <v>601</v>
      </c>
      <c r="L323" s="283" t="s">
        <v>675</v>
      </c>
      <c r="M323" s="493">
        <f>VLOOKUP(B323,'Fire EN 54 FX 4,704'!$D$5:$L$500,9,0)</f>
        <v>3926909790</v>
      </c>
      <c r="N323" s="331" t="str">
        <f>VLOOKUP(B323,'Fire EN 54 FX 4,704'!$D$5:$O$500,12,0)</f>
        <v>0.017</v>
      </c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</row>
    <row r="324" spans="1:160" s="55" customFormat="1" ht="51" customHeight="1" x14ac:dyDescent="0.15">
      <c r="A324" s="56"/>
      <c r="B324" s="285" t="s">
        <v>484</v>
      </c>
      <c r="C324" s="284" t="s">
        <v>485</v>
      </c>
      <c r="D324" s="289" t="s">
        <v>708</v>
      </c>
      <c r="E324" s="275">
        <f>VLOOKUP(B324,'Fire EN 54 FX 4,704'!$D$5:$H$500,5,0)</f>
        <v>10</v>
      </c>
      <c r="F324" s="108" t="s">
        <v>691</v>
      </c>
      <c r="G324" s="277" t="s">
        <v>3</v>
      </c>
      <c r="H324" s="291" t="s">
        <v>728</v>
      </c>
      <c r="I324" s="291"/>
      <c r="J324" s="436" t="s">
        <v>865</v>
      </c>
      <c r="K324" s="85" t="s">
        <v>601</v>
      </c>
      <c r="L324" s="283" t="s">
        <v>675</v>
      </c>
      <c r="M324" s="493">
        <f>VLOOKUP(B324,'Fire EN 54 FX 4,704'!$D$5:$L$500,9,0)</f>
        <v>3926909790</v>
      </c>
      <c r="N324" s="331" t="str">
        <f>VLOOKUP(B324,'Fire EN 54 FX 4,704'!$D$5:$O$500,12,0)</f>
        <v>0.017</v>
      </c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</row>
    <row r="325" spans="1:160" s="55" customFormat="1" ht="51" customHeight="1" x14ac:dyDescent="0.15">
      <c r="A325" s="56"/>
      <c r="B325" s="285" t="s">
        <v>486</v>
      </c>
      <c r="C325" s="284" t="s">
        <v>487</v>
      </c>
      <c r="D325" s="289" t="s">
        <v>709</v>
      </c>
      <c r="E325" s="275">
        <f>VLOOKUP(B325,'Fire EN 54 FX 4,704'!$D$5:$H$500,5,0)</f>
        <v>10</v>
      </c>
      <c r="F325" s="108" t="s">
        <v>691</v>
      </c>
      <c r="G325" s="277" t="s">
        <v>3</v>
      </c>
      <c r="H325" s="291" t="s">
        <v>728</v>
      </c>
      <c r="I325" s="291"/>
      <c r="J325" s="436" t="s">
        <v>865</v>
      </c>
      <c r="K325" s="85" t="s">
        <v>601</v>
      </c>
      <c r="L325" s="283" t="s">
        <v>675</v>
      </c>
      <c r="M325" s="493">
        <f>VLOOKUP(B325,'Fire EN 54 FX 4,704'!$D$5:$L$500,9,0)</f>
        <v>3926909790</v>
      </c>
      <c r="N325" s="331" t="str">
        <f>VLOOKUP(B325,'Fire EN 54 FX 4,704'!$D$5:$O$500,12,0)</f>
        <v>0.017</v>
      </c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</row>
    <row r="326" spans="1:160" s="57" customFormat="1" ht="51" customHeight="1" x14ac:dyDescent="0.15">
      <c r="A326" s="109"/>
      <c r="B326" s="285" t="s">
        <v>488</v>
      </c>
      <c r="C326" s="284" t="s">
        <v>489</v>
      </c>
      <c r="D326" s="289" t="s">
        <v>710</v>
      </c>
      <c r="E326" s="275">
        <f>VLOOKUP(B326,'Fire EN 54 FX 4,704'!$D$5:$H$500,5,0)</f>
        <v>10</v>
      </c>
      <c r="F326" s="108" t="s">
        <v>691</v>
      </c>
      <c r="G326" s="277" t="s">
        <v>3</v>
      </c>
      <c r="H326" s="291" t="s">
        <v>728</v>
      </c>
      <c r="I326" s="291"/>
      <c r="J326" s="436" t="s">
        <v>865</v>
      </c>
      <c r="K326" s="85" t="s">
        <v>601</v>
      </c>
      <c r="L326" s="283" t="s">
        <v>675</v>
      </c>
      <c r="M326" s="493">
        <f>VLOOKUP(B326,'Fire EN 54 FX 4,704'!$D$5:$L$500,9,0)</f>
        <v>3926909790</v>
      </c>
      <c r="N326" s="331" t="str">
        <f>VLOOKUP(B326,'Fire EN 54 FX 4,704'!$D$5:$O$500,12,0)</f>
        <v>0.042</v>
      </c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</row>
    <row r="327" spans="1:160" ht="51" customHeight="1" x14ac:dyDescent="0.15">
      <c r="A327" s="56"/>
      <c r="B327" s="285" t="s">
        <v>490</v>
      </c>
      <c r="C327" s="284" t="s">
        <v>491</v>
      </c>
      <c r="D327" s="289" t="s">
        <v>711</v>
      </c>
      <c r="E327" s="275">
        <f>VLOOKUP(B327,'Fire EN 54 FX 4,704'!$D$5:$H$500,5,0)</f>
        <v>10</v>
      </c>
      <c r="F327" s="108" t="s">
        <v>691</v>
      </c>
      <c r="G327" s="277" t="s">
        <v>3</v>
      </c>
      <c r="H327" s="291" t="s">
        <v>728</v>
      </c>
      <c r="I327" s="291"/>
      <c r="J327" s="436" t="s">
        <v>865</v>
      </c>
      <c r="K327" s="85" t="s">
        <v>601</v>
      </c>
      <c r="L327" s="283" t="s">
        <v>675</v>
      </c>
      <c r="M327" s="493">
        <f>VLOOKUP(B327,'Fire EN 54 FX 4,704'!$D$5:$L$500,9,0)</f>
        <v>3926909790</v>
      </c>
      <c r="N327" s="331" t="str">
        <f>VLOOKUP(B327,'Fire EN 54 FX 4,704'!$D$5:$O$500,12,0)</f>
        <v>0.008</v>
      </c>
    </row>
    <row r="328" spans="1:160" s="55" customFormat="1" ht="51" customHeight="1" x14ac:dyDescent="0.15">
      <c r="A328" s="56"/>
      <c r="B328" s="285" t="s">
        <v>492</v>
      </c>
      <c r="C328" s="284" t="s">
        <v>493</v>
      </c>
      <c r="D328" s="289" t="s">
        <v>712</v>
      </c>
      <c r="E328" s="275">
        <f>VLOOKUP(B328,'Fire EN 54 FX 4,704'!$D$5:$H$500,5,0)</f>
        <v>10</v>
      </c>
      <c r="F328" s="108" t="s">
        <v>691</v>
      </c>
      <c r="G328" s="277" t="s">
        <v>3</v>
      </c>
      <c r="H328" s="291" t="s">
        <v>728</v>
      </c>
      <c r="I328" s="291"/>
      <c r="J328" s="436" t="s">
        <v>865</v>
      </c>
      <c r="K328" s="85" t="s">
        <v>601</v>
      </c>
      <c r="L328" s="283" t="s">
        <v>675</v>
      </c>
      <c r="M328" s="493">
        <f>VLOOKUP(B328,'Fire EN 54 FX 4,704'!$D$5:$L$500,9,0)</f>
        <v>3926909790</v>
      </c>
      <c r="N328" s="331" t="str">
        <f>VLOOKUP(B328,'Fire EN 54 FX 4,704'!$D$5:$O$500,12,0)</f>
        <v>0.003</v>
      </c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</row>
    <row r="329" spans="1:160" s="55" customFormat="1" ht="51" customHeight="1" x14ac:dyDescent="0.15">
      <c r="A329" s="56"/>
      <c r="B329" s="285" t="s">
        <v>494</v>
      </c>
      <c r="C329" s="284" t="s">
        <v>495</v>
      </c>
      <c r="D329" s="289" t="s">
        <v>713</v>
      </c>
      <c r="E329" s="275">
        <f>VLOOKUP(B329,'Fire EN 54 FX 4,704'!$D$5:$H$500,5,0)</f>
        <v>10</v>
      </c>
      <c r="F329" s="108" t="s">
        <v>691</v>
      </c>
      <c r="G329" s="277" t="s">
        <v>3</v>
      </c>
      <c r="H329" s="291" t="s">
        <v>728</v>
      </c>
      <c r="I329" s="291"/>
      <c r="J329" s="436" t="s">
        <v>865</v>
      </c>
      <c r="K329" s="85" t="s">
        <v>601</v>
      </c>
      <c r="L329" s="283" t="s">
        <v>675</v>
      </c>
      <c r="M329" s="493">
        <f>VLOOKUP(B329,'Fire EN 54 FX 4,704'!$D$5:$L$500,9,0)</f>
        <v>3926909790</v>
      </c>
      <c r="N329" s="331" t="str">
        <f>VLOOKUP(B329,'Fire EN 54 FX 4,704'!$D$5:$O$500,12,0)</f>
        <v>0.017</v>
      </c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</row>
    <row r="330" spans="1:160" s="55" customFormat="1" ht="51" customHeight="1" x14ac:dyDescent="0.15">
      <c r="A330" s="56"/>
      <c r="B330" s="285" t="s">
        <v>496</v>
      </c>
      <c r="C330" s="284" t="s">
        <v>497</v>
      </c>
      <c r="D330" s="289" t="s">
        <v>714</v>
      </c>
      <c r="E330" s="275">
        <f>VLOOKUP(B330,'Fire EN 54 FX 4,704'!$D$5:$H$500,5,0)</f>
        <v>10</v>
      </c>
      <c r="F330" s="108" t="s">
        <v>691</v>
      </c>
      <c r="G330" s="277" t="s">
        <v>3</v>
      </c>
      <c r="H330" s="291" t="s">
        <v>728</v>
      </c>
      <c r="I330" s="291"/>
      <c r="J330" s="436" t="s">
        <v>865</v>
      </c>
      <c r="K330" s="85" t="s">
        <v>601</v>
      </c>
      <c r="L330" s="283" t="s">
        <v>675</v>
      </c>
      <c r="M330" s="493">
        <f>VLOOKUP(B330,'Fire EN 54 FX 4,704'!$D$5:$L$500,9,0)</f>
        <v>3926909790</v>
      </c>
      <c r="N330" s="331" t="str">
        <f>VLOOKUP(B330,'Fire EN 54 FX 4,704'!$D$5:$O$500,12,0)</f>
        <v>0.017</v>
      </c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</row>
    <row r="331" spans="1:160" s="55" customFormat="1" ht="51" customHeight="1" x14ac:dyDescent="0.15">
      <c r="A331" s="56"/>
      <c r="B331" s="285" t="s">
        <v>498</v>
      </c>
      <c r="C331" s="284" t="s">
        <v>499</v>
      </c>
      <c r="D331" s="289" t="s">
        <v>715</v>
      </c>
      <c r="E331" s="275">
        <f>VLOOKUP(B331,'Fire EN 54 FX 4,704'!$D$5:$H$500,5,0)</f>
        <v>10</v>
      </c>
      <c r="F331" s="108" t="s">
        <v>691</v>
      </c>
      <c r="G331" s="277" t="s">
        <v>3</v>
      </c>
      <c r="H331" s="291" t="s">
        <v>728</v>
      </c>
      <c r="I331" s="291"/>
      <c r="J331" s="436" t="s">
        <v>865</v>
      </c>
      <c r="K331" s="85" t="s">
        <v>601</v>
      </c>
      <c r="L331" s="283" t="s">
        <v>675</v>
      </c>
      <c r="M331" s="493">
        <f>VLOOKUP(B331,'Fire EN 54 FX 4,704'!$D$5:$L$500,9,0)</f>
        <v>3926909790</v>
      </c>
      <c r="N331" s="331" t="str">
        <f>VLOOKUP(B331,'Fire EN 54 FX 4,704'!$D$5:$O$500,12,0)</f>
        <v>0.017</v>
      </c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</row>
    <row r="332" spans="1:160" s="55" customFormat="1" ht="51" customHeight="1" x14ac:dyDescent="0.15">
      <c r="A332" s="56"/>
      <c r="B332" s="285" t="s">
        <v>500</v>
      </c>
      <c r="C332" s="285" t="s">
        <v>501</v>
      </c>
      <c r="D332" s="289" t="s">
        <v>502</v>
      </c>
      <c r="E332" s="275">
        <f>VLOOKUP(B332,'Fire EN 54 FX 4,704'!$D$5:$H$500,5,0)</f>
        <v>331</v>
      </c>
      <c r="F332" s="108" t="s">
        <v>691</v>
      </c>
      <c r="G332" s="277" t="s">
        <v>3</v>
      </c>
      <c r="H332" s="277"/>
      <c r="I332" s="277"/>
      <c r="J332" s="436" t="s">
        <v>865</v>
      </c>
      <c r="K332" s="85" t="s">
        <v>601</v>
      </c>
      <c r="L332" s="283" t="s">
        <v>675</v>
      </c>
      <c r="M332" s="493">
        <f>VLOOKUP(B332,'Fire EN 54 FX 4,704'!$D$5:$L$500,9,0)</f>
        <v>8531900000</v>
      </c>
      <c r="N332" s="331" t="str">
        <f>VLOOKUP(B332,'Fire EN 54 FX 4,704'!$D$5:$O$500,12,0)</f>
        <v>0.12</v>
      </c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</row>
    <row r="333" spans="1:160" ht="51" customHeight="1" x14ac:dyDescent="0.15">
      <c r="A333" s="56"/>
      <c r="B333" s="285" t="s">
        <v>503</v>
      </c>
      <c r="C333" s="285" t="s">
        <v>504</v>
      </c>
      <c r="D333" s="289" t="s">
        <v>505</v>
      </c>
      <c r="E333" s="275">
        <f>VLOOKUP(B333,'Fire EN 54 FX 4,704'!$D$5:$H$500,5,0)</f>
        <v>207</v>
      </c>
      <c r="F333" s="108" t="s">
        <v>691</v>
      </c>
      <c r="G333" s="277" t="s">
        <v>3</v>
      </c>
      <c r="H333" s="277"/>
      <c r="I333" s="277"/>
      <c r="J333" s="436" t="s">
        <v>865</v>
      </c>
      <c r="K333" s="85" t="s">
        <v>601</v>
      </c>
      <c r="L333" s="283" t="s">
        <v>675</v>
      </c>
      <c r="M333" s="493">
        <f>VLOOKUP(B333,'Fire EN 54 FX 4,704'!$D$5:$L$500,9,0)</f>
        <v>3917400099</v>
      </c>
      <c r="N333" s="331" t="str">
        <f>VLOOKUP(B333,'Fire EN 54 FX 4,704'!$D$5:$O$500,12,0)</f>
        <v>0.116</v>
      </c>
    </row>
    <row r="334" spans="1:160" ht="51" customHeight="1" x14ac:dyDescent="0.15">
      <c r="A334" s="56"/>
      <c r="B334" s="285" t="s">
        <v>506</v>
      </c>
      <c r="C334" s="285" t="s">
        <v>507</v>
      </c>
      <c r="D334" s="289" t="s">
        <v>508</v>
      </c>
      <c r="E334" s="275">
        <f>VLOOKUP(B334,'Fire EN 54 FX 4,704'!$D$5:$H$500,5,0)</f>
        <v>4442</v>
      </c>
      <c r="F334" s="108" t="s">
        <v>691</v>
      </c>
      <c r="G334" s="277" t="s">
        <v>3</v>
      </c>
      <c r="H334" s="277"/>
      <c r="I334" s="277"/>
      <c r="J334" s="436" t="s">
        <v>865</v>
      </c>
      <c r="K334" s="85" t="s">
        <v>601</v>
      </c>
      <c r="L334" s="283" t="s">
        <v>675</v>
      </c>
      <c r="M334" s="493">
        <f>VLOOKUP(B334,'Fire EN 54 FX 4,704'!$D$5:$L$500,9,0)</f>
        <v>8523491000</v>
      </c>
      <c r="N334" s="331" t="str">
        <f>VLOOKUP(B334,'Fire EN 54 FX 4,704'!$D$5:$O$500,12,0)</f>
        <v>0.6</v>
      </c>
    </row>
    <row r="335" spans="1:160" s="65" customFormat="1" ht="51" customHeight="1" x14ac:dyDescent="0.2">
      <c r="A335" s="292"/>
      <c r="B335" s="285" t="s">
        <v>509</v>
      </c>
      <c r="C335" s="285" t="s">
        <v>510</v>
      </c>
      <c r="D335" s="293" t="s">
        <v>511</v>
      </c>
      <c r="E335" s="275">
        <f>VLOOKUP(B335,'Fire EN 54 FX 4,704'!$D$5:$H$500,5,0)</f>
        <v>3113</v>
      </c>
      <c r="F335" s="108" t="s">
        <v>691</v>
      </c>
      <c r="G335" s="277" t="s">
        <v>229</v>
      </c>
      <c r="H335" s="277"/>
      <c r="I335" s="277"/>
      <c r="J335" s="436" t="s">
        <v>865</v>
      </c>
      <c r="K335" s="85" t="s">
        <v>601</v>
      </c>
      <c r="L335" s="283" t="s">
        <v>675</v>
      </c>
      <c r="M335" s="493">
        <f>VLOOKUP(B335,'Fire EN 54 FX 4,704'!$D$5:$L$500,9,0)</f>
        <v>3917320099</v>
      </c>
      <c r="N335" s="331" t="str">
        <f>VLOOKUP(B335,'Fire EN 54 FX 4,704'!$D$5:$O$500,12,0)</f>
        <v>1.98</v>
      </c>
    </row>
    <row r="336" spans="1:160" s="65" customFormat="1" ht="51" customHeight="1" x14ac:dyDescent="0.2">
      <c r="A336" s="292"/>
      <c r="B336" s="285" t="s">
        <v>512</v>
      </c>
      <c r="C336" s="285" t="s">
        <v>513</v>
      </c>
      <c r="D336" s="289" t="s">
        <v>716</v>
      </c>
      <c r="E336" s="275">
        <f>VLOOKUP(B336,'Fire EN 54 FX 4,704'!$D$5:$H$500,5,0)</f>
        <v>106</v>
      </c>
      <c r="F336" s="108" t="s">
        <v>691</v>
      </c>
      <c r="G336" s="277" t="s">
        <v>229</v>
      </c>
      <c r="H336" s="291" t="s">
        <v>729</v>
      </c>
      <c r="I336" s="291"/>
      <c r="J336" s="436" t="s">
        <v>865</v>
      </c>
      <c r="K336" s="85" t="s">
        <v>601</v>
      </c>
      <c r="L336" s="283" t="s">
        <v>675</v>
      </c>
      <c r="M336" s="493">
        <f>VLOOKUP(B336,'Fire EN 54 FX 4,704'!$D$5:$L$500,9,0)</f>
        <v>3917400099</v>
      </c>
      <c r="N336" s="331" t="str">
        <f>VLOOKUP(B336,'Fire EN 54 FX 4,704'!$D$5:$O$500,12,0)</f>
        <v>0.009</v>
      </c>
    </row>
    <row r="337" spans="1:14" s="65" customFormat="1" ht="33.75" customHeight="1" x14ac:dyDescent="0.2">
      <c r="A337" s="292"/>
      <c r="B337" s="285" t="s">
        <v>514</v>
      </c>
      <c r="C337" s="285" t="s">
        <v>515</v>
      </c>
      <c r="D337" s="293" t="s">
        <v>516</v>
      </c>
      <c r="E337" s="275">
        <f>VLOOKUP(B337,'Fire EN 54 FX 4,704'!$D$5:$H$500,5,0)</f>
        <v>39</v>
      </c>
      <c r="F337" s="108" t="s">
        <v>691</v>
      </c>
      <c r="G337" s="277" t="s">
        <v>229</v>
      </c>
      <c r="H337" s="277"/>
      <c r="I337" s="277"/>
      <c r="J337" s="436" t="s">
        <v>865</v>
      </c>
      <c r="K337" s="85" t="s">
        <v>601</v>
      </c>
      <c r="L337" s="283" t="s">
        <v>675</v>
      </c>
      <c r="M337" s="493">
        <f>VLOOKUP(B337,'Fire EN 54 FX 4,704'!$D$5:$L$500,9,0)</f>
        <v>3926909790</v>
      </c>
      <c r="N337" s="331" t="str">
        <f>VLOOKUP(B337,'Fire EN 54 FX 4,704'!$D$5:$O$500,12,0)</f>
        <v>0.01</v>
      </c>
    </row>
    <row r="338" spans="1:14" s="65" customFormat="1" ht="51" customHeight="1" x14ac:dyDescent="0.2">
      <c r="A338" s="292"/>
      <c r="B338" s="285" t="s">
        <v>517</v>
      </c>
      <c r="C338" s="285" t="s">
        <v>518</v>
      </c>
      <c r="D338" s="289" t="s">
        <v>519</v>
      </c>
      <c r="E338" s="275">
        <f>VLOOKUP(B338,'Fire EN 54 FX 4,704'!$D$5:$H$500,5,0)</f>
        <v>273</v>
      </c>
      <c r="F338" s="108" t="s">
        <v>691</v>
      </c>
      <c r="G338" s="277" t="s">
        <v>229</v>
      </c>
      <c r="H338" s="277"/>
      <c r="I338" s="277"/>
      <c r="J338" s="436" t="s">
        <v>865</v>
      </c>
      <c r="K338" s="85" t="s">
        <v>601</v>
      </c>
      <c r="L338" s="283" t="s">
        <v>675</v>
      </c>
      <c r="M338" s="493">
        <f>VLOOKUP(B338,'Fire EN 54 FX 4,704'!$D$5:$L$500,9,0)</f>
        <v>3926909790</v>
      </c>
      <c r="N338" s="331" t="str">
        <f>VLOOKUP(B338,'Fire EN 54 FX 4,704'!$D$5:$O$500,12,0)</f>
        <v>0.333</v>
      </c>
    </row>
    <row r="339" spans="1:14" s="65" customFormat="1" ht="51" customHeight="1" x14ac:dyDescent="0.2">
      <c r="A339" s="292"/>
      <c r="B339" s="285" t="s">
        <v>520</v>
      </c>
      <c r="C339" s="285" t="s">
        <v>521</v>
      </c>
      <c r="D339" s="293" t="s">
        <v>522</v>
      </c>
      <c r="E339" s="275">
        <f>VLOOKUP(B339,'Fire EN 54 FX 4,704'!$D$5:$H$500,5,0)</f>
        <v>45</v>
      </c>
      <c r="F339" s="108" t="s">
        <v>691</v>
      </c>
      <c r="G339" s="277" t="s">
        <v>229</v>
      </c>
      <c r="H339" s="277"/>
      <c r="I339" s="277"/>
      <c r="J339" s="436" t="s">
        <v>865</v>
      </c>
      <c r="K339" s="85" t="s">
        <v>601</v>
      </c>
      <c r="L339" s="283" t="s">
        <v>675</v>
      </c>
      <c r="M339" s="493">
        <f>VLOOKUP(B339,'Fire EN 54 FX 4,704'!$D$5:$L$500,9,0)</f>
        <v>3917400099</v>
      </c>
      <c r="N339" s="331" t="str">
        <f>VLOOKUP(B339,'Fire EN 54 FX 4,704'!$D$5:$O$500,12,0)</f>
        <v>0.09</v>
      </c>
    </row>
    <row r="340" spans="1:14" s="65" customFormat="1" ht="51" customHeight="1" x14ac:dyDescent="0.2">
      <c r="A340" s="292"/>
      <c r="B340" s="285" t="s">
        <v>523</v>
      </c>
      <c r="C340" s="285" t="s">
        <v>524</v>
      </c>
      <c r="D340" s="293" t="s">
        <v>525</v>
      </c>
      <c r="E340" s="275">
        <f>VLOOKUP(B340,'Fire EN 54 FX 4,704'!$D$5:$H$500,5,0)</f>
        <v>39</v>
      </c>
      <c r="F340" s="108" t="s">
        <v>691</v>
      </c>
      <c r="G340" s="277" t="s">
        <v>229</v>
      </c>
      <c r="H340" s="277"/>
      <c r="I340" s="277"/>
      <c r="J340" s="436" t="s">
        <v>865</v>
      </c>
      <c r="K340" s="85" t="s">
        <v>601</v>
      </c>
      <c r="L340" s="283" t="s">
        <v>675</v>
      </c>
      <c r="M340" s="493">
        <f>VLOOKUP(B340,'Fire EN 54 FX 4,704'!$D$5:$L$500,9,0)</f>
        <v>3917400099</v>
      </c>
      <c r="N340" s="331" t="str">
        <f>VLOOKUP(B340,'Fire EN 54 FX 4,704'!$D$5:$O$500,12,0)</f>
        <v>0.017</v>
      </c>
    </row>
    <row r="341" spans="1:14" s="65" customFormat="1" ht="51" customHeight="1" x14ac:dyDescent="0.2">
      <c r="A341" s="292"/>
      <c r="B341" s="285" t="s">
        <v>526</v>
      </c>
      <c r="C341" s="285" t="s">
        <v>527</v>
      </c>
      <c r="D341" s="289" t="s">
        <v>528</v>
      </c>
      <c r="E341" s="275">
        <f>VLOOKUP(B341,'Fire EN 54 FX 4,704'!$D$5:$H$500,5,0)</f>
        <v>2407</v>
      </c>
      <c r="F341" s="108" t="s">
        <v>691</v>
      </c>
      <c r="G341" s="277" t="s">
        <v>229</v>
      </c>
      <c r="H341" s="277"/>
      <c r="I341" s="277"/>
      <c r="J341" s="436" t="s">
        <v>865</v>
      </c>
      <c r="K341" s="85" t="s">
        <v>601</v>
      </c>
      <c r="L341" s="283" t="s">
        <v>675</v>
      </c>
      <c r="M341" s="493">
        <f>VLOOKUP(B341,'Fire EN 54 FX 4,704'!$D$5:$L$500,9,0)</f>
        <v>3917320099</v>
      </c>
      <c r="N341" s="331" t="str">
        <f>VLOOKUP(B341,'Fire EN 54 FX 4,704'!$D$5:$O$500,12,0)</f>
        <v>2.42</v>
      </c>
    </row>
    <row r="342" spans="1:14" s="65" customFormat="1" ht="51" customHeight="1" x14ac:dyDescent="0.2">
      <c r="A342" s="292"/>
      <c r="B342" s="285" t="s">
        <v>529</v>
      </c>
      <c r="C342" s="285" t="s">
        <v>530</v>
      </c>
      <c r="D342" s="289" t="s">
        <v>531</v>
      </c>
      <c r="E342" s="275">
        <f>VLOOKUP(B342,'Fire EN 54 FX 4,704'!$D$5:$H$500,5,0)</f>
        <v>1123</v>
      </c>
      <c r="F342" s="108" t="s">
        <v>691</v>
      </c>
      <c r="G342" s="277" t="s">
        <v>229</v>
      </c>
      <c r="H342" s="277"/>
      <c r="I342" s="277"/>
      <c r="J342" s="436" t="s">
        <v>865</v>
      </c>
      <c r="K342" s="85" t="s">
        <v>601</v>
      </c>
      <c r="L342" s="283" t="s">
        <v>675</v>
      </c>
      <c r="M342" s="493">
        <f>VLOOKUP(B342,'Fire EN 54 FX 4,704'!$D$5:$L$500,9,0)</f>
        <v>8481808190</v>
      </c>
      <c r="N342" s="331" t="str">
        <f>VLOOKUP(B342,'Fire EN 54 FX 4,704'!$D$5:$O$500,12,0)</f>
        <v>0.306</v>
      </c>
    </row>
    <row r="343" spans="1:14" s="65" customFormat="1" ht="51" customHeight="1" x14ac:dyDescent="0.2">
      <c r="A343" s="292"/>
      <c r="B343" s="285" t="s">
        <v>532</v>
      </c>
      <c r="C343" s="285" t="s">
        <v>533</v>
      </c>
      <c r="D343" s="293" t="s">
        <v>534</v>
      </c>
      <c r="E343" s="275">
        <f>VLOOKUP(B343,'Fire EN 54 FX 4,704'!$D$5:$H$500,5,0)</f>
        <v>2889</v>
      </c>
      <c r="F343" s="108" t="s">
        <v>691</v>
      </c>
      <c r="G343" s="277" t="s">
        <v>229</v>
      </c>
      <c r="H343" s="277"/>
      <c r="I343" s="277"/>
      <c r="J343" s="436" t="s">
        <v>865</v>
      </c>
      <c r="K343" s="85" t="s">
        <v>601</v>
      </c>
      <c r="L343" s="283" t="s">
        <v>675</v>
      </c>
      <c r="M343" s="493">
        <f>VLOOKUP(B343,'Fire EN 54 FX 4,704'!$D$5:$L$500,9,0)</f>
        <v>8421210090</v>
      </c>
      <c r="N343" s="331" t="str">
        <f>VLOOKUP(B343,'Fire EN 54 FX 4,704'!$D$5:$O$500,12,0)</f>
        <v>1.324</v>
      </c>
    </row>
    <row r="344" spans="1:14" s="65" customFormat="1" ht="51" customHeight="1" x14ac:dyDescent="0.2">
      <c r="A344" s="292"/>
      <c r="B344" s="285" t="s">
        <v>535</v>
      </c>
      <c r="C344" s="285" t="s">
        <v>536</v>
      </c>
      <c r="D344" s="293" t="s">
        <v>537</v>
      </c>
      <c r="E344" s="275">
        <f>VLOOKUP(B344,'Fire EN 54 FX 4,704'!$D$5:$H$500,5,0)</f>
        <v>11554</v>
      </c>
      <c r="F344" s="108" t="s">
        <v>691</v>
      </c>
      <c r="G344" s="277" t="s">
        <v>229</v>
      </c>
      <c r="H344" s="277"/>
      <c r="I344" s="277"/>
      <c r="J344" s="436" t="s">
        <v>865</v>
      </c>
      <c r="K344" s="85" t="s">
        <v>601</v>
      </c>
      <c r="L344" s="283" t="s">
        <v>675</v>
      </c>
      <c r="M344" s="493">
        <f>VLOOKUP(B344,'Fire EN 54 FX 4,704'!$D$5:$L$500,9,0)</f>
        <v>7326909890</v>
      </c>
      <c r="N344" s="331" t="str">
        <f>VLOOKUP(B344,'Fire EN 54 FX 4,704'!$D$5:$O$500,12,0)</f>
        <v>1.341</v>
      </c>
    </row>
    <row r="345" spans="1:14" s="65" customFormat="1" ht="51" customHeight="1" x14ac:dyDescent="0.2">
      <c r="A345" s="292"/>
      <c r="B345" s="285" t="s">
        <v>538</v>
      </c>
      <c r="C345" s="285" t="s">
        <v>539</v>
      </c>
      <c r="D345" s="293" t="s">
        <v>540</v>
      </c>
      <c r="E345" s="275">
        <f>VLOOKUP(B345,'Fire EN 54 FX 4,704'!$D$5:$H$500,5,0)</f>
        <v>231</v>
      </c>
      <c r="F345" s="108" t="s">
        <v>691</v>
      </c>
      <c r="G345" s="277" t="s">
        <v>229</v>
      </c>
      <c r="H345" s="277"/>
      <c r="I345" s="277"/>
      <c r="J345" s="436" t="s">
        <v>865</v>
      </c>
      <c r="K345" s="85" t="s">
        <v>601</v>
      </c>
      <c r="L345" s="283" t="s">
        <v>675</v>
      </c>
      <c r="M345" s="493">
        <f>VLOOKUP(B345,'Fire EN 54 FX 4,704'!$D$5:$L$500,9,0)</f>
        <v>84219900</v>
      </c>
      <c r="N345" s="331" t="str">
        <f>VLOOKUP(B345,'Fire EN 54 FX 4,704'!$D$5:$O$500,12,0)</f>
        <v>0.018</v>
      </c>
    </row>
    <row r="346" spans="1:14" s="65" customFormat="1" ht="51" customHeight="1" x14ac:dyDescent="0.2">
      <c r="A346" s="292"/>
      <c r="B346" s="285" t="s">
        <v>541</v>
      </c>
      <c r="C346" s="285" t="s">
        <v>542</v>
      </c>
      <c r="D346" s="293" t="s">
        <v>543</v>
      </c>
      <c r="E346" s="275">
        <f>VLOOKUP(B346,'Fire EN 54 FX 4,704'!$D$5:$H$500,5,0)</f>
        <v>1155</v>
      </c>
      <c r="F346" s="108" t="s">
        <v>691</v>
      </c>
      <c r="G346" s="277" t="s">
        <v>229</v>
      </c>
      <c r="H346" s="277"/>
      <c r="I346" s="277"/>
      <c r="J346" s="436" t="s">
        <v>865</v>
      </c>
      <c r="K346" s="85" t="s">
        <v>601</v>
      </c>
      <c r="L346" s="283" t="s">
        <v>675</v>
      </c>
      <c r="M346" s="493">
        <f>VLOOKUP(B346,'Fire EN 54 FX 4,704'!$D$5:$L$500,9,0)</f>
        <v>8421999099</v>
      </c>
      <c r="N346" s="331" t="str">
        <f>VLOOKUP(B346,'Fire EN 54 FX 4,704'!$D$5:$O$500,12,0)</f>
        <v>0.43</v>
      </c>
    </row>
    <row r="347" spans="1:14" s="65" customFormat="1" ht="18.75" customHeight="1" x14ac:dyDescent="0.2">
      <c r="A347" s="686" t="s">
        <v>544</v>
      </c>
      <c r="B347" s="687"/>
      <c r="C347" s="687"/>
      <c r="D347" s="687"/>
      <c r="E347" s="495"/>
      <c r="F347" s="687"/>
      <c r="G347" s="687"/>
      <c r="H347" s="687"/>
      <c r="I347" s="687"/>
      <c r="J347" s="687"/>
      <c r="K347" s="687"/>
      <c r="L347" s="687"/>
      <c r="M347" s="495"/>
      <c r="N347" s="495"/>
    </row>
    <row r="348" spans="1:14" s="65" customFormat="1" ht="51" customHeight="1" x14ac:dyDescent="0.2">
      <c r="A348" s="678"/>
      <c r="B348" s="285" t="s">
        <v>545</v>
      </c>
      <c r="C348" s="274" t="s">
        <v>546</v>
      </c>
      <c r="D348" s="274" t="s">
        <v>547</v>
      </c>
      <c r="E348" s="275">
        <f>VLOOKUP(B348,'Fire EN 54 FX 4,704'!$D$5:$H$500,5,0)</f>
        <v>1832</v>
      </c>
      <c r="F348" s="276" t="s">
        <v>691</v>
      </c>
      <c r="G348" s="277" t="s">
        <v>3</v>
      </c>
      <c r="H348" s="277"/>
      <c r="I348" s="278" t="s">
        <v>788</v>
      </c>
      <c r="J348" s="596" t="s">
        <v>2759</v>
      </c>
      <c r="K348" s="279" t="s">
        <v>601</v>
      </c>
      <c r="L348" s="283" t="s">
        <v>632</v>
      </c>
      <c r="M348" s="493">
        <f>VLOOKUP(B348,'Fire EN 54 FX 4,704'!$D$5:$L$500,9,0)</f>
        <v>8531103000</v>
      </c>
      <c r="N348" s="331" t="str">
        <f>VLOOKUP(B348,'Fire EN 54 FX 4,704'!$D$5:$O$500,12,0)</f>
        <v>2.2</v>
      </c>
    </row>
    <row r="349" spans="1:14" s="65" customFormat="1" ht="51" customHeight="1" x14ac:dyDescent="0.2">
      <c r="A349" s="679"/>
      <c r="B349" s="285" t="s">
        <v>548</v>
      </c>
      <c r="C349" s="274" t="s">
        <v>549</v>
      </c>
      <c r="D349" s="274" t="s">
        <v>550</v>
      </c>
      <c r="E349" s="275">
        <f>VLOOKUP(B349,'Fire EN 54 FX 4,704'!$D$5:$H$500,5,0)</f>
        <v>2258</v>
      </c>
      <c r="F349" s="276" t="s">
        <v>691</v>
      </c>
      <c r="G349" s="277" t="s">
        <v>3</v>
      </c>
      <c r="H349" s="277"/>
      <c r="I349" s="278" t="s">
        <v>788</v>
      </c>
      <c r="J349" s="596" t="s">
        <v>2759</v>
      </c>
      <c r="K349" s="279" t="s">
        <v>601</v>
      </c>
      <c r="L349" s="283" t="s">
        <v>632</v>
      </c>
      <c r="M349" s="493">
        <f>VLOOKUP(B349,'Fire EN 54 FX 4,704'!$D$5:$L$500,9,0)</f>
        <v>8531103000</v>
      </c>
      <c r="N349" s="331" t="str">
        <f>VLOOKUP(B349,'Fire EN 54 FX 4,704'!$D$5:$O$500,12,0)</f>
        <v>3.456</v>
      </c>
    </row>
    <row r="350" spans="1:14" s="65" customFormat="1" ht="51" customHeight="1" x14ac:dyDescent="0.2">
      <c r="A350" s="679"/>
      <c r="B350" s="285" t="s">
        <v>551</v>
      </c>
      <c r="C350" s="274" t="s">
        <v>552</v>
      </c>
      <c r="D350" s="274" t="s">
        <v>553</v>
      </c>
      <c r="E350" s="275">
        <f>VLOOKUP(B350,'Fire EN 54 FX 4,704'!$D$5:$H$500,5,0)</f>
        <v>2826</v>
      </c>
      <c r="F350" s="276" t="s">
        <v>691</v>
      </c>
      <c r="G350" s="277" t="s">
        <v>3</v>
      </c>
      <c r="H350" s="277"/>
      <c r="I350" s="278" t="s">
        <v>788</v>
      </c>
      <c r="J350" s="596" t="s">
        <v>2759</v>
      </c>
      <c r="K350" s="279" t="s">
        <v>601</v>
      </c>
      <c r="L350" s="283" t="s">
        <v>632</v>
      </c>
      <c r="M350" s="493">
        <f>VLOOKUP(B350,'Fire EN 54 FX 4,704'!$D$5:$L$500,9,0)</f>
        <v>8531103000</v>
      </c>
      <c r="N350" s="331" t="str">
        <f>VLOOKUP(B350,'Fire EN 54 FX 4,704'!$D$5:$O$500,12,0)</f>
        <v>3.42</v>
      </c>
    </row>
    <row r="351" spans="1:14" s="65" customFormat="1" ht="51" customHeight="1" x14ac:dyDescent="0.15">
      <c r="A351" s="109"/>
      <c r="B351" s="285" t="s">
        <v>554</v>
      </c>
      <c r="C351" s="274" t="s">
        <v>555</v>
      </c>
      <c r="D351" s="274" t="s">
        <v>556</v>
      </c>
      <c r="E351" s="275">
        <f>VLOOKUP(B351,'Fire EN 54 FX 4,704'!$D$5:$H$500,5,0)</f>
        <v>213</v>
      </c>
      <c r="F351" s="276" t="s">
        <v>691</v>
      </c>
      <c r="G351" s="277" t="s">
        <v>3</v>
      </c>
      <c r="H351" s="277"/>
      <c r="I351" s="278" t="s">
        <v>788</v>
      </c>
      <c r="J351" s="436" t="s">
        <v>865</v>
      </c>
      <c r="K351" s="85" t="s">
        <v>601</v>
      </c>
      <c r="L351" s="283" t="s">
        <v>632</v>
      </c>
      <c r="M351" s="493">
        <f>VLOOKUP(B351,'Fire EN 54 FX 4,704'!$D$5:$L$500,9,0)</f>
        <v>8531900000</v>
      </c>
      <c r="N351" s="331" t="str">
        <f>VLOOKUP(B351,'Fire EN 54 FX 4,704'!$D$5:$O$500,12,0)</f>
        <v>0.1</v>
      </c>
    </row>
    <row r="352" spans="1:14" s="65" customFormat="1" ht="51" customHeight="1" x14ac:dyDescent="0.15">
      <c r="A352" s="109"/>
      <c r="B352" s="285" t="s">
        <v>557</v>
      </c>
      <c r="C352" s="274" t="s">
        <v>558</v>
      </c>
      <c r="D352" s="274" t="s">
        <v>559</v>
      </c>
      <c r="E352" s="275">
        <f>VLOOKUP(B352,'Fire EN 54 FX 4,704'!$D$5:$H$500,5,0)</f>
        <v>398</v>
      </c>
      <c r="F352" s="276" t="s">
        <v>691</v>
      </c>
      <c r="G352" s="277" t="s">
        <v>3</v>
      </c>
      <c r="H352" s="277"/>
      <c r="I352" s="278" t="s">
        <v>788</v>
      </c>
      <c r="J352" s="436" t="s">
        <v>865</v>
      </c>
      <c r="K352" s="85" t="s">
        <v>601</v>
      </c>
      <c r="L352" s="283" t="s">
        <v>632</v>
      </c>
      <c r="M352" s="493">
        <f>VLOOKUP(B352,'Fire EN 54 FX 4,704'!$D$5:$L$500,9,0)</f>
        <v>8531900000</v>
      </c>
      <c r="N352" s="331" t="str">
        <f>VLOOKUP(B352,'Fire EN 54 FX 4,704'!$D$5:$O$500,12,0)</f>
        <v>0.1</v>
      </c>
    </row>
    <row r="353" spans="1:14" s="65" customFormat="1" ht="51" customHeight="1" x14ac:dyDescent="0.15">
      <c r="A353" s="109"/>
      <c r="B353" s="285" t="s">
        <v>560</v>
      </c>
      <c r="C353" s="274" t="s">
        <v>561</v>
      </c>
      <c r="D353" s="274" t="s">
        <v>562</v>
      </c>
      <c r="E353" s="275">
        <f>VLOOKUP(B353,'Fire EN 54 FX 4,704'!$D$5:$H$500,5,0)</f>
        <v>142</v>
      </c>
      <c r="F353" s="276" t="s">
        <v>691</v>
      </c>
      <c r="G353" s="277" t="s">
        <v>3</v>
      </c>
      <c r="H353" s="277"/>
      <c r="I353" s="278" t="s">
        <v>788</v>
      </c>
      <c r="J353" s="436" t="s">
        <v>865</v>
      </c>
      <c r="K353" s="85" t="s">
        <v>601</v>
      </c>
      <c r="L353" s="283" t="s">
        <v>632</v>
      </c>
      <c r="M353" s="493">
        <f>VLOOKUP(B353,'Fire EN 54 FX 4,704'!$D$5:$L$500,9,0)</f>
        <v>3926909790</v>
      </c>
      <c r="N353" s="331" t="str">
        <f>VLOOKUP(B353,'Fire EN 54 FX 4,704'!$D$5:$O$500,12,0)</f>
        <v>0.01</v>
      </c>
    </row>
    <row r="354" spans="1:14" s="65" customFormat="1" ht="13.5" customHeight="1" x14ac:dyDescent="0.2">
      <c r="A354" s="686" t="s">
        <v>563</v>
      </c>
      <c r="B354" s="687"/>
      <c r="C354" s="687"/>
      <c r="D354" s="687"/>
      <c r="E354" s="495"/>
      <c r="F354" s="687"/>
      <c r="G354" s="687"/>
      <c r="H354" s="687"/>
      <c r="I354" s="687"/>
      <c r="J354" s="687"/>
      <c r="K354" s="687"/>
      <c r="L354" s="687"/>
      <c r="M354" s="495"/>
      <c r="N354" s="495"/>
    </row>
    <row r="355" spans="1:14" s="65" customFormat="1" ht="12.75" customHeight="1" x14ac:dyDescent="0.2">
      <c r="A355" s="680" t="s">
        <v>564</v>
      </c>
      <c r="B355" s="681"/>
      <c r="C355" s="681"/>
      <c r="D355" s="681"/>
      <c r="E355" s="494"/>
      <c r="F355" s="682"/>
      <c r="G355" s="682"/>
      <c r="H355" s="682"/>
      <c r="I355" s="682"/>
      <c r="J355" s="682"/>
      <c r="K355" s="682"/>
      <c r="L355" s="682"/>
      <c r="M355" s="494"/>
      <c r="N355" s="494"/>
    </row>
    <row r="356" spans="1:14" s="65" customFormat="1" ht="51" customHeight="1" x14ac:dyDescent="0.15">
      <c r="A356" s="109"/>
      <c r="B356" s="282" t="s">
        <v>1038</v>
      </c>
      <c r="C356" s="274" t="s">
        <v>565</v>
      </c>
      <c r="D356" s="274" t="s">
        <v>566</v>
      </c>
      <c r="E356" s="275">
        <f>VLOOKUP(B356,'Fire EN 54 FX 4,704'!$D$5:$H$500,5,0)</f>
        <v>189</v>
      </c>
      <c r="F356" s="108" t="s">
        <v>691</v>
      </c>
      <c r="G356" s="277" t="s">
        <v>3</v>
      </c>
      <c r="H356" s="277"/>
      <c r="I356" s="277"/>
      <c r="J356" s="596" t="s">
        <v>2759</v>
      </c>
      <c r="K356" s="279" t="s">
        <v>601</v>
      </c>
      <c r="L356" s="283" t="s">
        <v>632</v>
      </c>
      <c r="M356" s="493">
        <f>VLOOKUP(B356,'Fire EN 54 FX 4,704'!$D$5:$L$500,9,0)</f>
        <v>8531103000</v>
      </c>
      <c r="N356" s="331" t="str">
        <f>VLOOKUP(B356,'Fire EN 54 FX 4,704'!$D$5:$O$500,12,0)</f>
        <v>0.072</v>
      </c>
    </row>
    <row r="357" spans="1:14" s="65" customFormat="1" ht="51" customHeight="1" x14ac:dyDescent="0.15">
      <c r="A357" s="109"/>
      <c r="B357" s="282" t="s">
        <v>1039</v>
      </c>
      <c r="C357" s="274" t="s">
        <v>567</v>
      </c>
      <c r="D357" s="274" t="s">
        <v>568</v>
      </c>
      <c r="E357" s="275">
        <f>VLOOKUP(B357,'Fire EN 54 FX 4,704'!$D$5:$H$500,5,0)</f>
        <v>831</v>
      </c>
      <c r="F357" s="108" t="s">
        <v>691</v>
      </c>
      <c r="G357" s="277" t="s">
        <v>3</v>
      </c>
      <c r="H357" s="277"/>
      <c r="I357" s="277"/>
      <c r="J357" s="596" t="s">
        <v>2759</v>
      </c>
      <c r="K357" s="279" t="s">
        <v>601</v>
      </c>
      <c r="L357" s="283" t="s">
        <v>632</v>
      </c>
      <c r="M357" s="493">
        <f>VLOOKUP(B357,'Fire EN 54 FX 4,704'!$D$5:$L$500,9,0)</f>
        <v>8531103000</v>
      </c>
      <c r="N357" s="331" t="str">
        <f>VLOOKUP(B357,'Fire EN 54 FX 4,704'!$D$5:$O$500,12,0)</f>
        <v>0.1</v>
      </c>
    </row>
    <row r="358" spans="1:14" s="65" customFormat="1" ht="51" customHeight="1" x14ac:dyDescent="0.15">
      <c r="A358" s="109"/>
      <c r="B358" s="282" t="s">
        <v>1040</v>
      </c>
      <c r="C358" s="274" t="s">
        <v>569</v>
      </c>
      <c r="D358" s="274" t="s">
        <v>570</v>
      </c>
      <c r="E358" s="275">
        <f>VLOOKUP(B358,'Fire EN 54 FX 4,704'!$D$5:$H$500,5,0)</f>
        <v>325</v>
      </c>
      <c r="F358" s="108" t="s">
        <v>691</v>
      </c>
      <c r="G358" s="277" t="s">
        <v>3</v>
      </c>
      <c r="H358" s="277"/>
      <c r="I358" s="277"/>
      <c r="J358" s="596" t="s">
        <v>2759</v>
      </c>
      <c r="K358" s="279" t="s">
        <v>601</v>
      </c>
      <c r="L358" s="283" t="s">
        <v>632</v>
      </c>
      <c r="M358" s="493">
        <f>VLOOKUP(B358,'Fire EN 54 FX 4,704'!$D$5:$L$500,9,0)</f>
        <v>8531103000</v>
      </c>
      <c r="N358" s="331" t="str">
        <f>VLOOKUP(B358,'Fire EN 54 FX 4,704'!$D$5:$O$500,12,0)</f>
        <v>0.09</v>
      </c>
    </row>
    <row r="359" spans="1:14" s="65" customFormat="1" ht="51" customHeight="1" x14ac:dyDescent="0.15">
      <c r="A359" s="109"/>
      <c r="B359" s="282" t="s">
        <v>1041</v>
      </c>
      <c r="C359" s="274" t="s">
        <v>571</v>
      </c>
      <c r="D359" s="274" t="s">
        <v>143</v>
      </c>
      <c r="E359" s="275">
        <f>VLOOKUP(B359,'Fire EN 54 FX 4,704'!$D$5:$H$500,5,0)</f>
        <v>144</v>
      </c>
      <c r="F359" s="108" t="s">
        <v>691</v>
      </c>
      <c r="G359" s="277" t="s">
        <v>3</v>
      </c>
      <c r="H359" s="277"/>
      <c r="I359" s="277"/>
      <c r="J359" s="596" t="s">
        <v>2759</v>
      </c>
      <c r="K359" s="279" t="s">
        <v>601</v>
      </c>
      <c r="L359" s="283" t="s">
        <v>632</v>
      </c>
      <c r="M359" s="493">
        <f>VLOOKUP(B359,'Fire EN 54 FX 4,704'!$D$5:$L$500,9,0)</f>
        <v>8531103000</v>
      </c>
      <c r="N359" s="331" t="str">
        <f>VLOOKUP(B359,'Fire EN 54 FX 4,704'!$D$5:$O$500,12,0)</f>
        <v>0.069</v>
      </c>
    </row>
    <row r="360" spans="1:14" s="65" customFormat="1" ht="51" customHeight="1" x14ac:dyDescent="0.15">
      <c r="A360" s="109"/>
      <c r="B360" s="284" t="s">
        <v>572</v>
      </c>
      <c r="C360" s="284" t="s">
        <v>573</v>
      </c>
      <c r="D360" s="274" t="s">
        <v>566</v>
      </c>
      <c r="E360" s="275">
        <f>VLOOKUP(B360,'Fire EN 54 FX 4,704'!$D$5:$H$500,5,0)</f>
        <v>189</v>
      </c>
      <c r="F360" s="108" t="s">
        <v>691</v>
      </c>
      <c r="G360" s="277" t="s">
        <v>3</v>
      </c>
      <c r="H360" s="277"/>
      <c r="I360" s="277"/>
      <c r="J360" s="596" t="s">
        <v>2759</v>
      </c>
      <c r="K360" s="279" t="s">
        <v>601</v>
      </c>
      <c r="L360" s="283" t="s">
        <v>632</v>
      </c>
      <c r="M360" s="493">
        <f>VLOOKUP(B360,'Fire EN 54 FX 4,704'!$D$5:$L$500,9,0)</f>
        <v>8531900000</v>
      </c>
      <c r="N360" s="331" t="str">
        <f>VLOOKUP(B360,'Fire EN 54 FX 4,704'!$D$5:$O$500,12,0)</f>
        <v>0.09</v>
      </c>
    </row>
    <row r="361" spans="1:14" s="65" customFormat="1" ht="51" customHeight="1" x14ac:dyDescent="0.15">
      <c r="A361" s="109"/>
      <c r="B361" s="284" t="s">
        <v>574</v>
      </c>
      <c r="C361" s="284" t="s">
        <v>575</v>
      </c>
      <c r="D361" s="274" t="s">
        <v>568</v>
      </c>
      <c r="E361" s="275">
        <f>VLOOKUP(B361,'Fire EN 54 FX 4,704'!$D$5:$H$500,5,0)</f>
        <v>831</v>
      </c>
      <c r="F361" s="108" t="s">
        <v>691</v>
      </c>
      <c r="G361" s="277" t="s">
        <v>3</v>
      </c>
      <c r="H361" s="277"/>
      <c r="I361" s="277"/>
      <c r="J361" s="596" t="s">
        <v>2759</v>
      </c>
      <c r="K361" s="279" t="s">
        <v>601</v>
      </c>
      <c r="L361" s="283" t="s">
        <v>632</v>
      </c>
      <c r="M361" s="493">
        <f>VLOOKUP(B361,'Fire EN 54 FX 4,704'!$D$5:$L$500,9,0)</f>
        <v>8531103000</v>
      </c>
      <c r="N361" s="331" t="str">
        <f>VLOOKUP(B361,'Fire EN 54 FX 4,704'!$D$5:$O$500,12,0)</f>
        <v>0.09</v>
      </c>
    </row>
    <row r="362" spans="1:14" s="65" customFormat="1" ht="51" customHeight="1" x14ac:dyDescent="0.15">
      <c r="A362" s="109"/>
      <c r="B362" s="284" t="s">
        <v>576</v>
      </c>
      <c r="C362" s="284" t="s">
        <v>577</v>
      </c>
      <c r="D362" s="274" t="s">
        <v>570</v>
      </c>
      <c r="E362" s="275">
        <f>VLOOKUP(B362,'Fire EN 54 FX 4,704'!$D$5:$H$500,5,0)</f>
        <v>325</v>
      </c>
      <c r="F362" s="108" t="s">
        <v>691</v>
      </c>
      <c r="G362" s="277" t="s">
        <v>3</v>
      </c>
      <c r="H362" s="277"/>
      <c r="I362" s="277"/>
      <c r="J362" s="596" t="s">
        <v>2759</v>
      </c>
      <c r="K362" s="279" t="s">
        <v>601</v>
      </c>
      <c r="L362" s="283" t="s">
        <v>632</v>
      </c>
      <c r="M362" s="493">
        <f>VLOOKUP(B362,'Fire EN 54 FX 4,704'!$D$5:$L$500,9,0)</f>
        <v>8531103000</v>
      </c>
      <c r="N362" s="331" t="str">
        <f>VLOOKUP(B362,'Fire EN 54 FX 4,704'!$D$5:$O$500,12,0)</f>
        <v>0.091</v>
      </c>
    </row>
    <row r="363" spans="1:14" s="65" customFormat="1" ht="51" customHeight="1" x14ac:dyDescent="0.15">
      <c r="A363" s="109"/>
      <c r="B363" s="284" t="s">
        <v>578</v>
      </c>
      <c r="C363" s="284" t="s">
        <v>579</v>
      </c>
      <c r="D363" s="274" t="s">
        <v>143</v>
      </c>
      <c r="E363" s="275">
        <f>VLOOKUP(B363,'Fire EN 54 FX 4,704'!$D$5:$H$500,5,0)</f>
        <v>144</v>
      </c>
      <c r="F363" s="108" t="s">
        <v>691</v>
      </c>
      <c r="G363" s="277" t="s">
        <v>3</v>
      </c>
      <c r="H363" s="277"/>
      <c r="I363" s="277"/>
      <c r="J363" s="596" t="s">
        <v>2759</v>
      </c>
      <c r="K363" s="279" t="s">
        <v>601</v>
      </c>
      <c r="L363" s="283" t="s">
        <v>632</v>
      </c>
      <c r="M363" s="493">
        <f>VLOOKUP(B363,'Fire EN 54 FX 4,704'!$D$5:$L$500,9,0)</f>
        <v>8531103000</v>
      </c>
      <c r="N363" s="331" t="str">
        <f>VLOOKUP(B363,'Fire EN 54 FX 4,704'!$D$5:$O$500,12,0)</f>
        <v>0.099</v>
      </c>
    </row>
    <row r="364" spans="1:14" s="65" customFormat="1" ht="19.5" customHeight="1" x14ac:dyDescent="0.2">
      <c r="A364" s="686" t="s">
        <v>580</v>
      </c>
      <c r="B364" s="687"/>
      <c r="C364" s="687"/>
      <c r="D364" s="687"/>
      <c r="E364" s="495"/>
      <c r="F364" s="687"/>
      <c r="G364" s="687"/>
      <c r="H364" s="687"/>
      <c r="I364" s="687"/>
      <c r="J364" s="687"/>
      <c r="K364" s="687"/>
      <c r="L364" s="687"/>
      <c r="M364" s="495"/>
      <c r="N364" s="495"/>
    </row>
    <row r="365" spans="1:14" s="65" customFormat="1" ht="16.5" customHeight="1" x14ac:dyDescent="0.2">
      <c r="A365" s="680" t="s">
        <v>659</v>
      </c>
      <c r="B365" s="681"/>
      <c r="C365" s="681"/>
      <c r="D365" s="681"/>
      <c r="E365" s="494"/>
      <c r="F365" s="682"/>
      <c r="G365" s="682"/>
      <c r="H365" s="682"/>
      <c r="I365" s="682"/>
      <c r="J365" s="682"/>
      <c r="K365" s="682"/>
      <c r="L365" s="682"/>
      <c r="M365" s="494"/>
      <c r="N365" s="494"/>
    </row>
    <row r="366" spans="1:14" s="65" customFormat="1" ht="51" customHeight="1" x14ac:dyDescent="0.15">
      <c r="A366" s="272"/>
      <c r="B366" s="273" t="s">
        <v>581</v>
      </c>
      <c r="C366" s="274" t="s">
        <v>582</v>
      </c>
      <c r="D366" s="274" t="s">
        <v>796</v>
      </c>
      <c r="E366" s="275">
        <f>VLOOKUP(B366,'Fire EN 54 FX 4,704'!$D$5:$H$500,5,0)</f>
        <v>173</v>
      </c>
      <c r="F366" s="276" t="s">
        <v>691</v>
      </c>
      <c r="G366" s="277" t="s">
        <v>3</v>
      </c>
      <c r="H366" s="277"/>
      <c r="I366" s="278" t="s">
        <v>788</v>
      </c>
      <c r="J366" s="596" t="s">
        <v>2759</v>
      </c>
      <c r="K366" s="279" t="s">
        <v>601</v>
      </c>
      <c r="L366" s="280" t="s">
        <v>632</v>
      </c>
      <c r="M366" s="493">
        <f>VLOOKUP(B366,'Fire EN 54 FX 4,704'!$D$5:$L$500,9,0)</f>
        <v>8536501999</v>
      </c>
      <c r="N366" s="331" t="str">
        <f>VLOOKUP(B366,'Fire EN 54 FX 4,704'!$D$5:$O$500,12,0)</f>
        <v>0.249</v>
      </c>
    </row>
    <row r="367" spans="1:14" s="65" customFormat="1" ht="51" customHeight="1" x14ac:dyDescent="0.15">
      <c r="A367" s="281"/>
      <c r="B367" s="273" t="s">
        <v>583</v>
      </c>
      <c r="C367" s="274" t="s">
        <v>584</v>
      </c>
      <c r="D367" s="274" t="s">
        <v>797</v>
      </c>
      <c r="E367" s="275">
        <f>VLOOKUP(B367,'Fire EN 54 FX 4,704'!$D$5:$H$500,5,0)</f>
        <v>173</v>
      </c>
      <c r="F367" s="276" t="s">
        <v>691</v>
      </c>
      <c r="G367" s="277" t="s">
        <v>3</v>
      </c>
      <c r="H367" s="277"/>
      <c r="I367" s="278" t="s">
        <v>788</v>
      </c>
      <c r="J367" s="596" t="s">
        <v>2759</v>
      </c>
      <c r="K367" s="279" t="s">
        <v>601</v>
      </c>
      <c r="L367" s="280" t="s">
        <v>632</v>
      </c>
      <c r="M367" s="493">
        <f>VLOOKUP(B367,'Fire EN 54 FX 4,704'!$D$5:$L$500,9,0)</f>
        <v>8536501999</v>
      </c>
      <c r="N367" s="331" t="str">
        <f>VLOOKUP(B367,'Fire EN 54 FX 4,704'!$D$5:$O$500,12,0)</f>
        <v>0.27</v>
      </c>
    </row>
    <row r="368" spans="1:14" ht="13.5" thickBot="1" x14ac:dyDescent="0.2">
      <c r="A368" s="496" t="s">
        <v>585</v>
      </c>
      <c r="B368" s="497"/>
      <c r="C368" s="497"/>
      <c r="D368" s="497"/>
      <c r="E368" s="497"/>
      <c r="F368" s="497"/>
      <c r="G368" s="497"/>
      <c r="H368" s="497"/>
      <c r="I368" s="497"/>
      <c r="J368" s="597"/>
      <c r="K368" s="497"/>
      <c r="L368" s="497"/>
      <c r="M368" s="497"/>
      <c r="N368" s="614"/>
    </row>
    <row r="369" spans="1:13" x14ac:dyDescent="0.15">
      <c r="A369" s="103"/>
      <c r="B369" s="100"/>
      <c r="C369" s="104"/>
      <c r="D369" s="101"/>
      <c r="E369" s="1"/>
      <c r="F369" s="1"/>
      <c r="G369" s="81"/>
      <c r="H369" s="81"/>
      <c r="I369" s="81"/>
      <c r="J369" s="81"/>
      <c r="K369" s="81"/>
      <c r="L369" s="102"/>
      <c r="M369" s="102"/>
    </row>
    <row r="370" spans="1:13" x14ac:dyDescent="0.15">
      <c r="A370" s="66" t="s">
        <v>586</v>
      </c>
      <c r="B370" s="87"/>
      <c r="C370" s="2"/>
      <c r="G370" s="82"/>
      <c r="H370" s="82"/>
      <c r="I370" s="82"/>
      <c r="J370" s="82"/>
      <c r="K370" s="82"/>
      <c r="L370" s="5"/>
      <c r="M370" s="5"/>
    </row>
    <row r="371" spans="1:13" x14ac:dyDescent="0.15">
      <c r="A371" s="91" t="s">
        <v>587</v>
      </c>
      <c r="B371" s="92"/>
      <c r="C371" s="6"/>
      <c r="G371" s="82"/>
      <c r="H371" s="82"/>
      <c r="I371" s="82"/>
      <c r="J371" s="82"/>
      <c r="K371" s="82"/>
      <c r="L371" s="5"/>
      <c r="M371" s="5"/>
    </row>
    <row r="372" spans="1:13" x14ac:dyDescent="0.15">
      <c r="A372" s="93" t="s">
        <v>588</v>
      </c>
      <c r="B372" s="94"/>
      <c r="C372" s="6"/>
    </row>
    <row r="373" spans="1:13" x14ac:dyDescent="0.15">
      <c r="A373" s="95" t="s">
        <v>589</v>
      </c>
      <c r="B373" s="96"/>
      <c r="C373" s="88"/>
    </row>
    <row r="374" spans="1:13" x14ac:dyDescent="0.15">
      <c r="A374" s="67" t="s">
        <v>590</v>
      </c>
      <c r="B374" s="8"/>
      <c r="C374" s="89"/>
      <c r="D374" s="9"/>
      <c r="E374" s="10"/>
      <c r="F374" s="10"/>
      <c r="G374" s="84"/>
      <c r="H374" s="84"/>
      <c r="I374" s="84"/>
      <c r="J374" s="84"/>
      <c r="K374" s="84"/>
      <c r="L374" s="11"/>
      <c r="M374" s="11"/>
    </row>
    <row r="375" spans="1:13" x14ac:dyDescent="0.15">
      <c r="A375" s="50" t="s">
        <v>591</v>
      </c>
      <c r="B375" s="87"/>
      <c r="C375" s="2"/>
      <c r="G375" s="82"/>
      <c r="H375" s="82"/>
      <c r="I375" s="82"/>
      <c r="J375" s="82"/>
      <c r="K375" s="82"/>
      <c r="L375" s="5"/>
      <c r="M375" s="5"/>
    </row>
    <row r="376" spans="1:13" x14ac:dyDescent="0.15">
      <c r="B376" s="87"/>
      <c r="C376" s="2"/>
      <c r="G376" s="82"/>
      <c r="H376" s="82"/>
      <c r="I376" s="82"/>
      <c r="J376" s="82"/>
      <c r="K376" s="82"/>
      <c r="L376" s="5"/>
      <c r="M376" s="5"/>
    </row>
    <row r="377" spans="1:13" x14ac:dyDescent="0.15">
      <c r="B377" s="87"/>
      <c r="C377" s="2"/>
      <c r="G377" s="82"/>
      <c r="H377" s="82"/>
      <c r="I377" s="82"/>
      <c r="J377" s="82"/>
      <c r="K377" s="82"/>
      <c r="L377" s="5"/>
      <c r="M377" s="5"/>
    </row>
    <row r="378" spans="1:13" x14ac:dyDescent="0.15">
      <c r="B378" s="87"/>
      <c r="C378" s="2"/>
      <c r="G378" s="82"/>
      <c r="H378" s="82"/>
      <c r="I378" s="82"/>
      <c r="J378" s="82"/>
      <c r="K378" s="82"/>
      <c r="L378" s="5"/>
      <c r="M378" s="5"/>
    </row>
    <row r="379" spans="1:13" x14ac:dyDescent="0.15">
      <c r="B379" s="87"/>
      <c r="C379" s="2"/>
      <c r="G379" s="82"/>
      <c r="H379" s="82"/>
      <c r="I379" s="82"/>
      <c r="J379" s="82"/>
      <c r="K379" s="82"/>
      <c r="L379" s="5"/>
      <c r="M379" s="5"/>
    </row>
  </sheetData>
  <sheetProtection algorithmName="SHA-512" hashValue="PQ44HYuDiA8Nn7j8i5EnZfYelFge+35WExlPk3918TNHagHeFDKyZo6+l7hHdW30AJKxI8+5ENcZoqXuN3uPIA==" saltValue="igmJwACls+uTwIDSndChSg==" spinCount="100000" sheet="1" sort="0" autoFilter="0"/>
  <mergeCells count="113">
    <mergeCell ref="A19:D19"/>
    <mergeCell ref="F19:L19"/>
    <mergeCell ref="I152:I154"/>
    <mergeCell ref="A137:A150"/>
    <mergeCell ref="A152:A154"/>
    <mergeCell ref="A136:D136"/>
    <mergeCell ref="F136:L136"/>
    <mergeCell ref="A109:D109"/>
    <mergeCell ref="A3:D3"/>
    <mergeCell ref="F3:L3"/>
    <mergeCell ref="A8:D8"/>
    <mergeCell ref="F8:L8"/>
    <mergeCell ref="A9:D9"/>
    <mergeCell ref="F9:L9"/>
    <mergeCell ref="F69:L69"/>
    <mergeCell ref="A69:D69"/>
    <mergeCell ref="A73:D73"/>
    <mergeCell ref="F73:L73"/>
    <mergeCell ref="A54:D54"/>
    <mergeCell ref="F54:L54"/>
    <mergeCell ref="A60:D60"/>
    <mergeCell ref="F60:L60"/>
    <mergeCell ref="A65:D65"/>
    <mergeCell ref="F65:L65"/>
    <mergeCell ref="A22:D22"/>
    <mergeCell ref="F22:L22"/>
    <mergeCell ref="A35:D35"/>
    <mergeCell ref="F35:L35"/>
    <mergeCell ref="A38:D38"/>
    <mergeCell ref="F38:L38"/>
    <mergeCell ref="A75:D75"/>
    <mergeCell ref="F75:L75"/>
    <mergeCell ref="F151:L151"/>
    <mergeCell ref="A151:D151"/>
    <mergeCell ref="F109:L109"/>
    <mergeCell ref="F125:L125"/>
    <mergeCell ref="A125:D125"/>
    <mergeCell ref="A126:D126"/>
    <mergeCell ref="F126:L126"/>
    <mergeCell ref="F347:L347"/>
    <mergeCell ref="A347:D347"/>
    <mergeCell ref="A354:D354"/>
    <mergeCell ref="F354:L354"/>
    <mergeCell ref="F355:L355"/>
    <mergeCell ref="A355:D355"/>
    <mergeCell ref="A364:D364"/>
    <mergeCell ref="F364:L364"/>
    <mergeCell ref="F365:L365"/>
    <mergeCell ref="A365:D365"/>
    <mergeCell ref="A279:D279"/>
    <mergeCell ref="F279:L279"/>
    <mergeCell ref="F283:L283"/>
    <mergeCell ref="A283:D283"/>
    <mergeCell ref="A284:D284"/>
    <mergeCell ref="F284:L284"/>
    <mergeCell ref="F301:L301"/>
    <mergeCell ref="A301:D301"/>
    <mergeCell ref="A312:D312"/>
    <mergeCell ref="F312:L312"/>
    <mergeCell ref="F244:L244"/>
    <mergeCell ref="A244:D244"/>
    <mergeCell ref="A257:D257"/>
    <mergeCell ref="F257:L257"/>
    <mergeCell ref="F263:L263"/>
    <mergeCell ref="A263:D263"/>
    <mergeCell ref="A265:D265"/>
    <mergeCell ref="F265:L265"/>
    <mergeCell ref="F278:L278"/>
    <mergeCell ref="A278:D278"/>
    <mergeCell ref="A235:D235"/>
    <mergeCell ref="F235:L235"/>
    <mergeCell ref="A164:D164"/>
    <mergeCell ref="F164:L164"/>
    <mergeCell ref="A177:D177"/>
    <mergeCell ref="F177:L177"/>
    <mergeCell ref="A205:D205"/>
    <mergeCell ref="F205:L205"/>
    <mergeCell ref="A226:D226"/>
    <mergeCell ref="F226:L226"/>
    <mergeCell ref="I158:I160"/>
    <mergeCell ref="I161:I162"/>
    <mergeCell ref="A161:A162"/>
    <mergeCell ref="A158:A160"/>
    <mergeCell ref="F204:L204"/>
    <mergeCell ref="A204:D204"/>
    <mergeCell ref="A231:D231"/>
    <mergeCell ref="F231:L231"/>
    <mergeCell ref="F232:L232"/>
    <mergeCell ref="A232:D232"/>
    <mergeCell ref="A12:D12"/>
    <mergeCell ref="F12:L12"/>
    <mergeCell ref="I156:I157"/>
    <mergeCell ref="A156:A157"/>
    <mergeCell ref="A2:L2"/>
    <mergeCell ref="A348:A350"/>
    <mergeCell ref="A76:D76"/>
    <mergeCell ref="F76:L76"/>
    <mergeCell ref="F81:L81"/>
    <mergeCell ref="A81:D81"/>
    <mergeCell ref="A89:D89"/>
    <mergeCell ref="F89:L89"/>
    <mergeCell ref="A99:D99"/>
    <mergeCell ref="F99:L99"/>
    <mergeCell ref="F100:L100"/>
    <mergeCell ref="A100:D100"/>
    <mergeCell ref="F180:L180"/>
    <mergeCell ref="A180:D180"/>
    <mergeCell ref="A189:D189"/>
    <mergeCell ref="F189:L189"/>
    <mergeCell ref="F190:L190"/>
    <mergeCell ref="A190:D190"/>
    <mergeCell ref="A195:D195"/>
    <mergeCell ref="F195:L195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7"/>
  <sheetViews>
    <sheetView zoomScale="130" zoomScaleNormal="130" workbookViewId="0">
      <selection activeCell="E1" sqref="E1:E1048576"/>
    </sheetView>
  </sheetViews>
  <sheetFormatPr defaultRowHeight="12.75" x14ac:dyDescent="0.2"/>
  <cols>
    <col min="1" max="1" width="15" customWidth="1"/>
    <col min="2" max="2" width="16.28515625" customWidth="1"/>
    <col min="3" max="3" width="52.28515625" customWidth="1"/>
    <col min="4" max="4" width="20" hidden="1" customWidth="1"/>
    <col min="5" max="5" width="20.28515625" hidden="1" customWidth="1"/>
    <col min="6" max="6" width="19.7109375" customWidth="1"/>
    <col min="7" max="7" width="13.5703125" customWidth="1"/>
    <col min="8" max="8" width="45.28515625" customWidth="1"/>
    <col min="12" max="12" width="15" customWidth="1"/>
    <col min="16" max="16" width="11.28515625" bestFit="1" customWidth="1"/>
    <col min="17" max="17" width="13.7109375" customWidth="1"/>
    <col min="19" max="19" width="12.140625" customWidth="1"/>
  </cols>
  <sheetData>
    <row r="1" spans="1:17" ht="9" customHeight="1" x14ac:dyDescent="0.2">
      <c r="A1" s="90"/>
      <c r="B1" s="12"/>
      <c r="C1" s="3"/>
      <c r="D1" s="4"/>
      <c r="E1" s="4"/>
      <c r="F1" s="4"/>
      <c r="G1" s="4"/>
    </row>
    <row r="2" spans="1:17" ht="12.75" customHeight="1" x14ac:dyDescent="0.2">
      <c r="A2" s="704" t="s">
        <v>964</v>
      </c>
      <c r="B2" s="704"/>
      <c r="C2" s="704"/>
      <c r="D2" s="704"/>
      <c r="E2" s="704"/>
      <c r="F2" s="704"/>
      <c r="G2" s="704"/>
      <c r="H2" s="704"/>
    </row>
    <row r="3" spans="1:17" ht="41.25" customHeight="1" x14ac:dyDescent="0.2">
      <c r="A3" s="705"/>
      <c r="B3" s="705"/>
      <c r="C3" s="705"/>
      <c r="D3" s="705"/>
      <c r="E3" s="705"/>
      <c r="F3" s="705"/>
      <c r="G3" s="705"/>
      <c r="H3" s="705"/>
    </row>
    <row r="4" spans="1:17" ht="25.5" x14ac:dyDescent="0.2">
      <c r="A4" s="97" t="s">
        <v>0</v>
      </c>
      <c r="B4" s="97" t="s">
        <v>1</v>
      </c>
      <c r="C4" s="97" t="s">
        <v>2</v>
      </c>
      <c r="D4" s="98" t="s">
        <v>768</v>
      </c>
      <c r="E4" s="98" t="s">
        <v>2608</v>
      </c>
      <c r="F4" s="98" t="s">
        <v>768</v>
      </c>
      <c r="G4" s="99" t="s">
        <v>769</v>
      </c>
      <c r="H4" s="98" t="s">
        <v>897</v>
      </c>
    </row>
    <row r="5" spans="1:17" x14ac:dyDescent="0.2">
      <c r="A5" s="706"/>
      <c r="B5" s="706"/>
      <c r="C5" s="706"/>
      <c r="D5" s="706"/>
      <c r="E5" s="706"/>
      <c r="F5" s="706"/>
      <c r="G5" s="706"/>
      <c r="H5" s="706"/>
    </row>
    <row r="6" spans="1:17" ht="16.5" customHeight="1" x14ac:dyDescent="0.2">
      <c r="A6" s="419" t="s">
        <v>1056</v>
      </c>
      <c r="B6" s="420" t="s">
        <v>898</v>
      </c>
      <c r="C6" s="420" t="s">
        <v>899</v>
      </c>
      <c r="D6" s="275">
        <v>4191</v>
      </c>
      <c r="E6" s="275">
        <f>D6/4.165</f>
        <v>1006.2424969987995</v>
      </c>
      <c r="F6" s="275">
        <f>ROUND(ROUND(E6*4.704,2),0)</f>
        <v>4733</v>
      </c>
      <c r="G6" s="275" t="s">
        <v>691</v>
      </c>
      <c r="H6" s="275"/>
      <c r="O6" s="112"/>
    </row>
    <row r="7" spans="1:17" x14ac:dyDescent="0.2">
      <c r="A7" s="419" t="s">
        <v>1057</v>
      </c>
      <c r="B7" s="420" t="s">
        <v>900</v>
      </c>
      <c r="C7" s="420" t="s">
        <v>901</v>
      </c>
      <c r="D7" s="275">
        <v>5272</v>
      </c>
      <c r="E7" s="275">
        <f t="shared" ref="E7:E41" si="0">D7/4.165</f>
        <v>1265.7863145258102</v>
      </c>
      <c r="F7" s="275">
        <f t="shared" ref="F7:F41" si="1">ROUND(ROUND(E7*4.704,2),0)</f>
        <v>5954</v>
      </c>
      <c r="G7" s="275" t="s">
        <v>691</v>
      </c>
      <c r="H7" s="275"/>
      <c r="O7" s="113"/>
    </row>
    <row r="8" spans="1:17" x14ac:dyDescent="0.2">
      <c r="A8" s="419" t="s">
        <v>1058</v>
      </c>
      <c r="B8" s="420" t="s">
        <v>902</v>
      </c>
      <c r="C8" s="311" t="s">
        <v>903</v>
      </c>
      <c r="D8" s="275">
        <v>1993</v>
      </c>
      <c r="E8" s="275">
        <f t="shared" si="0"/>
        <v>478.51140456182475</v>
      </c>
      <c r="F8" s="275">
        <f t="shared" si="1"/>
        <v>2251</v>
      </c>
      <c r="G8" s="275" t="s">
        <v>691</v>
      </c>
      <c r="H8" s="275"/>
      <c r="O8" s="112"/>
    </row>
    <row r="9" spans="1:17" x14ac:dyDescent="0.2">
      <c r="A9" s="419" t="s">
        <v>1059</v>
      </c>
      <c r="B9" s="420" t="s">
        <v>904</v>
      </c>
      <c r="C9" s="420" t="s">
        <v>905</v>
      </c>
      <c r="D9" s="275">
        <v>893</v>
      </c>
      <c r="E9" s="275">
        <f t="shared" si="0"/>
        <v>214.40576230492198</v>
      </c>
      <c r="F9" s="275">
        <f t="shared" si="1"/>
        <v>1009</v>
      </c>
      <c r="G9" s="275" t="s">
        <v>691</v>
      </c>
      <c r="H9" s="275"/>
      <c r="O9" s="112"/>
    </row>
    <row r="10" spans="1:17" x14ac:dyDescent="0.2">
      <c r="A10" s="419" t="s">
        <v>1060</v>
      </c>
      <c r="B10" s="421" t="s">
        <v>906</v>
      </c>
      <c r="C10" s="420" t="s">
        <v>907</v>
      </c>
      <c r="D10" s="275">
        <v>2328</v>
      </c>
      <c r="E10" s="275">
        <f t="shared" si="0"/>
        <v>558.94357743097237</v>
      </c>
      <c r="F10" s="275">
        <f t="shared" si="1"/>
        <v>2629</v>
      </c>
      <c r="G10" s="275" t="s">
        <v>691</v>
      </c>
      <c r="H10" s="275"/>
      <c r="O10" s="112"/>
    </row>
    <row r="11" spans="1:17" ht="21" x14ac:dyDescent="0.2">
      <c r="A11" s="419" t="s">
        <v>1061</v>
      </c>
      <c r="B11" s="420" t="s">
        <v>908</v>
      </c>
      <c r="C11" s="420" t="s">
        <v>909</v>
      </c>
      <c r="D11" s="275">
        <v>93</v>
      </c>
      <c r="E11" s="275">
        <f t="shared" si="0"/>
        <v>22.328931572629052</v>
      </c>
      <c r="F11" s="275">
        <f t="shared" si="1"/>
        <v>105</v>
      </c>
      <c r="G11" s="275" t="s">
        <v>691</v>
      </c>
      <c r="H11" s="110" t="s">
        <v>728</v>
      </c>
      <c r="O11" s="113"/>
    </row>
    <row r="12" spans="1:17" ht="21" x14ac:dyDescent="0.2">
      <c r="A12" s="419" t="s">
        <v>1062</v>
      </c>
      <c r="B12" s="420" t="s">
        <v>910</v>
      </c>
      <c r="C12" s="420" t="s">
        <v>911</v>
      </c>
      <c r="D12" s="275">
        <v>93</v>
      </c>
      <c r="E12" s="275">
        <f t="shared" si="0"/>
        <v>22.328931572629052</v>
      </c>
      <c r="F12" s="275">
        <f t="shared" si="1"/>
        <v>105</v>
      </c>
      <c r="G12" s="275" t="s">
        <v>691</v>
      </c>
      <c r="H12" s="110" t="s">
        <v>1051</v>
      </c>
      <c r="M12" s="112"/>
    </row>
    <row r="13" spans="1:17" ht="21" x14ac:dyDescent="0.2">
      <c r="A13" s="419" t="s">
        <v>1063</v>
      </c>
      <c r="B13" s="420" t="s">
        <v>912</v>
      </c>
      <c r="C13" s="420" t="s">
        <v>913</v>
      </c>
      <c r="D13" s="275">
        <v>93</v>
      </c>
      <c r="E13" s="275">
        <f t="shared" si="0"/>
        <v>22.328931572629052</v>
      </c>
      <c r="F13" s="275">
        <f t="shared" si="1"/>
        <v>105</v>
      </c>
      <c r="G13" s="275" t="s">
        <v>691</v>
      </c>
      <c r="H13" s="110" t="s">
        <v>1051</v>
      </c>
    </row>
    <row r="14" spans="1:17" ht="21" x14ac:dyDescent="0.2">
      <c r="A14" s="419" t="s">
        <v>1064</v>
      </c>
      <c r="B14" s="420" t="s">
        <v>914</v>
      </c>
      <c r="C14" s="420" t="s">
        <v>915</v>
      </c>
      <c r="D14" s="275">
        <v>93</v>
      </c>
      <c r="E14" s="275">
        <f t="shared" si="0"/>
        <v>22.328931572629052</v>
      </c>
      <c r="F14" s="275">
        <f t="shared" si="1"/>
        <v>105</v>
      </c>
      <c r="G14" s="275" t="s">
        <v>691</v>
      </c>
      <c r="H14" s="110" t="s">
        <v>1051</v>
      </c>
    </row>
    <row r="15" spans="1:17" ht="21" x14ac:dyDescent="0.2">
      <c r="A15" s="419" t="s">
        <v>1065</v>
      </c>
      <c r="B15" s="420" t="s">
        <v>916</v>
      </c>
      <c r="C15" s="420" t="s">
        <v>917</v>
      </c>
      <c r="D15" s="275">
        <v>93</v>
      </c>
      <c r="E15" s="275">
        <f t="shared" si="0"/>
        <v>22.328931572629052</v>
      </c>
      <c r="F15" s="275">
        <f t="shared" si="1"/>
        <v>105</v>
      </c>
      <c r="G15" s="275" t="s">
        <v>691</v>
      </c>
      <c r="H15" s="110" t="s">
        <v>1051</v>
      </c>
      <c r="Q15" s="112"/>
    </row>
    <row r="16" spans="1:17" ht="21" x14ac:dyDescent="0.2">
      <c r="A16" s="419" t="s">
        <v>1066</v>
      </c>
      <c r="B16" s="420" t="s">
        <v>918</v>
      </c>
      <c r="C16" s="420" t="s">
        <v>919</v>
      </c>
      <c r="D16" s="275">
        <v>93</v>
      </c>
      <c r="E16" s="275">
        <f t="shared" si="0"/>
        <v>22.328931572629052</v>
      </c>
      <c r="F16" s="275">
        <f t="shared" si="1"/>
        <v>105</v>
      </c>
      <c r="G16" s="275" t="s">
        <v>691</v>
      </c>
      <c r="H16" s="110" t="s">
        <v>1051</v>
      </c>
    </row>
    <row r="17" spans="1:13" ht="21" x14ac:dyDescent="0.2">
      <c r="A17" s="419" t="s">
        <v>1067</v>
      </c>
      <c r="B17" s="420" t="s">
        <v>920</v>
      </c>
      <c r="C17" s="420" t="s">
        <v>921</v>
      </c>
      <c r="D17" s="275">
        <v>93</v>
      </c>
      <c r="E17" s="275">
        <f t="shared" si="0"/>
        <v>22.328931572629052</v>
      </c>
      <c r="F17" s="275">
        <f t="shared" si="1"/>
        <v>105</v>
      </c>
      <c r="G17" s="275" t="s">
        <v>691</v>
      </c>
      <c r="H17" s="110" t="s">
        <v>1051</v>
      </c>
    </row>
    <row r="18" spans="1:13" ht="21" x14ac:dyDescent="0.2">
      <c r="A18" s="419" t="s">
        <v>1068</v>
      </c>
      <c r="B18" s="420" t="s">
        <v>922</v>
      </c>
      <c r="C18" s="420" t="s">
        <v>923</v>
      </c>
      <c r="D18" s="275">
        <v>93</v>
      </c>
      <c r="E18" s="275">
        <f t="shared" si="0"/>
        <v>22.328931572629052</v>
      </c>
      <c r="F18" s="275">
        <f t="shared" si="1"/>
        <v>105</v>
      </c>
      <c r="G18" s="275" t="s">
        <v>691</v>
      </c>
      <c r="H18" s="110" t="s">
        <v>1051</v>
      </c>
    </row>
    <row r="19" spans="1:13" ht="21" x14ac:dyDescent="0.2">
      <c r="A19" s="419" t="s">
        <v>1069</v>
      </c>
      <c r="B19" s="420" t="s">
        <v>924</v>
      </c>
      <c r="C19" s="420" t="s">
        <v>925</v>
      </c>
      <c r="D19" s="275">
        <v>93</v>
      </c>
      <c r="E19" s="275">
        <f t="shared" si="0"/>
        <v>22.328931572629052</v>
      </c>
      <c r="F19" s="275">
        <f t="shared" si="1"/>
        <v>105</v>
      </c>
      <c r="G19" s="275" t="s">
        <v>691</v>
      </c>
      <c r="H19" s="110" t="s">
        <v>1051</v>
      </c>
    </row>
    <row r="20" spans="1:13" ht="21" x14ac:dyDescent="0.2">
      <c r="A20" s="419" t="s">
        <v>1070</v>
      </c>
      <c r="B20" s="420" t="s">
        <v>926</v>
      </c>
      <c r="C20" s="420" t="s">
        <v>927</v>
      </c>
      <c r="D20" s="275">
        <v>93</v>
      </c>
      <c r="E20" s="275">
        <f t="shared" si="0"/>
        <v>22.328931572629052</v>
      </c>
      <c r="F20" s="275">
        <f t="shared" si="1"/>
        <v>105</v>
      </c>
      <c r="G20" s="275" t="s">
        <v>691</v>
      </c>
      <c r="H20" s="110" t="s">
        <v>1051</v>
      </c>
    </row>
    <row r="21" spans="1:13" ht="21" x14ac:dyDescent="0.2">
      <c r="A21" s="419" t="s">
        <v>1071</v>
      </c>
      <c r="B21" s="420" t="s">
        <v>928</v>
      </c>
      <c r="C21" s="420" t="s">
        <v>929</v>
      </c>
      <c r="D21" s="275">
        <v>93</v>
      </c>
      <c r="E21" s="275">
        <f t="shared" si="0"/>
        <v>22.328931572629052</v>
      </c>
      <c r="F21" s="275">
        <f t="shared" si="1"/>
        <v>105</v>
      </c>
      <c r="G21" s="275" t="s">
        <v>691</v>
      </c>
      <c r="H21" s="110" t="s">
        <v>1051</v>
      </c>
    </row>
    <row r="22" spans="1:13" ht="21" x14ac:dyDescent="0.2">
      <c r="A22" s="419" t="s">
        <v>1072</v>
      </c>
      <c r="B22" s="420" t="s">
        <v>930</v>
      </c>
      <c r="C22" s="420" t="s">
        <v>931</v>
      </c>
      <c r="D22" s="275">
        <v>93</v>
      </c>
      <c r="E22" s="275">
        <f t="shared" si="0"/>
        <v>22.328931572629052</v>
      </c>
      <c r="F22" s="275">
        <f t="shared" si="1"/>
        <v>105</v>
      </c>
      <c r="G22" s="275" t="s">
        <v>691</v>
      </c>
      <c r="H22" s="110" t="s">
        <v>1051</v>
      </c>
    </row>
    <row r="23" spans="1:13" ht="21" x14ac:dyDescent="0.2">
      <c r="A23" s="419" t="s">
        <v>1073</v>
      </c>
      <c r="B23" s="420" t="s">
        <v>932</v>
      </c>
      <c r="C23" s="420" t="s">
        <v>933</v>
      </c>
      <c r="D23" s="275">
        <v>93</v>
      </c>
      <c r="E23" s="275">
        <f t="shared" si="0"/>
        <v>22.328931572629052</v>
      </c>
      <c r="F23" s="275">
        <f t="shared" si="1"/>
        <v>105</v>
      </c>
      <c r="G23" s="275" t="s">
        <v>691</v>
      </c>
      <c r="H23" s="110" t="s">
        <v>1051</v>
      </c>
    </row>
    <row r="24" spans="1:13" ht="21" x14ac:dyDescent="0.2">
      <c r="A24" s="419" t="s">
        <v>1074</v>
      </c>
      <c r="B24" s="420" t="s">
        <v>934</v>
      </c>
      <c r="C24" s="420" t="s">
        <v>935</v>
      </c>
      <c r="D24" s="275">
        <v>93</v>
      </c>
      <c r="E24" s="275">
        <f t="shared" si="0"/>
        <v>22.328931572629052</v>
      </c>
      <c r="F24" s="275">
        <f t="shared" si="1"/>
        <v>105</v>
      </c>
      <c r="G24" s="275" t="s">
        <v>691</v>
      </c>
      <c r="H24" s="110" t="s">
        <v>1051</v>
      </c>
    </row>
    <row r="25" spans="1:13" ht="21" x14ac:dyDescent="0.2">
      <c r="A25" s="419" t="s">
        <v>1075</v>
      </c>
      <c r="B25" s="420" t="s">
        <v>936</v>
      </c>
      <c r="C25" s="420" t="s">
        <v>937</v>
      </c>
      <c r="D25" s="275">
        <v>93</v>
      </c>
      <c r="E25" s="275">
        <f t="shared" si="0"/>
        <v>22.328931572629052</v>
      </c>
      <c r="F25" s="275">
        <f t="shared" si="1"/>
        <v>105</v>
      </c>
      <c r="G25" s="275" t="s">
        <v>691</v>
      </c>
      <c r="H25" s="110" t="s">
        <v>1051</v>
      </c>
      <c r="L25" s="114"/>
      <c r="M25" s="114"/>
    </row>
    <row r="26" spans="1:13" ht="21" x14ac:dyDescent="0.2">
      <c r="A26" s="419" t="s">
        <v>1076</v>
      </c>
      <c r="B26" s="420" t="s">
        <v>938</v>
      </c>
      <c r="C26" s="420" t="s">
        <v>939</v>
      </c>
      <c r="D26" s="275">
        <v>93</v>
      </c>
      <c r="E26" s="275">
        <f t="shared" si="0"/>
        <v>22.328931572629052</v>
      </c>
      <c r="F26" s="275">
        <f t="shared" si="1"/>
        <v>105</v>
      </c>
      <c r="G26" s="275" t="s">
        <v>691</v>
      </c>
      <c r="H26" s="110" t="s">
        <v>1051</v>
      </c>
    </row>
    <row r="27" spans="1:13" ht="21" x14ac:dyDescent="0.2">
      <c r="A27" s="419" t="s">
        <v>1077</v>
      </c>
      <c r="B27" s="420" t="s">
        <v>940</v>
      </c>
      <c r="C27" s="422" t="s">
        <v>941</v>
      </c>
      <c r="D27" s="275">
        <v>93</v>
      </c>
      <c r="E27" s="275">
        <f t="shared" si="0"/>
        <v>22.328931572629052</v>
      </c>
      <c r="F27" s="275">
        <f t="shared" si="1"/>
        <v>105</v>
      </c>
      <c r="G27" s="275" t="s">
        <v>691</v>
      </c>
      <c r="H27" s="110" t="s">
        <v>1051</v>
      </c>
    </row>
    <row r="28" spans="1:13" ht="21" x14ac:dyDescent="0.2">
      <c r="A28" s="419" t="s">
        <v>1078</v>
      </c>
      <c r="B28" s="420" t="s">
        <v>942</v>
      </c>
      <c r="C28" s="423" t="s">
        <v>943</v>
      </c>
      <c r="D28" s="275">
        <v>64</v>
      </c>
      <c r="E28" s="275">
        <f t="shared" si="0"/>
        <v>15.366146458583433</v>
      </c>
      <c r="F28" s="275">
        <f t="shared" si="1"/>
        <v>72</v>
      </c>
      <c r="G28" s="275" t="s">
        <v>691</v>
      </c>
      <c r="H28" s="110" t="s">
        <v>1051</v>
      </c>
    </row>
    <row r="29" spans="1:13" x14ac:dyDescent="0.2">
      <c r="A29" s="419" t="s">
        <v>1079</v>
      </c>
      <c r="B29" s="420" t="s">
        <v>944</v>
      </c>
      <c r="C29" s="423" t="s">
        <v>945</v>
      </c>
      <c r="D29" s="275">
        <v>39</v>
      </c>
      <c r="E29" s="275">
        <f t="shared" si="0"/>
        <v>9.3637454981992789</v>
      </c>
      <c r="F29" s="275">
        <f t="shared" si="1"/>
        <v>44</v>
      </c>
      <c r="G29" s="275" t="s">
        <v>691</v>
      </c>
      <c r="H29" s="275"/>
    </row>
    <row r="30" spans="1:13" x14ac:dyDescent="0.2">
      <c r="A30" s="419" t="s">
        <v>1080</v>
      </c>
      <c r="B30" s="311" t="s">
        <v>946</v>
      </c>
      <c r="C30" s="422" t="s">
        <v>947</v>
      </c>
      <c r="D30" s="275">
        <v>890</v>
      </c>
      <c r="E30" s="275">
        <f t="shared" si="0"/>
        <v>213.68547418967586</v>
      </c>
      <c r="F30" s="275">
        <f t="shared" si="1"/>
        <v>1005</v>
      </c>
      <c r="G30" s="275" t="s">
        <v>691</v>
      </c>
      <c r="H30" s="275"/>
    </row>
    <row r="31" spans="1:13" x14ac:dyDescent="0.2">
      <c r="A31" s="419" t="s">
        <v>1081</v>
      </c>
      <c r="B31" s="311" t="s">
        <v>948</v>
      </c>
      <c r="C31" s="423" t="s">
        <v>949</v>
      </c>
      <c r="D31" s="275">
        <v>267</v>
      </c>
      <c r="E31" s="275">
        <f t="shared" si="0"/>
        <v>64.105642256902755</v>
      </c>
      <c r="F31" s="275">
        <f t="shared" si="1"/>
        <v>302</v>
      </c>
      <c r="G31" s="275" t="s">
        <v>691</v>
      </c>
      <c r="H31" s="275"/>
    </row>
    <row r="32" spans="1:13" x14ac:dyDescent="0.2">
      <c r="A32" s="419" t="s">
        <v>1082</v>
      </c>
      <c r="B32" s="311" t="s">
        <v>950</v>
      </c>
      <c r="C32" s="423" t="s">
        <v>951</v>
      </c>
      <c r="D32" s="275">
        <v>793</v>
      </c>
      <c r="E32" s="275">
        <f t="shared" si="0"/>
        <v>190.39615846338535</v>
      </c>
      <c r="F32" s="275">
        <f t="shared" si="1"/>
        <v>896</v>
      </c>
      <c r="G32" s="275" t="s">
        <v>691</v>
      </c>
      <c r="H32" s="275"/>
    </row>
    <row r="33" spans="1:20" x14ac:dyDescent="0.2">
      <c r="A33" s="419" t="s">
        <v>1083</v>
      </c>
      <c r="B33" s="311" t="s">
        <v>952</v>
      </c>
      <c r="C33" s="423" t="s">
        <v>953</v>
      </c>
      <c r="D33" s="275">
        <v>11109</v>
      </c>
      <c r="E33" s="275">
        <f t="shared" si="0"/>
        <v>2667.2268907563025</v>
      </c>
      <c r="F33" s="275">
        <f t="shared" si="1"/>
        <v>12547</v>
      </c>
      <c r="G33" s="275" t="s">
        <v>691</v>
      </c>
      <c r="H33" s="424" t="s">
        <v>1104</v>
      </c>
    </row>
    <row r="34" spans="1:20" x14ac:dyDescent="0.2">
      <c r="A34" s="419" t="s">
        <v>1084</v>
      </c>
      <c r="B34" s="311" t="s">
        <v>954</v>
      </c>
      <c r="C34" s="423" t="s">
        <v>955</v>
      </c>
      <c r="D34" s="275">
        <v>6767</v>
      </c>
      <c r="E34" s="275">
        <f t="shared" si="0"/>
        <v>1624.7298919567827</v>
      </c>
      <c r="F34" s="275">
        <f t="shared" si="1"/>
        <v>7643</v>
      </c>
      <c r="G34" s="275" t="s">
        <v>691</v>
      </c>
      <c r="H34" s="275"/>
    </row>
    <row r="35" spans="1:20" x14ac:dyDescent="0.2">
      <c r="A35" s="419" t="s">
        <v>1085</v>
      </c>
      <c r="B35" s="311" t="s">
        <v>956</v>
      </c>
      <c r="C35" s="423" t="s">
        <v>955</v>
      </c>
      <c r="D35" s="275">
        <v>21946</v>
      </c>
      <c r="E35" s="275">
        <f t="shared" si="0"/>
        <v>5269.1476590636257</v>
      </c>
      <c r="F35" s="275">
        <f t="shared" si="1"/>
        <v>24786</v>
      </c>
      <c r="G35" s="275" t="s">
        <v>691</v>
      </c>
      <c r="H35" s="275"/>
    </row>
    <row r="36" spans="1:20" x14ac:dyDescent="0.2">
      <c r="A36" s="419" t="s">
        <v>1086</v>
      </c>
      <c r="B36" s="311" t="s">
        <v>957</v>
      </c>
      <c r="C36" s="423" t="s">
        <v>955</v>
      </c>
      <c r="D36" s="275">
        <v>4939</v>
      </c>
      <c r="E36" s="275">
        <f t="shared" si="0"/>
        <v>1185.8343337334934</v>
      </c>
      <c r="F36" s="275">
        <f t="shared" si="1"/>
        <v>5578</v>
      </c>
      <c r="G36" s="275" t="s">
        <v>691</v>
      </c>
      <c r="H36" s="275"/>
    </row>
    <row r="37" spans="1:20" x14ac:dyDescent="0.2">
      <c r="A37" s="419" t="s">
        <v>1087</v>
      </c>
      <c r="B37" s="311" t="s">
        <v>958</v>
      </c>
      <c r="C37" s="423" t="s">
        <v>959</v>
      </c>
      <c r="D37" s="275">
        <v>29074</v>
      </c>
      <c r="E37" s="275">
        <f t="shared" si="0"/>
        <v>6980.5522208883549</v>
      </c>
      <c r="F37" s="275">
        <f t="shared" si="1"/>
        <v>32837</v>
      </c>
      <c r="G37" s="275" t="s">
        <v>691</v>
      </c>
      <c r="H37" s="424" t="s">
        <v>1104</v>
      </c>
      <c r="P37" s="115"/>
      <c r="Q37" s="116"/>
      <c r="S37" s="115"/>
      <c r="T37" s="112"/>
    </row>
    <row r="38" spans="1:20" x14ac:dyDescent="0.2">
      <c r="A38" s="419" t="s">
        <v>1088</v>
      </c>
      <c r="B38" s="311" t="s">
        <v>960</v>
      </c>
      <c r="C38" s="423" t="s">
        <v>961</v>
      </c>
      <c r="D38" s="275">
        <v>6767</v>
      </c>
      <c r="E38" s="275">
        <f t="shared" si="0"/>
        <v>1624.7298919567827</v>
      </c>
      <c r="F38" s="275">
        <f t="shared" si="1"/>
        <v>7643</v>
      </c>
      <c r="G38" s="275" t="s">
        <v>691</v>
      </c>
      <c r="H38" s="275"/>
    </row>
    <row r="39" spans="1:20" x14ac:dyDescent="0.2">
      <c r="A39" s="419" t="s">
        <v>1089</v>
      </c>
      <c r="B39" s="311" t="s">
        <v>962</v>
      </c>
      <c r="C39" s="423" t="s">
        <v>961</v>
      </c>
      <c r="D39" s="275">
        <v>21946</v>
      </c>
      <c r="E39" s="275">
        <f t="shared" si="0"/>
        <v>5269.1476590636257</v>
      </c>
      <c r="F39" s="275">
        <f t="shared" si="1"/>
        <v>24786</v>
      </c>
      <c r="G39" s="275" t="s">
        <v>691</v>
      </c>
      <c r="H39" s="275"/>
    </row>
    <row r="40" spans="1:20" x14ac:dyDescent="0.2">
      <c r="A40" s="419" t="s">
        <v>1090</v>
      </c>
      <c r="B40" s="311" t="s">
        <v>963</v>
      </c>
      <c r="C40" s="423" t="s">
        <v>961</v>
      </c>
      <c r="D40" s="275">
        <v>4939</v>
      </c>
      <c r="E40" s="275">
        <f t="shared" si="0"/>
        <v>1185.8343337334934</v>
      </c>
      <c r="F40" s="275">
        <f t="shared" si="1"/>
        <v>5578</v>
      </c>
      <c r="G40" s="275" t="s">
        <v>691</v>
      </c>
      <c r="H40" s="275"/>
    </row>
    <row r="41" spans="1:20" x14ac:dyDescent="0.2">
      <c r="A41" s="419" t="s">
        <v>1103</v>
      </c>
      <c r="B41" s="311" t="s">
        <v>1101</v>
      </c>
      <c r="C41" s="423" t="s">
        <v>1102</v>
      </c>
      <c r="D41" s="275">
        <v>133</v>
      </c>
      <c r="E41" s="275">
        <f t="shared" si="0"/>
        <v>31.932773109243698</v>
      </c>
      <c r="F41" s="275">
        <f t="shared" si="1"/>
        <v>150</v>
      </c>
      <c r="G41" s="275" t="s">
        <v>691</v>
      </c>
      <c r="H41" s="275"/>
    </row>
    <row r="42" spans="1:20" x14ac:dyDescent="0.2">
      <c r="P42" s="115"/>
      <c r="Q42" s="116"/>
      <c r="S42" s="115"/>
      <c r="T42" s="112"/>
    </row>
    <row r="47" spans="1:20" x14ac:dyDescent="0.2">
      <c r="P47" s="115"/>
      <c r="Q47" s="116"/>
      <c r="S47" s="115"/>
      <c r="T47" s="112"/>
    </row>
  </sheetData>
  <sheetProtection algorithmName="SHA-512" hashValue="iV5K1fTM0cF5oSjCwtvXpLb78+fEwLi6TSol5eTdvErGXrP2UEMgGIeAoIdF4W8wogOsx/Zygw71EeCrjsfr6g==" saltValue="FcM80bV6zhkNoWikQN4IhA==" spinCount="100000" sheet="1" objects="1" scenarios="1"/>
  <mergeCells count="2">
    <mergeCell ref="A2:H3"/>
    <mergeCell ref="A5:H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"/>
  <sheetViews>
    <sheetView zoomScale="130" zoomScaleNormal="130" workbookViewId="0">
      <selection activeCell="E13" sqref="E13"/>
    </sheetView>
  </sheetViews>
  <sheetFormatPr defaultRowHeight="12.75" x14ac:dyDescent="0.2"/>
  <cols>
    <col min="1" max="1" width="12.85546875" customWidth="1"/>
    <col min="2" max="2" width="19.5703125" customWidth="1"/>
    <col min="3" max="3" width="52" customWidth="1"/>
    <col min="4" max="4" width="21.140625" hidden="1" customWidth="1"/>
    <col min="5" max="5" width="18" customWidth="1"/>
    <col min="6" max="6" width="19.7109375" customWidth="1"/>
    <col min="7" max="7" width="63.28515625" customWidth="1"/>
  </cols>
  <sheetData>
    <row r="1" spans="1:7" ht="8.25" customHeight="1" x14ac:dyDescent="0.2">
      <c r="A1" s="90"/>
      <c r="B1" s="12"/>
      <c r="C1" s="3"/>
      <c r="D1" s="4"/>
      <c r="E1" s="4"/>
      <c r="F1" s="4"/>
      <c r="G1" s="83"/>
    </row>
    <row r="2" spans="1:7" x14ac:dyDescent="0.2">
      <c r="A2" s="707" t="s">
        <v>861</v>
      </c>
      <c r="B2" s="707"/>
      <c r="C2" s="707"/>
      <c r="D2" s="707"/>
      <c r="E2" s="707"/>
      <c r="F2" s="707"/>
      <c r="G2" s="707"/>
    </row>
    <row r="3" spans="1:7" x14ac:dyDescent="0.2">
      <c r="A3" s="707"/>
      <c r="B3" s="707"/>
      <c r="C3" s="707"/>
      <c r="D3" s="707"/>
      <c r="E3" s="707"/>
      <c r="F3" s="707"/>
      <c r="G3" s="707"/>
    </row>
    <row r="4" spans="1:7" ht="37.5" customHeight="1" x14ac:dyDescent="0.2">
      <c r="A4" s="708" t="s">
        <v>850</v>
      </c>
      <c r="B4" s="708"/>
      <c r="C4" s="708"/>
      <c r="D4" s="708"/>
      <c r="E4" s="708"/>
      <c r="F4" s="708"/>
      <c r="G4" s="708"/>
    </row>
    <row r="5" spans="1:7" ht="14.25" customHeight="1" x14ac:dyDescent="0.2">
      <c r="A5" s="97" t="s">
        <v>0</v>
      </c>
      <c r="B5" s="97" t="s">
        <v>1</v>
      </c>
      <c r="C5" s="97" t="s">
        <v>2</v>
      </c>
      <c r="D5" s="98" t="s">
        <v>2603</v>
      </c>
      <c r="E5" s="98" t="s">
        <v>768</v>
      </c>
      <c r="F5" s="98" t="s">
        <v>769</v>
      </c>
      <c r="G5" s="99" t="s">
        <v>771</v>
      </c>
    </row>
    <row r="6" spans="1:7" ht="15" customHeight="1" x14ac:dyDescent="0.2">
      <c r="A6" s="285" t="s">
        <v>839</v>
      </c>
      <c r="B6" s="274" t="s">
        <v>829</v>
      </c>
      <c r="C6" s="285" t="s">
        <v>852</v>
      </c>
      <c r="D6" s="108">
        <v>85</v>
      </c>
      <c r="E6" s="275">
        <f>VLOOKUP(A6,'Warranty Extension'!$B$3:$G$20,5,0)</f>
        <v>103</v>
      </c>
      <c r="F6" s="275" t="s">
        <v>691</v>
      </c>
      <c r="G6" s="118"/>
    </row>
    <row r="7" spans="1:7" x14ac:dyDescent="0.2">
      <c r="A7" s="285" t="s">
        <v>840</v>
      </c>
      <c r="B7" s="274" t="s">
        <v>830</v>
      </c>
      <c r="C7" s="285" t="s">
        <v>851</v>
      </c>
      <c r="D7" s="108">
        <v>113</v>
      </c>
      <c r="E7" s="275">
        <f>VLOOKUP(A7,'Warranty Extension'!$B$3:$G$20,5,0)</f>
        <v>137</v>
      </c>
      <c r="F7" s="275" t="s">
        <v>691</v>
      </c>
      <c r="G7" s="111"/>
    </row>
    <row r="8" spans="1:7" x14ac:dyDescent="0.2">
      <c r="A8" s="285" t="s">
        <v>841</v>
      </c>
      <c r="B8" s="274" t="s">
        <v>831</v>
      </c>
      <c r="C8" s="285" t="s">
        <v>860</v>
      </c>
      <c r="D8" s="108">
        <v>14</v>
      </c>
      <c r="E8" s="275">
        <f>VLOOKUP(A8,'Warranty Extension'!$B$3:$G$20,5,0)</f>
        <v>17</v>
      </c>
      <c r="F8" s="275" t="s">
        <v>691</v>
      </c>
      <c r="G8" s="110"/>
    </row>
    <row r="9" spans="1:7" x14ac:dyDescent="0.2">
      <c r="A9" s="285" t="s">
        <v>842</v>
      </c>
      <c r="B9" s="274" t="s">
        <v>832</v>
      </c>
      <c r="C9" s="285" t="s">
        <v>853</v>
      </c>
      <c r="D9" s="108">
        <v>85</v>
      </c>
      <c r="E9" s="275">
        <f>VLOOKUP(A9,'Warranty Extension'!$B$3:$G$20,5,0)</f>
        <v>103</v>
      </c>
      <c r="F9" s="275" t="s">
        <v>691</v>
      </c>
      <c r="G9" s="111"/>
    </row>
    <row r="10" spans="1:7" x14ac:dyDescent="0.2">
      <c r="A10" s="285" t="s">
        <v>843</v>
      </c>
      <c r="B10" s="274" t="s">
        <v>833</v>
      </c>
      <c r="C10" s="285" t="s">
        <v>854</v>
      </c>
      <c r="D10" s="108">
        <v>28</v>
      </c>
      <c r="E10" s="275">
        <f>VLOOKUP(A10,'Warranty Extension'!$B$3:$G$20,5,0)</f>
        <v>34</v>
      </c>
      <c r="F10" s="275" t="s">
        <v>691</v>
      </c>
      <c r="G10" s="111"/>
    </row>
    <row r="11" spans="1:7" x14ac:dyDescent="0.2">
      <c r="A11" s="285" t="s">
        <v>844</v>
      </c>
      <c r="B11" s="274" t="s">
        <v>834</v>
      </c>
      <c r="C11" s="285" t="s">
        <v>855</v>
      </c>
      <c r="D11" s="108">
        <v>28</v>
      </c>
      <c r="E11" s="275">
        <f>VLOOKUP(A11,'Warranty Extension'!$B$3:$G$20,5,0)</f>
        <v>34</v>
      </c>
      <c r="F11" s="275" t="s">
        <v>691</v>
      </c>
      <c r="G11" s="111"/>
    </row>
    <row r="12" spans="1:7" x14ac:dyDescent="0.2">
      <c r="A12" s="285" t="s">
        <v>845</v>
      </c>
      <c r="B12" s="274" t="s">
        <v>835</v>
      </c>
      <c r="C12" s="285" t="s">
        <v>856</v>
      </c>
      <c r="D12" s="108">
        <v>57</v>
      </c>
      <c r="E12" s="275">
        <f>VLOOKUP(A12,'Warranty Extension'!$B$3:$G$20,5,0)</f>
        <v>69</v>
      </c>
      <c r="F12" s="275" t="s">
        <v>691</v>
      </c>
      <c r="G12" s="111"/>
    </row>
    <row r="13" spans="1:7" x14ac:dyDescent="0.2">
      <c r="A13" s="285" t="s">
        <v>846</v>
      </c>
      <c r="B13" s="274" t="s">
        <v>836</v>
      </c>
      <c r="C13" s="285" t="s">
        <v>857</v>
      </c>
      <c r="D13" s="108">
        <v>14</v>
      </c>
      <c r="E13" s="275">
        <f>VLOOKUP(A13,'Warranty Extension'!$B$3:$G$20,5,0)</f>
        <v>17</v>
      </c>
      <c r="F13" s="275" t="s">
        <v>691</v>
      </c>
      <c r="G13" s="110"/>
    </row>
    <row r="14" spans="1:7" x14ac:dyDescent="0.2">
      <c r="A14" s="285" t="s">
        <v>847</v>
      </c>
      <c r="B14" s="274" t="s">
        <v>837</v>
      </c>
      <c r="C14" s="285" t="s">
        <v>858</v>
      </c>
      <c r="D14" s="108">
        <v>57</v>
      </c>
      <c r="E14" s="275">
        <f>VLOOKUP(A14,'Warranty Extension'!$B$3:$G$20,5,0)</f>
        <v>69</v>
      </c>
      <c r="F14" s="275" t="s">
        <v>691</v>
      </c>
      <c r="G14" s="111"/>
    </row>
    <row r="15" spans="1:7" x14ac:dyDescent="0.2">
      <c r="A15" s="285" t="s">
        <v>848</v>
      </c>
      <c r="B15" s="274" t="s">
        <v>838</v>
      </c>
      <c r="C15" s="285" t="s">
        <v>859</v>
      </c>
      <c r="D15" s="108">
        <v>922</v>
      </c>
      <c r="E15" s="275">
        <f>VLOOKUP(A15,'Warranty Extension'!$B$3:$G$20,5,0)</f>
        <v>1117</v>
      </c>
      <c r="F15" s="275" t="s">
        <v>691</v>
      </c>
      <c r="G15" s="111"/>
    </row>
  </sheetData>
  <sheetProtection formatCells="0" formatColumns="0" formatRows="0" insertColumns="0" insertRows="0" insertHyperlinks="0" deleteColumns="0" deleteRows="0" sort="0" autoFilter="0" pivotTables="0"/>
  <mergeCells count="2">
    <mergeCell ref="A2:G3"/>
    <mergeCell ref="A4:G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tabSelected="1" topLeftCell="A5" workbookViewId="0">
      <selection activeCell="E27" sqref="E27"/>
    </sheetView>
  </sheetViews>
  <sheetFormatPr defaultRowHeight="12.75" x14ac:dyDescent="0.2"/>
  <cols>
    <col min="2" max="3" width="9.140625" customWidth="1"/>
    <col min="4" max="4" width="20.5703125" customWidth="1"/>
    <col min="5" max="5" width="27.85546875" customWidth="1"/>
    <col min="6" max="6" width="9.140625" customWidth="1"/>
    <col min="7" max="7" width="43.28515625" customWidth="1"/>
    <col min="8" max="8" width="19" customWidth="1"/>
    <col min="9" max="9" width="35.85546875" customWidth="1"/>
    <col min="11" max="11" width="9.140625" customWidth="1"/>
  </cols>
  <sheetData>
    <row r="1" spans="1:9" ht="10.5" customHeight="1" thickBot="1" x14ac:dyDescent="0.25"/>
    <row r="2" spans="1:9" ht="30" customHeight="1" x14ac:dyDescent="0.35">
      <c r="A2" s="13" t="s">
        <v>592</v>
      </c>
      <c r="B2" s="14"/>
      <c r="C2" s="14"/>
      <c r="D2" s="14"/>
      <c r="E2" s="15"/>
      <c r="F2" s="15"/>
      <c r="G2" s="15"/>
      <c r="H2" s="15"/>
      <c r="I2" s="16"/>
    </row>
    <row r="3" spans="1:9" x14ac:dyDescent="0.2">
      <c r="A3" s="730" t="s">
        <v>593</v>
      </c>
      <c r="B3" s="731"/>
      <c r="C3" s="731"/>
      <c r="D3" s="731"/>
      <c r="E3" s="731"/>
      <c r="F3" s="731"/>
      <c r="G3" s="731"/>
      <c r="H3" s="731"/>
      <c r="I3" s="732"/>
    </row>
    <row r="4" spans="1:9" x14ac:dyDescent="0.2">
      <c r="A4" s="730" t="s">
        <v>693</v>
      </c>
      <c r="B4" s="731"/>
      <c r="C4" s="731"/>
      <c r="D4" s="731"/>
      <c r="E4" s="731"/>
      <c r="F4" s="731"/>
      <c r="G4" s="731"/>
      <c r="H4" s="731"/>
      <c r="I4" s="732"/>
    </row>
    <row r="5" spans="1:9" x14ac:dyDescent="0.2">
      <c r="A5" s="47"/>
      <c r="B5" s="48"/>
      <c r="C5" s="48"/>
      <c r="D5" s="48"/>
      <c r="E5" s="48"/>
      <c r="F5" s="48"/>
      <c r="G5" s="48"/>
      <c r="H5" s="48"/>
      <c r="I5" s="49"/>
    </row>
    <row r="6" spans="1:9" x14ac:dyDescent="0.2">
      <c r="A6" s="17"/>
      <c r="B6" s="18" t="s">
        <v>594</v>
      </c>
      <c r="C6" s="19"/>
      <c r="D6" s="19"/>
      <c r="E6" s="19"/>
      <c r="F6" s="19"/>
      <c r="G6" s="19"/>
      <c r="H6" s="20"/>
      <c r="I6" s="21"/>
    </row>
    <row r="7" spans="1:9" x14ac:dyDescent="0.2">
      <c r="A7" s="17"/>
      <c r="B7" s="76" t="s">
        <v>595</v>
      </c>
      <c r="C7" s="77"/>
      <c r="D7" s="77"/>
      <c r="E7" s="77"/>
      <c r="F7" s="22"/>
      <c r="G7" s="19"/>
      <c r="H7" s="20"/>
      <c r="I7" s="21"/>
    </row>
    <row r="8" spans="1:9" ht="15.75" customHeight="1" x14ac:dyDescent="0.2">
      <c r="A8" s="17"/>
      <c r="B8" s="78" t="s">
        <v>596</v>
      </c>
      <c r="C8" s="79"/>
      <c r="D8" s="80"/>
      <c r="E8" s="23"/>
      <c r="F8" s="20"/>
      <c r="G8" s="20"/>
      <c r="H8" s="20"/>
      <c r="I8" s="21"/>
    </row>
    <row r="9" spans="1:9" x14ac:dyDescent="0.2">
      <c r="A9" s="17"/>
      <c r="B9" s="20"/>
      <c r="C9" s="20"/>
      <c r="D9" s="20"/>
      <c r="E9" s="20"/>
      <c r="F9" s="20"/>
      <c r="G9" s="20"/>
      <c r="H9" s="20"/>
      <c r="I9" s="21"/>
    </row>
    <row r="10" spans="1:9" ht="12.75" customHeight="1" x14ac:dyDescent="0.2">
      <c r="A10" s="17"/>
      <c r="B10" s="20" t="s">
        <v>597</v>
      </c>
      <c r="C10" s="20"/>
      <c r="D10" s="20"/>
      <c r="E10" s="20"/>
      <c r="F10" s="20"/>
      <c r="G10" s="20"/>
      <c r="H10" s="20"/>
      <c r="I10" s="21"/>
    </row>
    <row r="11" spans="1:9" ht="12.75" customHeight="1" x14ac:dyDescent="0.2">
      <c r="A11" s="17"/>
      <c r="B11" s="24" t="s">
        <v>598</v>
      </c>
      <c r="C11" s="20"/>
      <c r="D11" s="20"/>
      <c r="E11" s="20"/>
      <c r="F11" s="20"/>
      <c r="G11" s="20"/>
      <c r="H11" s="20"/>
      <c r="I11" s="21"/>
    </row>
    <row r="12" spans="1:9" ht="12.75" customHeight="1" x14ac:dyDescent="0.2">
      <c r="A12" s="17"/>
      <c r="B12" s="24"/>
      <c r="C12" s="20"/>
      <c r="D12" s="20"/>
      <c r="E12" s="20"/>
      <c r="F12" s="20"/>
      <c r="G12" s="20"/>
      <c r="H12" s="20"/>
      <c r="I12" s="21"/>
    </row>
    <row r="13" spans="1:9" ht="13.5" thickBot="1" x14ac:dyDescent="0.25">
      <c r="A13" s="25"/>
      <c r="B13" s="26"/>
      <c r="C13" s="26"/>
      <c r="D13" s="26"/>
      <c r="E13" s="26"/>
      <c r="F13" s="26"/>
      <c r="G13" s="26"/>
      <c r="H13" s="26"/>
      <c r="I13" s="27"/>
    </row>
    <row r="14" spans="1:9" ht="13.5" thickBot="1" x14ac:dyDescent="0.25">
      <c r="A14" s="25"/>
      <c r="B14" s="28"/>
      <c r="C14" s="26"/>
      <c r="D14" s="26"/>
      <c r="E14" s="26"/>
      <c r="F14" s="26"/>
      <c r="G14" s="26"/>
      <c r="H14" s="26"/>
      <c r="I14" s="27"/>
    </row>
    <row r="15" spans="1:9" ht="15.75" customHeight="1" x14ac:dyDescent="0.25">
      <c r="A15" s="29" t="s">
        <v>599</v>
      </c>
      <c r="B15" s="30"/>
      <c r="C15" s="20"/>
      <c r="D15" s="20"/>
      <c r="E15" s="20"/>
      <c r="F15" s="20"/>
      <c r="G15" s="20"/>
      <c r="H15" s="20"/>
      <c r="I15" s="21"/>
    </row>
    <row r="16" spans="1:9" x14ac:dyDescent="0.2">
      <c r="A16" s="17"/>
      <c r="B16" s="507" t="s">
        <v>2760</v>
      </c>
      <c r="C16" s="20"/>
      <c r="D16" s="20"/>
      <c r="E16" s="20"/>
      <c r="F16" s="20"/>
      <c r="G16" s="20"/>
      <c r="H16" s="20"/>
      <c r="I16" s="21"/>
    </row>
    <row r="17" spans="1:9" ht="12.75" customHeight="1" x14ac:dyDescent="0.2">
      <c r="A17" s="17"/>
      <c r="B17" s="728" t="s">
        <v>600</v>
      </c>
      <c r="C17" s="728"/>
      <c r="D17" s="728"/>
      <c r="E17" s="728"/>
      <c r="F17" s="728"/>
      <c r="G17" s="728"/>
      <c r="H17" s="728"/>
      <c r="I17" s="729"/>
    </row>
    <row r="18" spans="1:9" ht="12.75" customHeight="1" x14ac:dyDescent="0.2">
      <c r="A18" s="17"/>
      <c r="B18" s="20" t="s">
        <v>601</v>
      </c>
      <c r="C18" s="728" t="s">
        <v>602</v>
      </c>
      <c r="D18" s="728"/>
      <c r="E18" s="728"/>
      <c r="F18" s="728"/>
      <c r="G18" s="728"/>
      <c r="H18" s="728"/>
      <c r="I18" s="729"/>
    </row>
    <row r="19" spans="1:9" x14ac:dyDescent="0.2">
      <c r="A19" s="17"/>
      <c r="B19" s="20"/>
      <c r="C19" s="733" t="s">
        <v>603</v>
      </c>
      <c r="D19" s="733"/>
      <c r="E19" s="733"/>
      <c r="F19" s="733"/>
      <c r="G19" s="733"/>
      <c r="H19" s="733"/>
      <c r="I19" s="734"/>
    </row>
    <row r="20" spans="1:9" ht="12.75" customHeight="1" x14ac:dyDescent="0.2">
      <c r="A20" s="17"/>
      <c r="B20" s="20"/>
      <c r="C20" s="728" t="s">
        <v>604</v>
      </c>
      <c r="D20" s="728"/>
      <c r="E20" s="728"/>
      <c r="F20" s="728"/>
      <c r="G20" s="728"/>
      <c r="H20" s="728"/>
      <c r="I20" s="729"/>
    </row>
    <row r="21" spans="1:9" x14ac:dyDescent="0.2">
      <c r="A21" s="31"/>
      <c r="B21" s="32"/>
      <c r="C21" s="32"/>
      <c r="D21" s="32"/>
      <c r="E21" s="32"/>
      <c r="F21" s="32"/>
      <c r="G21" s="32"/>
      <c r="H21" s="32"/>
      <c r="I21" s="33"/>
    </row>
    <row r="22" spans="1:9" ht="15.75" customHeight="1" x14ac:dyDescent="0.25">
      <c r="A22" s="34" t="s">
        <v>674</v>
      </c>
      <c r="B22" s="35"/>
      <c r="C22" s="36"/>
      <c r="D22" s="36"/>
      <c r="E22" s="36"/>
      <c r="F22" s="36"/>
      <c r="G22" s="36"/>
      <c r="H22" s="36"/>
      <c r="I22" s="37"/>
    </row>
    <row r="23" spans="1:9" ht="13.5" customHeight="1" x14ac:dyDescent="0.2">
      <c r="A23" s="38"/>
      <c r="B23" s="39"/>
      <c r="C23" s="40"/>
      <c r="D23" s="40"/>
      <c r="E23" s="40"/>
      <c r="F23" s="40"/>
      <c r="G23" s="40"/>
      <c r="H23" s="40"/>
      <c r="I23" s="41"/>
    </row>
    <row r="24" spans="1:9" x14ac:dyDescent="0.2">
      <c r="A24" s="38"/>
      <c r="B24" s="39" t="s">
        <v>605</v>
      </c>
      <c r="C24" s="40"/>
      <c r="D24" s="40"/>
      <c r="E24" s="40"/>
      <c r="F24" s="40"/>
      <c r="G24" s="40"/>
      <c r="H24" s="40"/>
      <c r="I24" s="41"/>
    </row>
    <row r="25" spans="1:9" x14ac:dyDescent="0.2">
      <c r="A25" s="42"/>
      <c r="B25" s="40" t="s">
        <v>666</v>
      </c>
      <c r="C25" s="40"/>
      <c r="D25" s="40"/>
      <c r="E25" s="40"/>
      <c r="F25" s="40"/>
      <c r="G25" s="40"/>
      <c r="H25" s="40"/>
      <c r="I25" s="41"/>
    </row>
    <row r="26" spans="1:9" x14ac:dyDescent="0.2">
      <c r="A26" s="42"/>
      <c r="B26" s="40" t="s">
        <v>606</v>
      </c>
      <c r="C26" s="40"/>
      <c r="D26" s="40"/>
      <c r="E26" s="40"/>
      <c r="F26" s="40"/>
      <c r="G26" s="40"/>
      <c r="H26" s="40"/>
      <c r="I26" s="41"/>
    </row>
    <row r="27" spans="1:9" x14ac:dyDescent="0.2">
      <c r="A27" s="42"/>
      <c r="B27" s="40" t="s">
        <v>607</v>
      </c>
      <c r="C27" s="40"/>
      <c r="D27" s="40"/>
      <c r="E27" s="40"/>
      <c r="F27" s="40"/>
      <c r="G27" s="40"/>
      <c r="H27" s="40"/>
      <c r="I27" s="41"/>
    </row>
    <row r="28" spans="1:9" x14ac:dyDescent="0.2">
      <c r="A28" s="42"/>
      <c r="B28" s="40" t="s">
        <v>608</v>
      </c>
      <c r="C28" s="40"/>
      <c r="D28" s="40"/>
      <c r="E28" s="40"/>
      <c r="F28" s="40"/>
      <c r="G28" s="40"/>
      <c r="H28" s="40"/>
      <c r="I28" s="41"/>
    </row>
    <row r="29" spans="1:9" ht="12.75" customHeight="1" x14ac:dyDescent="0.2">
      <c r="A29" s="42"/>
      <c r="B29" s="40" t="s">
        <v>609</v>
      </c>
      <c r="C29" s="40"/>
      <c r="D29" s="40"/>
      <c r="E29" s="40"/>
      <c r="F29" s="40"/>
      <c r="G29" s="40"/>
      <c r="H29" s="40"/>
      <c r="I29" s="41"/>
    </row>
    <row r="30" spans="1:9" ht="12.75" customHeight="1" x14ac:dyDescent="0.2">
      <c r="A30" s="42"/>
      <c r="B30" s="40"/>
      <c r="C30" s="40"/>
      <c r="D30" s="40"/>
      <c r="E30" s="40"/>
      <c r="F30" s="40"/>
      <c r="G30" s="40"/>
      <c r="H30" s="40"/>
      <c r="I30" s="41"/>
    </row>
    <row r="31" spans="1:9" ht="12.75" customHeight="1" x14ac:dyDescent="0.2">
      <c r="A31" s="38"/>
      <c r="B31" s="39" t="s">
        <v>610</v>
      </c>
      <c r="C31" s="40"/>
      <c r="D31" s="40"/>
      <c r="E31" s="40"/>
      <c r="F31" s="40"/>
      <c r="G31" s="40"/>
      <c r="H31" s="40"/>
      <c r="I31" s="41"/>
    </row>
    <row r="32" spans="1:9" x14ac:dyDescent="0.2">
      <c r="A32" s="42"/>
      <c r="B32" s="40" t="s">
        <v>611</v>
      </c>
      <c r="C32" s="40"/>
      <c r="D32" s="40"/>
      <c r="E32" s="40"/>
      <c r="F32" s="40"/>
      <c r="G32" s="40"/>
      <c r="H32" s="40"/>
      <c r="I32" s="41"/>
    </row>
    <row r="33" spans="1:9" x14ac:dyDescent="0.2">
      <c r="A33" s="42"/>
      <c r="B33" s="40" t="s">
        <v>667</v>
      </c>
      <c r="C33" s="40"/>
      <c r="D33" s="40"/>
      <c r="E33" s="40"/>
      <c r="F33" s="40"/>
      <c r="G33" s="40"/>
      <c r="H33" s="40"/>
      <c r="I33" s="41"/>
    </row>
    <row r="34" spans="1:9" x14ac:dyDescent="0.2">
      <c r="A34" s="42"/>
      <c r="B34" s="40"/>
      <c r="C34" s="40"/>
      <c r="D34" s="40"/>
      <c r="E34" s="40"/>
      <c r="F34" s="40"/>
      <c r="G34" s="40"/>
      <c r="H34" s="40"/>
      <c r="I34" s="41"/>
    </row>
    <row r="35" spans="1:9" x14ac:dyDescent="0.2">
      <c r="A35" s="42"/>
      <c r="B35" s="40"/>
      <c r="C35" s="105" t="s">
        <v>612</v>
      </c>
      <c r="D35" s="717" t="s">
        <v>613</v>
      </c>
      <c r="E35" s="718"/>
      <c r="F35" s="719" t="s">
        <v>614</v>
      </c>
      <c r="G35" s="719"/>
      <c r="H35" s="43"/>
      <c r="I35" s="44"/>
    </row>
    <row r="36" spans="1:9" ht="36" customHeight="1" x14ac:dyDescent="0.2">
      <c r="A36" s="42"/>
      <c r="B36" s="40"/>
      <c r="C36" s="725">
        <v>1</v>
      </c>
      <c r="D36" s="713" t="s">
        <v>615</v>
      </c>
      <c r="E36" s="721"/>
      <c r="F36" s="713" t="s">
        <v>616</v>
      </c>
      <c r="G36" s="714"/>
      <c r="H36" s="43"/>
      <c r="I36" s="44"/>
    </row>
    <row r="37" spans="1:9" ht="36" customHeight="1" x14ac:dyDescent="0.2">
      <c r="A37" s="42"/>
      <c r="B37" s="40"/>
      <c r="C37" s="726"/>
      <c r="D37" s="715" t="s">
        <v>668</v>
      </c>
      <c r="E37" s="722"/>
      <c r="F37" s="715" t="s">
        <v>618</v>
      </c>
      <c r="G37" s="716"/>
      <c r="H37" s="43"/>
      <c r="I37" s="44"/>
    </row>
    <row r="38" spans="1:9" x14ac:dyDescent="0.2">
      <c r="A38" s="42"/>
      <c r="B38" s="40"/>
      <c r="C38" s="727"/>
      <c r="D38" s="723"/>
      <c r="E38" s="724"/>
      <c r="F38" s="709" t="s">
        <v>619</v>
      </c>
      <c r="G38" s="710"/>
      <c r="H38" s="43"/>
      <c r="I38" s="44"/>
    </row>
    <row r="39" spans="1:9" ht="26.25" customHeight="1" x14ac:dyDescent="0.2">
      <c r="A39" s="42"/>
      <c r="B39" s="40"/>
      <c r="C39" s="711" t="s">
        <v>3</v>
      </c>
      <c r="D39" s="713" t="s">
        <v>615</v>
      </c>
      <c r="E39" s="721"/>
      <c r="F39" s="713" t="s">
        <v>616</v>
      </c>
      <c r="G39" s="714"/>
      <c r="H39" s="45"/>
      <c r="I39" s="44"/>
    </row>
    <row r="40" spans="1:9" ht="29.25" customHeight="1" x14ac:dyDescent="0.2">
      <c r="A40" s="42"/>
      <c r="B40" s="40"/>
      <c r="C40" s="720"/>
      <c r="D40" s="715" t="s">
        <v>617</v>
      </c>
      <c r="E40" s="722"/>
      <c r="F40" s="715" t="s">
        <v>618</v>
      </c>
      <c r="G40" s="716"/>
      <c r="H40" s="45"/>
      <c r="I40" s="44"/>
    </row>
    <row r="41" spans="1:9" ht="27" customHeight="1" x14ac:dyDescent="0.2">
      <c r="A41" s="42"/>
      <c r="B41" s="40"/>
      <c r="C41" s="712"/>
      <c r="D41" s="723"/>
      <c r="E41" s="724"/>
      <c r="F41" s="709" t="s">
        <v>619</v>
      </c>
      <c r="G41" s="710"/>
      <c r="H41" s="45"/>
      <c r="I41" s="44"/>
    </row>
    <row r="42" spans="1:9" ht="28.5" customHeight="1" x14ac:dyDescent="0.2">
      <c r="A42" s="42"/>
      <c r="B42" s="40"/>
      <c r="C42" s="711" t="s">
        <v>34</v>
      </c>
      <c r="D42" s="713" t="s">
        <v>620</v>
      </c>
      <c r="E42" s="714"/>
      <c r="F42" s="713" t="s">
        <v>621</v>
      </c>
      <c r="G42" s="714"/>
      <c r="H42" s="45"/>
      <c r="I42" s="44"/>
    </row>
    <row r="43" spans="1:9" ht="28.5" customHeight="1" x14ac:dyDescent="0.2">
      <c r="A43" s="42"/>
      <c r="B43" s="40"/>
      <c r="C43" s="712"/>
      <c r="D43" s="715" t="s">
        <v>622</v>
      </c>
      <c r="E43" s="716"/>
      <c r="F43" s="715" t="s">
        <v>623</v>
      </c>
      <c r="G43" s="716"/>
      <c r="H43" s="45"/>
      <c r="I43" s="44"/>
    </row>
    <row r="44" spans="1:9" x14ac:dyDescent="0.2">
      <c r="A44" s="42"/>
      <c r="B44" s="40"/>
      <c r="C44" s="70" t="s">
        <v>229</v>
      </c>
      <c r="D44" s="713" t="s">
        <v>624</v>
      </c>
      <c r="E44" s="714"/>
      <c r="F44" s="713" t="s">
        <v>625</v>
      </c>
      <c r="G44" s="714"/>
      <c r="H44" s="45"/>
      <c r="I44" s="44"/>
    </row>
    <row r="45" spans="1:9" ht="18" customHeight="1" x14ac:dyDescent="0.2">
      <c r="A45" s="42"/>
      <c r="B45" s="40"/>
      <c r="C45" s="71" t="s">
        <v>665</v>
      </c>
      <c r="D45" s="709" t="s">
        <v>626</v>
      </c>
      <c r="E45" s="710"/>
      <c r="F45" s="709" t="s">
        <v>627</v>
      </c>
      <c r="G45" s="710"/>
      <c r="H45" s="45"/>
      <c r="I45" s="44"/>
    </row>
    <row r="46" spans="1:9" ht="24" customHeight="1" x14ac:dyDescent="0.2">
      <c r="A46" s="42"/>
      <c r="B46" s="40"/>
      <c r="C46" s="711" t="s">
        <v>664</v>
      </c>
      <c r="D46" s="713" t="s">
        <v>670</v>
      </c>
      <c r="E46" s="714"/>
      <c r="F46" s="713" t="s">
        <v>669</v>
      </c>
      <c r="G46" s="714"/>
      <c r="H46" s="45"/>
      <c r="I46" s="44"/>
    </row>
    <row r="47" spans="1:9" ht="30" customHeight="1" x14ac:dyDescent="0.2">
      <c r="A47" s="42"/>
      <c r="B47" s="40"/>
      <c r="C47" s="712"/>
      <c r="D47" s="709" t="s">
        <v>671</v>
      </c>
      <c r="E47" s="710"/>
      <c r="F47" s="709" t="s">
        <v>672</v>
      </c>
      <c r="G47" s="710"/>
      <c r="H47" s="45"/>
      <c r="I47" s="44"/>
    </row>
    <row r="48" spans="1:9" x14ac:dyDescent="0.2">
      <c r="A48" s="42"/>
      <c r="B48" s="40"/>
      <c r="C48" s="40"/>
      <c r="D48" s="40"/>
      <c r="E48" s="40"/>
      <c r="F48" s="40"/>
      <c r="G48" s="40"/>
      <c r="H48" s="40"/>
      <c r="I48" s="41"/>
    </row>
    <row r="49" spans="1:9" x14ac:dyDescent="0.2">
      <c r="A49" s="42"/>
      <c r="B49" s="46" t="s">
        <v>628</v>
      </c>
      <c r="C49" s="40"/>
      <c r="D49" s="40"/>
      <c r="E49" s="40"/>
      <c r="F49" s="40"/>
      <c r="G49" s="40"/>
      <c r="H49" s="40"/>
      <c r="I49" s="41"/>
    </row>
    <row r="50" spans="1:9" x14ac:dyDescent="0.2">
      <c r="A50" s="42"/>
      <c r="B50" s="40" t="s">
        <v>673</v>
      </c>
      <c r="C50" s="40"/>
      <c r="D50" s="40"/>
      <c r="E50" s="40"/>
      <c r="F50" s="40"/>
      <c r="G50" s="40"/>
      <c r="H50" s="40"/>
      <c r="I50" s="41"/>
    </row>
    <row r="51" spans="1:9" x14ac:dyDescent="0.2">
      <c r="A51" s="42"/>
      <c r="B51" s="40"/>
      <c r="C51" s="40"/>
      <c r="D51" s="40"/>
      <c r="E51" s="40"/>
      <c r="F51" s="40"/>
      <c r="G51" s="40"/>
      <c r="H51" s="40"/>
      <c r="I51" s="41"/>
    </row>
    <row r="52" spans="1:9" ht="15.75" thickBot="1" x14ac:dyDescent="0.25">
      <c r="A52" s="72"/>
      <c r="B52" s="73"/>
      <c r="C52" s="74"/>
      <c r="D52" s="73"/>
      <c r="E52" s="73"/>
      <c r="F52" s="73"/>
      <c r="G52" s="73"/>
      <c r="H52" s="28"/>
      <c r="I52" s="75"/>
    </row>
    <row r="53" spans="1:9" x14ac:dyDescent="0.2">
      <c r="A53" s="68"/>
      <c r="B53" s="69"/>
      <c r="C53" s="69"/>
      <c r="D53" s="69"/>
      <c r="E53" s="69"/>
      <c r="F53" s="69"/>
      <c r="G53" s="69"/>
    </row>
  </sheetData>
  <sheetProtection algorithmName="SHA-512" hashValue="rUDwTBBUqGcAXfRy7D3WUTuzQIeaPhi8Uz51NFQ++R74Eowo3clAWkujezSaS8dANC7qvzoC1T+sB5JQ5F4DFQ==" saltValue="nP2RrTyl7JR6pR5ocdpdMQ==" spinCount="100000" sheet="1" objects="1" scenarios="1"/>
  <mergeCells count="34">
    <mergeCell ref="C46:C47"/>
    <mergeCell ref="D46:E46"/>
    <mergeCell ref="F46:G46"/>
    <mergeCell ref="D47:E47"/>
    <mergeCell ref="F47:G47"/>
    <mergeCell ref="C20:I20"/>
    <mergeCell ref="A3:I3"/>
    <mergeCell ref="A4:I4"/>
    <mergeCell ref="B17:I17"/>
    <mergeCell ref="C18:I18"/>
    <mergeCell ref="C19:I19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9BE8D-B736-48AE-8ECD-D50800433C5B}">
  <sheetPr>
    <tabColor theme="7" tint="0.59999389629810485"/>
  </sheetPr>
  <dimension ref="A1:XBZ521"/>
  <sheetViews>
    <sheetView zoomScale="170" zoomScaleNormal="17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H1" sqref="H1:H1048576"/>
    </sheetView>
  </sheetViews>
  <sheetFormatPr defaultColWidth="11.42578125" defaultRowHeight="12.75" x14ac:dyDescent="0.2"/>
  <cols>
    <col min="1" max="1" width="9" style="483" customWidth="1"/>
    <col min="2" max="2" width="11.42578125" style="449" customWidth="1"/>
    <col min="3" max="3" width="14.7109375" style="449" customWidth="1"/>
    <col min="4" max="4" width="15" style="484" bestFit="1" customWidth="1"/>
    <col min="5" max="5" width="27.5703125" style="485" bestFit="1" customWidth="1"/>
    <col min="6" max="6" width="12.7109375" style="449" bestFit="1" customWidth="1"/>
    <col min="7" max="8" width="11.140625" style="487" customWidth="1"/>
    <col min="9" max="10" width="10.5703125" style="449" bestFit="1" customWidth="1"/>
    <col min="11" max="11" width="13.42578125" style="449" bestFit="1" customWidth="1"/>
    <col min="12" max="12" width="12.140625" style="449" bestFit="1" customWidth="1"/>
    <col min="13" max="13" width="13.85546875" style="449" bestFit="1" customWidth="1"/>
    <col min="14" max="14" width="14.85546875" style="449" bestFit="1" customWidth="1"/>
    <col min="15" max="15" width="14" style="484" bestFit="1" customWidth="1"/>
    <col min="16" max="16" width="47.140625" style="486" customWidth="1"/>
    <col min="17" max="17" width="12.140625" style="449" bestFit="1" customWidth="1"/>
    <col min="18" max="18" width="39.85546875" style="449" bestFit="1" customWidth="1"/>
    <col min="19" max="19" width="18.140625" style="449" bestFit="1" customWidth="1"/>
    <col min="20" max="16384" width="11.42578125" style="449"/>
  </cols>
  <sheetData>
    <row r="1" spans="1:19" ht="40.5" customHeight="1" thickBot="1" x14ac:dyDescent="0.25">
      <c r="A1" s="447" t="s">
        <v>1112</v>
      </c>
      <c r="B1" s="119"/>
      <c r="C1" s="448" t="s">
        <v>2795</v>
      </c>
      <c r="D1" s="120"/>
      <c r="E1" s="121"/>
      <c r="F1" s="122"/>
      <c r="G1" s="498" t="s">
        <v>2732</v>
      </c>
      <c r="H1" s="498"/>
      <c r="I1" s="123"/>
      <c r="J1" s="123"/>
      <c r="K1" s="147"/>
      <c r="L1" s="124"/>
      <c r="M1" s="125"/>
      <c r="N1" s="125"/>
      <c r="O1" s="120"/>
      <c r="P1" s="371"/>
      <c r="Q1" s="126"/>
      <c r="R1" s="126"/>
      <c r="S1" s="127"/>
    </row>
    <row r="2" spans="1:19" ht="34.5" thickBot="1" x14ac:dyDescent="0.25">
      <c r="A2" s="129"/>
      <c r="B2" s="130" t="s">
        <v>1113</v>
      </c>
      <c r="C2" s="131" t="s">
        <v>1114</v>
      </c>
      <c r="D2" s="132" t="s">
        <v>1115</v>
      </c>
      <c r="E2" s="131" t="s">
        <v>1116</v>
      </c>
      <c r="F2" s="131" t="s">
        <v>1117</v>
      </c>
      <c r="G2" s="547" t="s">
        <v>2822</v>
      </c>
      <c r="H2" s="547" t="s">
        <v>2823</v>
      </c>
      <c r="I2" s="131" t="s">
        <v>1120</v>
      </c>
      <c r="J2" s="131" t="s">
        <v>1118</v>
      </c>
      <c r="K2" s="131" t="s">
        <v>1119</v>
      </c>
      <c r="L2" s="131" t="s">
        <v>1121</v>
      </c>
      <c r="M2" s="131" t="s">
        <v>1122</v>
      </c>
      <c r="N2" s="131" t="s">
        <v>1123</v>
      </c>
      <c r="O2" s="132" t="s">
        <v>1124</v>
      </c>
      <c r="P2" s="132" t="s">
        <v>1125</v>
      </c>
      <c r="Q2" s="131" t="s">
        <v>1126</v>
      </c>
      <c r="R2" s="131" t="s">
        <v>1127</v>
      </c>
      <c r="S2" s="133" t="s">
        <v>1128</v>
      </c>
    </row>
    <row r="3" spans="1:19" ht="13.5" thickBot="1" x14ac:dyDescent="0.25">
      <c r="A3" s="450"/>
      <c r="B3" s="548" t="s">
        <v>1129</v>
      </c>
      <c r="C3" s="549"/>
      <c r="D3" s="549"/>
      <c r="E3" s="549"/>
      <c r="F3" s="550"/>
      <c r="G3" s="551"/>
      <c r="H3" s="551"/>
      <c r="I3" s="552"/>
      <c r="J3" s="552"/>
      <c r="K3" s="552"/>
      <c r="L3" s="552"/>
      <c r="M3" s="552"/>
      <c r="N3" s="552"/>
      <c r="O3" s="552"/>
      <c r="P3" s="549"/>
      <c r="Q3" s="552"/>
      <c r="R3" s="553"/>
      <c r="S3" s="554"/>
    </row>
    <row r="4" spans="1:19" x14ac:dyDescent="0.2">
      <c r="A4" s="450"/>
      <c r="B4" s="134" t="s">
        <v>2609</v>
      </c>
      <c r="C4" s="135"/>
      <c r="D4" s="136"/>
      <c r="E4" s="137"/>
      <c r="F4" s="138"/>
      <c r="G4" s="451"/>
      <c r="H4" s="451"/>
      <c r="I4" s="139"/>
      <c r="J4" s="139"/>
      <c r="K4" s="139"/>
      <c r="L4" s="140"/>
      <c r="M4" s="139"/>
      <c r="N4" s="140"/>
      <c r="O4" s="140"/>
      <c r="P4" s="372"/>
      <c r="Q4" s="139"/>
      <c r="R4" s="139"/>
      <c r="S4" s="141"/>
    </row>
    <row r="5" spans="1:19" x14ac:dyDescent="0.2">
      <c r="A5" s="450"/>
      <c r="B5" s="142" t="s">
        <v>1130</v>
      </c>
      <c r="C5" s="143" t="s">
        <v>681</v>
      </c>
      <c r="D5" s="144" t="s">
        <v>5</v>
      </c>
      <c r="E5" s="145" t="s">
        <v>1131</v>
      </c>
      <c r="F5" s="146" t="s">
        <v>691</v>
      </c>
      <c r="G5" s="147">
        <v>211.69</v>
      </c>
      <c r="H5" s="147">
        <f>ROUND(ROUND(G5*4.8,2),0)</f>
        <v>1016</v>
      </c>
      <c r="I5" s="148" t="s">
        <v>2733</v>
      </c>
      <c r="J5" s="148" t="s">
        <v>229</v>
      </c>
      <c r="K5" s="149">
        <v>1</v>
      </c>
      <c r="L5" s="149">
        <v>8537109199</v>
      </c>
      <c r="M5" s="148" t="s">
        <v>632</v>
      </c>
      <c r="N5" s="149">
        <v>148</v>
      </c>
      <c r="O5" s="150" t="s">
        <v>1132</v>
      </c>
      <c r="P5" s="373"/>
      <c r="Q5" s="148" t="s">
        <v>1133</v>
      </c>
      <c r="R5" s="151"/>
      <c r="S5" s="152">
        <v>800549180153</v>
      </c>
    </row>
    <row r="6" spans="1:19" x14ac:dyDescent="0.2">
      <c r="A6" s="450"/>
      <c r="B6" s="142" t="s">
        <v>1134</v>
      </c>
      <c r="C6" s="143" t="s">
        <v>8</v>
      </c>
      <c r="D6" s="144" t="s">
        <v>7</v>
      </c>
      <c r="E6" s="145" t="s">
        <v>1135</v>
      </c>
      <c r="F6" s="146" t="s">
        <v>691</v>
      </c>
      <c r="G6" s="147">
        <v>127.02</v>
      </c>
      <c r="H6" s="147">
        <f t="shared" ref="H6:H19" si="0">ROUND(ROUND(G6*4.8,2),0)</f>
        <v>610</v>
      </c>
      <c r="I6" s="148" t="s">
        <v>2733</v>
      </c>
      <c r="J6" s="148" t="s">
        <v>229</v>
      </c>
      <c r="K6" s="148" t="s">
        <v>3</v>
      </c>
      <c r="L6" s="149">
        <v>8537109199</v>
      </c>
      <c r="M6" s="148" t="s">
        <v>632</v>
      </c>
      <c r="N6" s="149">
        <v>7</v>
      </c>
      <c r="O6" s="150" t="s">
        <v>1136</v>
      </c>
      <c r="P6" s="373"/>
      <c r="Q6" s="148" t="s">
        <v>1133</v>
      </c>
      <c r="R6" s="151"/>
      <c r="S6" s="153">
        <v>8717332205882</v>
      </c>
    </row>
    <row r="7" spans="1:19" x14ac:dyDescent="0.2">
      <c r="A7" s="450"/>
      <c r="B7" s="142" t="s">
        <v>2734</v>
      </c>
      <c r="C7" s="143" t="s">
        <v>11</v>
      </c>
      <c r="D7" s="144" t="s">
        <v>10</v>
      </c>
      <c r="E7" s="145" t="s">
        <v>1137</v>
      </c>
      <c r="F7" s="146" t="s">
        <v>691</v>
      </c>
      <c r="G7" s="147">
        <v>169.34</v>
      </c>
      <c r="H7" s="147">
        <f t="shared" si="0"/>
        <v>813</v>
      </c>
      <c r="I7" s="148" t="s">
        <v>2733</v>
      </c>
      <c r="J7" s="148" t="s">
        <v>229</v>
      </c>
      <c r="K7" s="149">
        <v>1</v>
      </c>
      <c r="L7" s="149">
        <v>8537109199</v>
      </c>
      <c r="M7" s="148" t="s">
        <v>632</v>
      </c>
      <c r="N7" s="149">
        <v>98</v>
      </c>
      <c r="O7" s="150" t="s">
        <v>1138</v>
      </c>
      <c r="P7" s="373"/>
      <c r="Q7" s="148" t="s">
        <v>1133</v>
      </c>
      <c r="R7" s="151"/>
      <c r="S7" s="152">
        <v>8717332205912</v>
      </c>
    </row>
    <row r="8" spans="1:19" s="154" customFormat="1" x14ac:dyDescent="0.2">
      <c r="A8" s="452"/>
      <c r="B8" s="142" t="s">
        <v>1139</v>
      </c>
      <c r="C8" s="143" t="s">
        <v>14</v>
      </c>
      <c r="D8" s="144" t="s">
        <v>13</v>
      </c>
      <c r="E8" s="145" t="s">
        <v>1140</v>
      </c>
      <c r="F8" s="146" t="s">
        <v>691</v>
      </c>
      <c r="G8" s="147">
        <v>254.03</v>
      </c>
      <c r="H8" s="147">
        <f t="shared" si="0"/>
        <v>1219</v>
      </c>
      <c r="I8" s="148" t="s">
        <v>2733</v>
      </c>
      <c r="J8" s="148" t="s">
        <v>229</v>
      </c>
      <c r="K8" s="149">
        <v>1</v>
      </c>
      <c r="L8" s="149">
        <v>8537109199</v>
      </c>
      <c r="M8" s="148" t="s">
        <v>632</v>
      </c>
      <c r="N8" s="149">
        <v>15</v>
      </c>
      <c r="O8" s="150" t="s">
        <v>1141</v>
      </c>
      <c r="P8" s="373"/>
      <c r="Q8" s="148" t="s">
        <v>1133</v>
      </c>
      <c r="R8" s="151"/>
      <c r="S8" s="152">
        <v>8717332205929</v>
      </c>
    </row>
    <row r="9" spans="1:19" x14ac:dyDescent="0.2">
      <c r="A9" s="450"/>
      <c r="B9" s="142" t="s">
        <v>1142</v>
      </c>
      <c r="C9" s="143" t="s">
        <v>17</v>
      </c>
      <c r="D9" s="144" t="s">
        <v>16</v>
      </c>
      <c r="E9" s="145" t="s">
        <v>1143</v>
      </c>
      <c r="F9" s="146" t="s">
        <v>691</v>
      </c>
      <c r="G9" s="147">
        <v>254.03</v>
      </c>
      <c r="H9" s="147">
        <f t="shared" si="0"/>
        <v>1219</v>
      </c>
      <c r="I9" s="148" t="s">
        <v>2733</v>
      </c>
      <c r="J9" s="148" t="s">
        <v>229</v>
      </c>
      <c r="K9" s="148" t="s">
        <v>3</v>
      </c>
      <c r="L9" s="149">
        <v>8537109199</v>
      </c>
      <c r="M9" s="148" t="s">
        <v>632</v>
      </c>
      <c r="N9" s="149">
        <v>4</v>
      </c>
      <c r="O9" s="150" t="s">
        <v>1144</v>
      </c>
      <c r="P9" s="373"/>
      <c r="Q9" s="148" t="s">
        <v>1133</v>
      </c>
      <c r="R9" s="151"/>
      <c r="S9" s="152">
        <v>8717332205936</v>
      </c>
    </row>
    <row r="10" spans="1:19" x14ac:dyDescent="0.2">
      <c r="A10" s="453"/>
      <c r="B10" s="155" t="s">
        <v>1145</v>
      </c>
      <c r="C10" s="156" t="s">
        <v>20</v>
      </c>
      <c r="D10" s="157" t="s">
        <v>19</v>
      </c>
      <c r="E10" s="158" t="s">
        <v>1146</v>
      </c>
      <c r="F10" s="159" t="s">
        <v>691</v>
      </c>
      <c r="G10" s="147">
        <v>232.51</v>
      </c>
      <c r="H10" s="147">
        <f t="shared" si="0"/>
        <v>1116</v>
      </c>
      <c r="I10" s="148" t="s">
        <v>2733</v>
      </c>
      <c r="J10" s="160" t="s">
        <v>229</v>
      </c>
      <c r="K10" s="161">
        <v>1</v>
      </c>
      <c r="L10" s="161">
        <v>8537109199</v>
      </c>
      <c r="M10" s="160" t="s">
        <v>632</v>
      </c>
      <c r="N10" s="161">
        <v>17</v>
      </c>
      <c r="O10" s="454" t="s">
        <v>1147</v>
      </c>
      <c r="P10" s="374"/>
      <c r="Q10" s="160" t="s">
        <v>1133</v>
      </c>
      <c r="R10" s="162"/>
      <c r="S10" s="163">
        <v>8717332205943</v>
      </c>
    </row>
    <row r="11" spans="1:19" x14ac:dyDescent="0.2">
      <c r="A11" s="453"/>
      <c r="B11" s="155" t="s">
        <v>1148</v>
      </c>
      <c r="C11" s="156" t="s">
        <v>23</v>
      </c>
      <c r="D11" s="157" t="s">
        <v>22</v>
      </c>
      <c r="E11" s="158" t="s">
        <v>1149</v>
      </c>
      <c r="F11" s="159" t="s">
        <v>691</v>
      </c>
      <c r="G11" s="147">
        <v>459.06</v>
      </c>
      <c r="H11" s="147">
        <f t="shared" si="0"/>
        <v>2203</v>
      </c>
      <c r="I11" s="148" t="s">
        <v>2733</v>
      </c>
      <c r="J11" s="160" t="s">
        <v>229</v>
      </c>
      <c r="K11" s="161">
        <v>1</v>
      </c>
      <c r="L11" s="161">
        <v>8537109199</v>
      </c>
      <c r="M11" s="160" t="s">
        <v>632</v>
      </c>
      <c r="N11" s="161">
        <v>52</v>
      </c>
      <c r="O11" s="454" t="s">
        <v>1150</v>
      </c>
      <c r="P11" s="374"/>
      <c r="Q11" s="160" t="s">
        <v>1133</v>
      </c>
      <c r="R11" s="162"/>
      <c r="S11" s="163">
        <v>8717332205950</v>
      </c>
    </row>
    <row r="12" spans="1:19" s="154" customFormat="1" x14ac:dyDescent="0.2">
      <c r="A12" s="452"/>
      <c r="B12" s="142" t="s">
        <v>1151</v>
      </c>
      <c r="C12" s="143" t="s">
        <v>1152</v>
      </c>
      <c r="D12" s="144" t="s">
        <v>1153</v>
      </c>
      <c r="E12" s="145" t="s">
        <v>1154</v>
      </c>
      <c r="F12" s="146" t="s">
        <v>691</v>
      </c>
      <c r="G12" s="147">
        <v>338.7</v>
      </c>
      <c r="H12" s="147">
        <f t="shared" si="0"/>
        <v>1626</v>
      </c>
      <c r="I12" s="148" t="s">
        <v>2733</v>
      </c>
      <c r="J12" s="148" t="s">
        <v>229</v>
      </c>
      <c r="K12" s="149">
        <v>1</v>
      </c>
      <c r="L12" s="149">
        <v>8537109199</v>
      </c>
      <c r="M12" s="148" t="s">
        <v>632</v>
      </c>
      <c r="N12" s="149">
        <v>79</v>
      </c>
      <c r="O12" s="150" t="s">
        <v>1155</v>
      </c>
      <c r="P12" s="373"/>
      <c r="Q12" s="148" t="s">
        <v>1133</v>
      </c>
      <c r="R12" s="151"/>
      <c r="S12" s="152">
        <v>800549134231</v>
      </c>
    </row>
    <row r="13" spans="1:19" s="154" customFormat="1" x14ac:dyDescent="0.2">
      <c r="A13" s="453"/>
      <c r="B13" s="155" t="s">
        <v>1156</v>
      </c>
      <c r="C13" s="156" t="s">
        <v>26</v>
      </c>
      <c r="D13" s="157" t="s">
        <v>25</v>
      </c>
      <c r="E13" s="158" t="s">
        <v>1157</v>
      </c>
      <c r="F13" s="159" t="s">
        <v>691</v>
      </c>
      <c r="G13" s="147">
        <v>387.52</v>
      </c>
      <c r="H13" s="147">
        <f t="shared" si="0"/>
        <v>1860</v>
      </c>
      <c r="I13" s="148" t="s">
        <v>2733</v>
      </c>
      <c r="J13" s="160" t="s">
        <v>229</v>
      </c>
      <c r="K13" s="160" t="s">
        <v>3</v>
      </c>
      <c r="L13" s="161">
        <v>8537109199</v>
      </c>
      <c r="M13" s="160" t="s">
        <v>632</v>
      </c>
      <c r="N13" s="161">
        <v>15</v>
      </c>
      <c r="O13" s="454" t="s">
        <v>1158</v>
      </c>
      <c r="P13" s="374"/>
      <c r="Q13" s="160" t="s">
        <v>1133</v>
      </c>
      <c r="R13" s="162"/>
      <c r="S13" s="163">
        <v>8717332205998</v>
      </c>
    </row>
    <row r="14" spans="1:19" s="154" customFormat="1" x14ac:dyDescent="0.2">
      <c r="A14" s="452"/>
      <c r="B14" s="142" t="s">
        <v>1159</v>
      </c>
      <c r="C14" s="143" t="s">
        <v>29</v>
      </c>
      <c r="D14" s="144" t="s">
        <v>28</v>
      </c>
      <c r="E14" s="145" t="s">
        <v>1160</v>
      </c>
      <c r="F14" s="146" t="s">
        <v>691</v>
      </c>
      <c r="G14" s="147">
        <v>338.7</v>
      </c>
      <c r="H14" s="147">
        <f t="shared" si="0"/>
        <v>1626</v>
      </c>
      <c r="I14" s="148" t="s">
        <v>2733</v>
      </c>
      <c r="J14" s="148" t="s">
        <v>229</v>
      </c>
      <c r="K14" s="149">
        <v>1</v>
      </c>
      <c r="L14" s="149">
        <v>8537109199</v>
      </c>
      <c r="M14" s="148" t="s">
        <v>632</v>
      </c>
      <c r="N14" s="149">
        <v>37</v>
      </c>
      <c r="O14" s="150" t="s">
        <v>1138</v>
      </c>
      <c r="P14" s="373"/>
      <c r="Q14" s="148" t="s">
        <v>1133</v>
      </c>
      <c r="R14" s="151"/>
      <c r="S14" s="152">
        <v>8717332206001</v>
      </c>
    </row>
    <row r="15" spans="1:19" x14ac:dyDescent="0.2">
      <c r="A15" s="450"/>
      <c r="B15" s="142" t="s">
        <v>1161</v>
      </c>
      <c r="C15" s="143" t="s">
        <v>32</v>
      </c>
      <c r="D15" s="144" t="s">
        <v>31</v>
      </c>
      <c r="E15" s="145" t="s">
        <v>1162</v>
      </c>
      <c r="F15" s="146" t="s">
        <v>691</v>
      </c>
      <c r="G15" s="147">
        <v>447.07</v>
      </c>
      <c r="H15" s="147">
        <f t="shared" si="0"/>
        <v>2146</v>
      </c>
      <c r="I15" s="148" t="s">
        <v>2761</v>
      </c>
      <c r="J15" s="148" t="s">
        <v>229</v>
      </c>
      <c r="K15" s="148" t="s">
        <v>3</v>
      </c>
      <c r="L15" s="149">
        <v>8537109199</v>
      </c>
      <c r="M15" s="148" t="s">
        <v>632</v>
      </c>
      <c r="N15" s="149">
        <v>32</v>
      </c>
      <c r="O15" s="150" t="s">
        <v>1155</v>
      </c>
      <c r="P15" s="373"/>
      <c r="Q15" s="148" t="s">
        <v>1133</v>
      </c>
      <c r="R15" s="151"/>
      <c r="S15" s="153">
        <v>8717332260041</v>
      </c>
    </row>
    <row r="16" spans="1:19" x14ac:dyDescent="0.2">
      <c r="A16" s="453"/>
      <c r="B16" s="155" t="s">
        <v>1163</v>
      </c>
      <c r="C16" s="156" t="s">
        <v>36</v>
      </c>
      <c r="D16" s="157" t="s">
        <v>35</v>
      </c>
      <c r="E16" s="158" t="s">
        <v>1164</v>
      </c>
      <c r="F16" s="159" t="s">
        <v>691</v>
      </c>
      <c r="G16" s="147">
        <v>494.82</v>
      </c>
      <c r="H16" s="147">
        <f t="shared" si="0"/>
        <v>2375</v>
      </c>
      <c r="I16" s="148" t="s">
        <v>2733</v>
      </c>
      <c r="J16" s="160" t="s">
        <v>229</v>
      </c>
      <c r="K16" s="161">
        <v>1</v>
      </c>
      <c r="L16" s="161">
        <v>8538909999</v>
      </c>
      <c r="M16" s="160" t="s">
        <v>632</v>
      </c>
      <c r="N16" s="161">
        <v>462</v>
      </c>
      <c r="O16" s="454" t="s">
        <v>1138</v>
      </c>
      <c r="P16" s="374"/>
      <c r="Q16" s="160" t="s">
        <v>1133</v>
      </c>
      <c r="R16" s="162"/>
      <c r="S16" s="164">
        <v>8717332206018</v>
      </c>
    </row>
    <row r="17" spans="1:19" x14ac:dyDescent="0.2">
      <c r="A17" s="453"/>
      <c r="B17" s="155" t="s">
        <v>1165</v>
      </c>
      <c r="C17" s="156" t="s">
        <v>39</v>
      </c>
      <c r="D17" s="157" t="s">
        <v>38</v>
      </c>
      <c r="E17" s="158" t="s">
        <v>1166</v>
      </c>
      <c r="F17" s="159" t="s">
        <v>691</v>
      </c>
      <c r="G17" s="147">
        <v>983.69</v>
      </c>
      <c r="H17" s="147">
        <f t="shared" si="0"/>
        <v>4722</v>
      </c>
      <c r="I17" s="148" t="s">
        <v>2733</v>
      </c>
      <c r="J17" s="160" t="s">
        <v>229</v>
      </c>
      <c r="K17" s="160" t="s">
        <v>3</v>
      </c>
      <c r="L17" s="161">
        <v>8538909999</v>
      </c>
      <c r="M17" s="160" t="s">
        <v>632</v>
      </c>
      <c r="N17" s="161">
        <v>27</v>
      </c>
      <c r="O17" s="454" t="s">
        <v>1167</v>
      </c>
      <c r="P17" s="374"/>
      <c r="Q17" s="160" t="s">
        <v>1133</v>
      </c>
      <c r="R17" s="162"/>
      <c r="S17" s="164">
        <v>8717332309719</v>
      </c>
    </row>
    <row r="18" spans="1:19" x14ac:dyDescent="0.2">
      <c r="A18" s="450"/>
      <c r="B18" s="165" t="s">
        <v>1168</v>
      </c>
      <c r="C18" s="166" t="s">
        <v>41</v>
      </c>
      <c r="D18" s="167" t="s">
        <v>1042</v>
      </c>
      <c r="E18" s="145" t="s">
        <v>1169</v>
      </c>
      <c r="F18" s="146" t="s">
        <v>691</v>
      </c>
      <c r="G18" s="147">
        <v>57.43</v>
      </c>
      <c r="H18" s="147">
        <f t="shared" si="0"/>
        <v>276</v>
      </c>
      <c r="I18" s="168" t="s">
        <v>2761</v>
      </c>
      <c r="J18" s="168" t="s">
        <v>229</v>
      </c>
      <c r="K18" s="168" t="s">
        <v>3</v>
      </c>
      <c r="L18" s="149">
        <v>8536901000</v>
      </c>
      <c r="M18" s="168" t="s">
        <v>632</v>
      </c>
      <c r="N18" s="149">
        <v>165</v>
      </c>
      <c r="O18" s="150" t="s">
        <v>1170</v>
      </c>
      <c r="P18" s="145"/>
      <c r="Q18" s="168" t="s">
        <v>1133</v>
      </c>
      <c r="R18" s="151"/>
      <c r="S18" s="169">
        <v>8717332206025</v>
      </c>
    </row>
    <row r="19" spans="1:19" x14ac:dyDescent="0.2">
      <c r="A19" s="450"/>
      <c r="B19" s="142" t="s">
        <v>1171</v>
      </c>
      <c r="C19" s="143" t="s">
        <v>44</v>
      </c>
      <c r="D19" s="144" t="s">
        <v>43</v>
      </c>
      <c r="E19" s="145" t="s">
        <v>1172</v>
      </c>
      <c r="F19" s="146" t="s">
        <v>691</v>
      </c>
      <c r="G19" s="147">
        <v>143.94999999999999</v>
      </c>
      <c r="H19" s="147">
        <f t="shared" si="0"/>
        <v>691</v>
      </c>
      <c r="I19" s="148" t="s">
        <v>2761</v>
      </c>
      <c r="J19" s="148" t="s">
        <v>229</v>
      </c>
      <c r="K19" s="149">
        <v>1</v>
      </c>
      <c r="L19" s="149">
        <v>8536901000</v>
      </c>
      <c r="M19" s="148" t="s">
        <v>632</v>
      </c>
      <c r="N19" s="149">
        <v>129</v>
      </c>
      <c r="O19" s="150" t="s">
        <v>1173</v>
      </c>
      <c r="P19" s="373"/>
      <c r="Q19" s="148" t="s">
        <v>1133</v>
      </c>
      <c r="R19" s="151"/>
      <c r="S19" s="152">
        <v>8717332206032</v>
      </c>
    </row>
    <row r="20" spans="1:19" x14ac:dyDescent="0.2">
      <c r="A20" s="450"/>
      <c r="B20" s="170" t="s">
        <v>1174</v>
      </c>
      <c r="C20" s="171"/>
      <c r="D20" s="172" t="s">
        <v>1175</v>
      </c>
      <c r="E20" s="171"/>
      <c r="F20" s="173"/>
      <c r="G20" s="455"/>
      <c r="H20" s="455"/>
      <c r="I20" s="171" t="s">
        <v>1175</v>
      </c>
      <c r="J20" s="171"/>
      <c r="K20" s="171"/>
      <c r="L20" s="174"/>
      <c r="M20" s="174"/>
      <c r="N20" s="175" t="s">
        <v>1175</v>
      </c>
      <c r="O20" s="456" t="s">
        <v>1175</v>
      </c>
      <c r="P20" s="375"/>
      <c r="Q20" s="176"/>
      <c r="R20" s="177"/>
      <c r="S20" s="178"/>
    </row>
    <row r="21" spans="1:19" x14ac:dyDescent="0.2">
      <c r="A21" s="450"/>
      <c r="B21" s="179" t="s">
        <v>1176</v>
      </c>
      <c r="C21" s="180" t="s">
        <v>978</v>
      </c>
      <c r="D21" s="181" t="s">
        <v>980</v>
      </c>
      <c r="E21" s="158" t="s">
        <v>1177</v>
      </c>
      <c r="F21" s="159" t="s">
        <v>691</v>
      </c>
      <c r="G21" s="147">
        <v>822.73</v>
      </c>
      <c r="H21" s="147">
        <f>ROUND(ROUND(G21*4.8,2),0)</f>
        <v>3949</v>
      </c>
      <c r="I21" s="148" t="s">
        <v>2733</v>
      </c>
      <c r="J21" s="160" t="s">
        <v>229</v>
      </c>
      <c r="K21" s="161" t="s">
        <v>3</v>
      </c>
      <c r="L21" s="161">
        <v>8537109199</v>
      </c>
      <c r="M21" s="182" t="s">
        <v>631</v>
      </c>
      <c r="N21" s="161">
        <v>24</v>
      </c>
      <c r="O21" s="454">
        <v>3.1909999999999998</v>
      </c>
      <c r="P21" s="158"/>
      <c r="Q21" s="182" t="s">
        <v>1133</v>
      </c>
      <c r="R21" s="162"/>
      <c r="S21" s="183">
        <v>8717332940417</v>
      </c>
    </row>
    <row r="22" spans="1:19" x14ac:dyDescent="0.2">
      <c r="A22" s="450"/>
      <c r="B22" s="179" t="s">
        <v>1178</v>
      </c>
      <c r="C22" s="180" t="s">
        <v>979</v>
      </c>
      <c r="D22" s="181" t="s">
        <v>981</v>
      </c>
      <c r="E22" s="158" t="s">
        <v>1179</v>
      </c>
      <c r="F22" s="159" t="s">
        <v>691</v>
      </c>
      <c r="G22" s="147">
        <v>1412.94</v>
      </c>
      <c r="H22" s="147">
        <f>ROUND(ROUND(G22*4.8,2),0)</f>
        <v>6782</v>
      </c>
      <c r="I22" s="148" t="s">
        <v>2733</v>
      </c>
      <c r="J22" s="160" t="s">
        <v>229</v>
      </c>
      <c r="K22" s="161" t="s">
        <v>3</v>
      </c>
      <c r="L22" s="161">
        <v>8537109199</v>
      </c>
      <c r="M22" s="182" t="s">
        <v>631</v>
      </c>
      <c r="N22" s="161">
        <v>27</v>
      </c>
      <c r="O22" s="454">
        <v>3.1909999999999998</v>
      </c>
      <c r="P22" s="158"/>
      <c r="Q22" s="182" t="s">
        <v>1133</v>
      </c>
      <c r="R22" s="162"/>
      <c r="S22" s="183">
        <v>4060039031174</v>
      </c>
    </row>
    <row r="23" spans="1:19" x14ac:dyDescent="0.2">
      <c r="A23" s="450"/>
      <c r="B23" s="134" t="s">
        <v>2610</v>
      </c>
      <c r="C23" s="137"/>
      <c r="D23" s="184" t="s">
        <v>1175</v>
      </c>
      <c r="E23" s="137"/>
      <c r="F23" s="138"/>
      <c r="G23" s="451"/>
      <c r="H23" s="451"/>
      <c r="I23" s="137" t="s">
        <v>1175</v>
      </c>
      <c r="J23" s="137"/>
      <c r="K23" s="137"/>
      <c r="L23" s="137"/>
      <c r="M23" s="137"/>
      <c r="N23" s="185" t="s">
        <v>1175</v>
      </c>
      <c r="O23" s="457" t="s">
        <v>1175</v>
      </c>
      <c r="P23" s="376"/>
      <c r="Q23" s="139"/>
      <c r="R23" s="186"/>
      <c r="S23" s="141"/>
    </row>
    <row r="24" spans="1:19" x14ac:dyDescent="0.2">
      <c r="A24" s="450"/>
      <c r="B24" s="142" t="s">
        <v>1183</v>
      </c>
      <c r="C24" s="143" t="s">
        <v>47</v>
      </c>
      <c r="D24" s="144" t="s">
        <v>46</v>
      </c>
      <c r="E24" s="145" t="s">
        <v>1184</v>
      </c>
      <c r="F24" s="146" t="s">
        <v>691</v>
      </c>
      <c r="G24" s="147">
        <v>504.01</v>
      </c>
      <c r="H24" s="147">
        <f>ROUND(ROUND(G24*4.8,2),0)</f>
        <v>2419</v>
      </c>
      <c r="I24" s="148" t="s">
        <v>2761</v>
      </c>
      <c r="J24" s="148" t="s">
        <v>229</v>
      </c>
      <c r="K24" s="149">
        <v>1</v>
      </c>
      <c r="L24" s="149">
        <v>8538909999</v>
      </c>
      <c r="M24" s="148" t="s">
        <v>632</v>
      </c>
      <c r="N24" s="149">
        <v>68</v>
      </c>
      <c r="O24" s="150" t="s">
        <v>1185</v>
      </c>
      <c r="P24" s="373"/>
      <c r="Q24" s="148" t="s">
        <v>1133</v>
      </c>
      <c r="R24" s="189"/>
      <c r="S24" s="153">
        <v>8717332206131</v>
      </c>
    </row>
    <row r="25" spans="1:19" x14ac:dyDescent="0.2">
      <c r="A25" s="450"/>
      <c r="B25" s="142" t="s">
        <v>1186</v>
      </c>
      <c r="C25" s="143" t="s">
        <v>50</v>
      </c>
      <c r="D25" s="144" t="s">
        <v>49</v>
      </c>
      <c r="E25" s="145" t="s">
        <v>1187</v>
      </c>
      <c r="F25" s="146" t="s">
        <v>691</v>
      </c>
      <c r="G25" s="147">
        <v>635.04999999999995</v>
      </c>
      <c r="H25" s="147">
        <f t="shared" ref="H25:H40" si="1">ROUND(ROUND(G25*4.8,2),0)</f>
        <v>3048</v>
      </c>
      <c r="I25" s="148" t="s">
        <v>2761</v>
      </c>
      <c r="J25" s="148" t="s">
        <v>229</v>
      </c>
      <c r="K25" s="149">
        <v>1</v>
      </c>
      <c r="L25" s="149">
        <v>8538909999</v>
      </c>
      <c r="M25" s="148" t="s">
        <v>632</v>
      </c>
      <c r="N25" s="149">
        <v>74</v>
      </c>
      <c r="O25" s="150" t="s">
        <v>1188</v>
      </c>
      <c r="P25" s="373"/>
      <c r="Q25" s="148" t="s">
        <v>1133</v>
      </c>
      <c r="R25" s="151"/>
      <c r="S25" s="153">
        <v>8717332206148</v>
      </c>
    </row>
    <row r="26" spans="1:19" x14ac:dyDescent="0.2">
      <c r="A26" s="450"/>
      <c r="B26" s="155" t="s">
        <v>1189</v>
      </c>
      <c r="C26" s="156" t="s">
        <v>53</v>
      </c>
      <c r="D26" s="157" t="s">
        <v>52</v>
      </c>
      <c r="E26" s="158" t="s">
        <v>1190</v>
      </c>
      <c r="F26" s="159" t="s">
        <v>691</v>
      </c>
      <c r="G26" s="147">
        <v>1079.08</v>
      </c>
      <c r="H26" s="147">
        <f t="shared" si="1"/>
        <v>5180</v>
      </c>
      <c r="I26" s="160" t="s">
        <v>2761</v>
      </c>
      <c r="J26" s="160" t="s">
        <v>229</v>
      </c>
      <c r="K26" s="161">
        <v>1</v>
      </c>
      <c r="L26" s="161">
        <v>8538909999</v>
      </c>
      <c r="M26" s="160" t="s">
        <v>632</v>
      </c>
      <c r="N26" s="161">
        <v>21</v>
      </c>
      <c r="O26" s="454" t="s">
        <v>1191</v>
      </c>
      <c r="P26" s="374"/>
      <c r="Q26" s="160" t="s">
        <v>1133</v>
      </c>
      <c r="R26" s="162"/>
      <c r="S26" s="164">
        <v>8717332206155</v>
      </c>
    </row>
    <row r="27" spans="1:19" x14ac:dyDescent="0.2">
      <c r="A27" s="450"/>
      <c r="B27" s="142" t="s">
        <v>1192</v>
      </c>
      <c r="C27" s="143" t="s">
        <v>56</v>
      </c>
      <c r="D27" s="144" t="s">
        <v>55</v>
      </c>
      <c r="E27" s="145" t="s">
        <v>1193</v>
      </c>
      <c r="F27" s="146" t="s">
        <v>691</v>
      </c>
      <c r="G27" s="147">
        <v>340.52</v>
      </c>
      <c r="H27" s="147">
        <f t="shared" si="1"/>
        <v>1635</v>
      </c>
      <c r="I27" s="148" t="s">
        <v>2761</v>
      </c>
      <c r="J27" s="148" t="s">
        <v>229</v>
      </c>
      <c r="K27" s="149">
        <v>1</v>
      </c>
      <c r="L27" s="149">
        <v>8538909999</v>
      </c>
      <c r="M27" s="148" t="s">
        <v>632</v>
      </c>
      <c r="N27" s="149">
        <v>54</v>
      </c>
      <c r="O27" s="150" t="s">
        <v>1194</v>
      </c>
      <c r="P27" s="373"/>
      <c r="Q27" s="148" t="s">
        <v>1133</v>
      </c>
      <c r="R27" s="151"/>
      <c r="S27" s="153">
        <v>8717332206162</v>
      </c>
    </row>
    <row r="28" spans="1:19" x14ac:dyDescent="0.2">
      <c r="A28" s="450"/>
      <c r="B28" s="142" t="s">
        <v>1195</v>
      </c>
      <c r="C28" s="143" t="s">
        <v>1196</v>
      </c>
      <c r="D28" s="144" t="s">
        <v>1197</v>
      </c>
      <c r="E28" s="145" t="s">
        <v>1198</v>
      </c>
      <c r="F28" s="146" t="s">
        <v>691</v>
      </c>
      <c r="G28" s="147">
        <v>343.53</v>
      </c>
      <c r="H28" s="147">
        <f t="shared" si="1"/>
        <v>1649</v>
      </c>
      <c r="I28" s="148" t="s">
        <v>2761</v>
      </c>
      <c r="J28" s="148" t="s">
        <v>229</v>
      </c>
      <c r="K28" s="148" t="s">
        <v>3</v>
      </c>
      <c r="L28" s="149">
        <v>3926909790</v>
      </c>
      <c r="M28" s="148" t="s">
        <v>632</v>
      </c>
      <c r="N28" s="149">
        <v>124</v>
      </c>
      <c r="O28" s="150" t="s">
        <v>1199</v>
      </c>
      <c r="P28" s="373"/>
      <c r="Q28" s="148" t="s">
        <v>1133</v>
      </c>
      <c r="R28" s="151"/>
      <c r="S28" s="153">
        <v>8717332206667</v>
      </c>
    </row>
    <row r="29" spans="1:19" x14ac:dyDescent="0.2">
      <c r="A29" s="450"/>
      <c r="B29" s="142" t="s">
        <v>1200</v>
      </c>
      <c r="C29" s="143" t="s">
        <v>59</v>
      </c>
      <c r="D29" s="144" t="s">
        <v>58</v>
      </c>
      <c r="E29" s="145" t="s">
        <v>1201</v>
      </c>
      <c r="F29" s="146" t="s">
        <v>691</v>
      </c>
      <c r="G29" s="147">
        <v>393.67</v>
      </c>
      <c r="H29" s="147">
        <f t="shared" si="1"/>
        <v>1890</v>
      </c>
      <c r="I29" s="148" t="s">
        <v>2761</v>
      </c>
      <c r="J29" s="148" t="s">
        <v>229</v>
      </c>
      <c r="K29" s="149">
        <v>1</v>
      </c>
      <c r="L29" s="149">
        <v>8538909999</v>
      </c>
      <c r="M29" s="148" t="s">
        <v>632</v>
      </c>
      <c r="N29" s="149">
        <v>64</v>
      </c>
      <c r="O29" s="150" t="s">
        <v>1202</v>
      </c>
      <c r="P29" s="373"/>
      <c r="Q29" s="148" t="s">
        <v>1133</v>
      </c>
      <c r="R29" s="151"/>
      <c r="S29" s="153">
        <v>8717332206179</v>
      </c>
    </row>
    <row r="30" spans="1:19" x14ac:dyDescent="0.2">
      <c r="A30" s="450"/>
      <c r="B30" s="142" t="s">
        <v>1203</v>
      </c>
      <c r="C30" s="143" t="s">
        <v>62</v>
      </c>
      <c r="D30" s="144" t="s">
        <v>61</v>
      </c>
      <c r="E30" s="145" t="s">
        <v>1204</v>
      </c>
      <c r="F30" s="146" t="s">
        <v>691</v>
      </c>
      <c r="G30" s="147">
        <v>327.61</v>
      </c>
      <c r="H30" s="147">
        <f t="shared" si="1"/>
        <v>1573</v>
      </c>
      <c r="I30" s="148" t="s">
        <v>2761</v>
      </c>
      <c r="J30" s="148" t="s">
        <v>229</v>
      </c>
      <c r="K30" s="148" t="s">
        <v>3</v>
      </c>
      <c r="L30" s="149">
        <v>8538909999</v>
      </c>
      <c r="M30" s="148" t="s">
        <v>632</v>
      </c>
      <c r="N30" s="149">
        <v>13</v>
      </c>
      <c r="O30" s="150" t="s">
        <v>1205</v>
      </c>
      <c r="P30" s="373"/>
      <c r="Q30" s="148" t="s">
        <v>1133</v>
      </c>
      <c r="R30" s="151"/>
      <c r="S30" s="153">
        <v>8717332206315</v>
      </c>
    </row>
    <row r="31" spans="1:19" x14ac:dyDescent="0.2">
      <c r="A31" s="450"/>
      <c r="B31" s="142" t="s">
        <v>1206</v>
      </c>
      <c r="C31" s="143" t="s">
        <v>68</v>
      </c>
      <c r="D31" s="144" t="s">
        <v>67</v>
      </c>
      <c r="E31" s="145" t="s">
        <v>1207</v>
      </c>
      <c r="F31" s="146" t="s">
        <v>691</v>
      </c>
      <c r="G31" s="147">
        <v>171.37</v>
      </c>
      <c r="H31" s="147">
        <f t="shared" si="1"/>
        <v>823</v>
      </c>
      <c r="I31" s="148" t="s">
        <v>2761</v>
      </c>
      <c r="J31" s="148" t="s">
        <v>229</v>
      </c>
      <c r="K31" s="149">
        <v>1</v>
      </c>
      <c r="L31" s="149">
        <v>3926909790</v>
      </c>
      <c r="M31" s="148" t="s">
        <v>632</v>
      </c>
      <c r="N31" s="149">
        <v>500</v>
      </c>
      <c r="O31" s="150" t="s">
        <v>1208</v>
      </c>
      <c r="P31" s="373"/>
      <c r="Q31" s="148" t="s">
        <v>1133</v>
      </c>
      <c r="R31" s="151"/>
      <c r="S31" s="152">
        <v>8717332206193</v>
      </c>
    </row>
    <row r="32" spans="1:19" x14ac:dyDescent="0.2">
      <c r="A32" s="450"/>
      <c r="B32" s="142" t="s">
        <v>1209</v>
      </c>
      <c r="C32" s="143" t="s">
        <v>71</v>
      </c>
      <c r="D32" s="144" t="s">
        <v>70</v>
      </c>
      <c r="E32" s="145" t="s">
        <v>1210</v>
      </c>
      <c r="F32" s="146" t="s">
        <v>691</v>
      </c>
      <c r="G32" s="147">
        <v>126</v>
      </c>
      <c r="H32" s="147">
        <f t="shared" si="1"/>
        <v>605</v>
      </c>
      <c r="I32" s="148" t="s">
        <v>2761</v>
      </c>
      <c r="J32" s="148" t="s">
        <v>229</v>
      </c>
      <c r="K32" s="149">
        <v>1</v>
      </c>
      <c r="L32" s="149">
        <v>3926909790</v>
      </c>
      <c r="M32" s="148" t="s">
        <v>632</v>
      </c>
      <c r="N32" s="149">
        <v>150</v>
      </c>
      <c r="O32" s="150" t="s">
        <v>1211</v>
      </c>
      <c r="P32" s="373"/>
      <c r="Q32" s="148" t="s">
        <v>1133</v>
      </c>
      <c r="R32" s="151"/>
      <c r="S32" s="152">
        <v>8717332206209</v>
      </c>
    </row>
    <row r="33" spans="1:19" x14ac:dyDescent="0.2">
      <c r="A33" s="450"/>
      <c r="B33" s="142" t="s">
        <v>1212</v>
      </c>
      <c r="C33" s="143" t="s">
        <v>74</v>
      </c>
      <c r="D33" s="144" t="s">
        <v>73</v>
      </c>
      <c r="E33" s="145" t="s">
        <v>1213</v>
      </c>
      <c r="F33" s="146" t="s">
        <v>691</v>
      </c>
      <c r="G33" s="147">
        <v>100.81</v>
      </c>
      <c r="H33" s="147">
        <f t="shared" si="1"/>
        <v>484</v>
      </c>
      <c r="I33" s="148" t="s">
        <v>2761</v>
      </c>
      <c r="J33" s="148" t="s">
        <v>229</v>
      </c>
      <c r="K33" s="148" t="s">
        <v>3</v>
      </c>
      <c r="L33" s="149">
        <v>3926909790</v>
      </c>
      <c r="M33" s="148" t="s">
        <v>632</v>
      </c>
      <c r="N33" s="149">
        <v>20</v>
      </c>
      <c r="O33" s="150" t="s">
        <v>1214</v>
      </c>
      <c r="P33" s="373"/>
      <c r="Q33" s="148" t="s">
        <v>1133</v>
      </c>
      <c r="R33" s="151"/>
      <c r="S33" s="152">
        <v>8717332206216</v>
      </c>
    </row>
    <row r="34" spans="1:19" x14ac:dyDescent="0.2">
      <c r="A34" s="450"/>
      <c r="B34" s="165" t="s">
        <v>1215</v>
      </c>
      <c r="C34" s="166" t="s">
        <v>65</v>
      </c>
      <c r="D34" s="167" t="s">
        <v>64</v>
      </c>
      <c r="E34" s="145" t="s">
        <v>1216</v>
      </c>
      <c r="F34" s="146" t="s">
        <v>691</v>
      </c>
      <c r="G34" s="147">
        <v>425.92</v>
      </c>
      <c r="H34" s="147">
        <f t="shared" si="1"/>
        <v>2044</v>
      </c>
      <c r="I34" s="168" t="s">
        <v>2761</v>
      </c>
      <c r="J34" s="168" t="s">
        <v>229</v>
      </c>
      <c r="K34" s="168" t="s">
        <v>3</v>
      </c>
      <c r="L34" s="149">
        <v>85189000</v>
      </c>
      <c r="M34" s="168" t="s">
        <v>675</v>
      </c>
      <c r="N34" s="168">
        <v>7</v>
      </c>
      <c r="O34" s="458" t="s">
        <v>1217</v>
      </c>
      <c r="P34" s="145"/>
      <c r="Q34" s="168" t="s">
        <v>1133</v>
      </c>
      <c r="R34" s="151"/>
      <c r="S34" s="169">
        <v>8717332875269</v>
      </c>
    </row>
    <row r="35" spans="1:19" x14ac:dyDescent="0.2">
      <c r="A35" s="450"/>
      <c r="B35" s="142" t="s">
        <v>1218</v>
      </c>
      <c r="C35" s="143" t="s">
        <v>1219</v>
      </c>
      <c r="D35" s="144" t="s">
        <v>1220</v>
      </c>
      <c r="E35" s="145" t="s">
        <v>1221</v>
      </c>
      <c r="F35" s="146" t="s">
        <v>691</v>
      </c>
      <c r="G35" s="147">
        <v>127.02</v>
      </c>
      <c r="H35" s="147">
        <f t="shared" si="1"/>
        <v>610</v>
      </c>
      <c r="I35" s="148" t="s">
        <v>2761</v>
      </c>
      <c r="J35" s="148" t="s">
        <v>229</v>
      </c>
      <c r="K35" s="148" t="s">
        <v>3</v>
      </c>
      <c r="L35" s="149">
        <v>3926909790</v>
      </c>
      <c r="M35" s="148" t="s">
        <v>632</v>
      </c>
      <c r="N35" s="149">
        <v>8</v>
      </c>
      <c r="O35" s="150" t="s">
        <v>1222</v>
      </c>
      <c r="P35" s="373"/>
      <c r="Q35" s="148" t="s">
        <v>1133</v>
      </c>
      <c r="R35" s="151"/>
      <c r="S35" s="153">
        <v>8717332206650</v>
      </c>
    </row>
    <row r="36" spans="1:19" x14ac:dyDescent="0.2">
      <c r="A36" s="450"/>
      <c r="B36" s="142" t="s">
        <v>1223</v>
      </c>
      <c r="C36" s="143" t="s">
        <v>77</v>
      </c>
      <c r="D36" s="144" t="s">
        <v>76</v>
      </c>
      <c r="E36" s="145" t="s">
        <v>1224</v>
      </c>
      <c r="F36" s="146" t="s">
        <v>691</v>
      </c>
      <c r="G36" s="147">
        <v>135.47999999999999</v>
      </c>
      <c r="H36" s="147">
        <f t="shared" si="1"/>
        <v>650</v>
      </c>
      <c r="I36" s="148" t="s">
        <v>2761</v>
      </c>
      <c r="J36" s="148" t="s">
        <v>229</v>
      </c>
      <c r="K36" s="148" t="s">
        <v>3</v>
      </c>
      <c r="L36" s="149">
        <v>7326909890</v>
      </c>
      <c r="M36" s="148" t="s">
        <v>632</v>
      </c>
      <c r="N36" s="149">
        <v>10</v>
      </c>
      <c r="O36" s="150" t="s">
        <v>1225</v>
      </c>
      <c r="P36" s="373"/>
      <c r="Q36" s="148" t="s">
        <v>1133</v>
      </c>
      <c r="R36" s="189"/>
      <c r="S36" s="153">
        <v>8717332206278</v>
      </c>
    </row>
    <row r="37" spans="1:19" x14ac:dyDescent="0.2">
      <c r="A37" s="450"/>
      <c r="B37" s="142" t="s">
        <v>1226</v>
      </c>
      <c r="C37" s="143" t="s">
        <v>80</v>
      </c>
      <c r="D37" s="144" t="s">
        <v>79</v>
      </c>
      <c r="E37" s="145" t="s">
        <v>1227</v>
      </c>
      <c r="F37" s="146" t="s">
        <v>691</v>
      </c>
      <c r="G37" s="147">
        <v>105.84</v>
      </c>
      <c r="H37" s="147">
        <f t="shared" si="1"/>
        <v>508</v>
      </c>
      <c r="I37" s="148" t="s">
        <v>2761</v>
      </c>
      <c r="J37" s="148" t="s">
        <v>229</v>
      </c>
      <c r="K37" s="148" t="s">
        <v>3</v>
      </c>
      <c r="L37" s="149">
        <v>7326909890</v>
      </c>
      <c r="M37" s="148" t="s">
        <v>632</v>
      </c>
      <c r="N37" s="149">
        <v>4</v>
      </c>
      <c r="O37" s="150" t="s">
        <v>1228</v>
      </c>
      <c r="P37" s="373"/>
      <c r="Q37" s="148" t="s">
        <v>1133</v>
      </c>
      <c r="R37" s="189"/>
      <c r="S37" s="153">
        <v>8717332206285</v>
      </c>
    </row>
    <row r="38" spans="1:19" x14ac:dyDescent="0.2">
      <c r="A38" s="450"/>
      <c r="B38" s="142" t="s">
        <v>1229</v>
      </c>
      <c r="C38" s="143" t="s">
        <v>83</v>
      </c>
      <c r="D38" s="144" t="s">
        <v>82</v>
      </c>
      <c r="E38" s="145" t="s">
        <v>1230</v>
      </c>
      <c r="F38" s="146" t="s">
        <v>691</v>
      </c>
      <c r="G38" s="147">
        <v>93.14</v>
      </c>
      <c r="H38" s="147">
        <f t="shared" si="1"/>
        <v>447</v>
      </c>
      <c r="I38" s="148" t="s">
        <v>2761</v>
      </c>
      <c r="J38" s="148" t="s">
        <v>229</v>
      </c>
      <c r="K38" s="148" t="s">
        <v>3</v>
      </c>
      <c r="L38" s="149">
        <v>3926909790</v>
      </c>
      <c r="M38" s="148" t="s">
        <v>632</v>
      </c>
      <c r="N38" s="149">
        <v>3</v>
      </c>
      <c r="O38" s="150" t="s">
        <v>1231</v>
      </c>
      <c r="P38" s="373"/>
      <c r="Q38" s="148" t="s">
        <v>1133</v>
      </c>
      <c r="R38" s="189"/>
      <c r="S38" s="153">
        <v>8717332206292</v>
      </c>
    </row>
    <row r="39" spans="1:19" x14ac:dyDescent="0.2">
      <c r="A39" s="450"/>
      <c r="B39" s="155" t="s">
        <v>1232</v>
      </c>
      <c r="C39" s="156" t="s">
        <v>86</v>
      </c>
      <c r="D39" s="157" t="s">
        <v>85</v>
      </c>
      <c r="E39" s="158" t="s">
        <v>1233</v>
      </c>
      <c r="F39" s="159" t="s">
        <v>691</v>
      </c>
      <c r="G39" s="147">
        <v>16.93</v>
      </c>
      <c r="H39" s="147">
        <f t="shared" si="1"/>
        <v>81</v>
      </c>
      <c r="I39" s="160" t="s">
        <v>2761</v>
      </c>
      <c r="J39" s="160" t="s">
        <v>229</v>
      </c>
      <c r="K39" s="161">
        <v>1</v>
      </c>
      <c r="L39" s="161">
        <v>3926909790</v>
      </c>
      <c r="M39" s="160" t="s">
        <v>632</v>
      </c>
      <c r="N39" s="161">
        <v>737</v>
      </c>
      <c r="O39" s="454" t="s">
        <v>1234</v>
      </c>
      <c r="P39" s="374"/>
      <c r="Q39" s="160" t="s">
        <v>1133</v>
      </c>
      <c r="R39" s="190"/>
      <c r="S39" s="163">
        <v>8717332206605</v>
      </c>
    </row>
    <row r="40" spans="1:19" x14ac:dyDescent="0.2">
      <c r="A40" s="450"/>
      <c r="B40" s="142" t="s">
        <v>1235</v>
      </c>
      <c r="C40" s="143" t="s">
        <v>89</v>
      </c>
      <c r="D40" s="144" t="s">
        <v>88</v>
      </c>
      <c r="E40" s="145" t="s">
        <v>1236</v>
      </c>
      <c r="F40" s="146" t="s">
        <v>691</v>
      </c>
      <c r="G40" s="147">
        <v>84.68</v>
      </c>
      <c r="H40" s="147">
        <f t="shared" si="1"/>
        <v>406</v>
      </c>
      <c r="I40" s="148" t="s">
        <v>2761</v>
      </c>
      <c r="J40" s="148" t="s">
        <v>229</v>
      </c>
      <c r="K40" s="148" t="s">
        <v>3</v>
      </c>
      <c r="L40" s="149">
        <v>7326909890</v>
      </c>
      <c r="M40" s="148" t="s">
        <v>632</v>
      </c>
      <c r="N40" s="149">
        <v>31</v>
      </c>
      <c r="O40" s="150" t="s">
        <v>1237</v>
      </c>
      <c r="P40" s="373"/>
      <c r="Q40" s="148" t="s">
        <v>1133</v>
      </c>
      <c r="R40" s="189"/>
      <c r="S40" s="152">
        <v>8717332206766</v>
      </c>
    </row>
    <row r="41" spans="1:19" x14ac:dyDescent="0.2">
      <c r="A41" s="450"/>
      <c r="B41" s="134" t="s">
        <v>2611</v>
      </c>
      <c r="C41" s="137"/>
      <c r="D41" s="184" t="s">
        <v>1175</v>
      </c>
      <c r="E41" s="137"/>
      <c r="F41" s="138"/>
      <c r="G41" s="451"/>
      <c r="H41" s="451"/>
      <c r="I41" s="137" t="s">
        <v>1175</v>
      </c>
      <c r="J41" s="137"/>
      <c r="K41" s="137"/>
      <c r="L41" s="137"/>
      <c r="M41" s="137"/>
      <c r="N41" s="185" t="s">
        <v>1175</v>
      </c>
      <c r="O41" s="457" t="s">
        <v>1175</v>
      </c>
      <c r="P41" s="377"/>
      <c r="Q41" s="140"/>
      <c r="R41" s="186"/>
      <c r="S41" s="141"/>
    </row>
    <row r="42" spans="1:19" x14ac:dyDescent="0.2">
      <c r="A42" s="450"/>
      <c r="B42" s="142" t="s">
        <v>1238</v>
      </c>
      <c r="C42" s="143" t="s">
        <v>92</v>
      </c>
      <c r="D42" s="144" t="s">
        <v>91</v>
      </c>
      <c r="E42" s="145" t="s">
        <v>1239</v>
      </c>
      <c r="F42" s="146" t="s">
        <v>691</v>
      </c>
      <c r="G42" s="147">
        <v>423.37</v>
      </c>
      <c r="H42" s="147">
        <f>ROUND(ROUND(G42*4.8,2),0)</f>
        <v>2032</v>
      </c>
      <c r="I42" s="148" t="s">
        <v>2761</v>
      </c>
      <c r="J42" s="148" t="s">
        <v>229</v>
      </c>
      <c r="K42" s="149">
        <v>1</v>
      </c>
      <c r="L42" s="149">
        <v>8529904900</v>
      </c>
      <c r="M42" s="148" t="s">
        <v>632</v>
      </c>
      <c r="N42" s="149">
        <v>64</v>
      </c>
      <c r="O42" s="150" t="s">
        <v>1240</v>
      </c>
      <c r="P42" s="373"/>
      <c r="Q42" s="148" t="s">
        <v>1133</v>
      </c>
      <c r="R42" s="151"/>
      <c r="S42" s="152">
        <v>8717332206087</v>
      </c>
    </row>
    <row r="43" spans="1:19" x14ac:dyDescent="0.2">
      <c r="A43" s="450"/>
      <c r="B43" s="142" t="s">
        <v>1241</v>
      </c>
      <c r="C43" s="143" t="s">
        <v>95</v>
      </c>
      <c r="D43" s="144" t="s">
        <v>94</v>
      </c>
      <c r="E43" s="145" t="s">
        <v>1242</v>
      </c>
      <c r="F43" s="146" t="s">
        <v>691</v>
      </c>
      <c r="G43" s="147">
        <v>635.04999999999995</v>
      </c>
      <c r="H43" s="147">
        <f t="shared" ref="H43:H50" si="2">ROUND(ROUND(G43*4.8,2),0)</f>
        <v>3048</v>
      </c>
      <c r="I43" s="148" t="s">
        <v>2761</v>
      </c>
      <c r="J43" s="148" t="s">
        <v>229</v>
      </c>
      <c r="K43" s="149">
        <v>1</v>
      </c>
      <c r="L43" s="149">
        <v>8529904900</v>
      </c>
      <c r="M43" s="148" t="s">
        <v>632</v>
      </c>
      <c r="N43" s="149">
        <v>13</v>
      </c>
      <c r="O43" s="150" t="s">
        <v>1243</v>
      </c>
      <c r="P43" s="373"/>
      <c r="Q43" s="148" t="s">
        <v>1133</v>
      </c>
      <c r="R43" s="151"/>
      <c r="S43" s="153">
        <v>8717332206094</v>
      </c>
    </row>
    <row r="44" spans="1:19" x14ac:dyDescent="0.2">
      <c r="A44" s="450"/>
      <c r="B44" s="155" t="s">
        <v>1244</v>
      </c>
      <c r="C44" s="156" t="s">
        <v>98</v>
      </c>
      <c r="D44" s="157" t="s">
        <v>97</v>
      </c>
      <c r="E44" s="158" t="s">
        <v>1245</v>
      </c>
      <c r="F44" s="159" t="s">
        <v>691</v>
      </c>
      <c r="G44" s="147">
        <v>1079.08</v>
      </c>
      <c r="H44" s="147">
        <f t="shared" si="2"/>
        <v>5180</v>
      </c>
      <c r="I44" s="160" t="s">
        <v>2761</v>
      </c>
      <c r="J44" s="160" t="s">
        <v>229</v>
      </c>
      <c r="K44" s="160" t="s">
        <v>3</v>
      </c>
      <c r="L44" s="161">
        <v>8529904900</v>
      </c>
      <c r="M44" s="160" t="s">
        <v>632</v>
      </c>
      <c r="N44" s="161">
        <v>7</v>
      </c>
      <c r="O44" s="454" t="s">
        <v>1246</v>
      </c>
      <c r="P44" s="374"/>
      <c r="Q44" s="160" t="s">
        <v>1133</v>
      </c>
      <c r="R44" s="162"/>
      <c r="S44" s="164">
        <v>8717332206100</v>
      </c>
    </row>
    <row r="45" spans="1:19" x14ac:dyDescent="0.2">
      <c r="A45" s="450"/>
      <c r="B45" s="142" t="s">
        <v>1247</v>
      </c>
      <c r="C45" s="143" t="s">
        <v>101</v>
      </c>
      <c r="D45" s="144" t="s">
        <v>100</v>
      </c>
      <c r="E45" s="145" t="s">
        <v>1248</v>
      </c>
      <c r="F45" s="146" t="s">
        <v>691</v>
      </c>
      <c r="G45" s="147">
        <v>468.02</v>
      </c>
      <c r="H45" s="147">
        <f t="shared" si="2"/>
        <v>2247</v>
      </c>
      <c r="I45" s="148" t="s">
        <v>2761</v>
      </c>
      <c r="J45" s="148" t="s">
        <v>229</v>
      </c>
      <c r="K45" s="148" t="s">
        <v>3</v>
      </c>
      <c r="L45" s="149">
        <v>3926909790</v>
      </c>
      <c r="M45" s="148" t="s">
        <v>632</v>
      </c>
      <c r="N45" s="149">
        <v>8</v>
      </c>
      <c r="O45" s="150" t="s">
        <v>1249</v>
      </c>
      <c r="P45" s="373"/>
      <c r="Q45" s="148" t="s">
        <v>1133</v>
      </c>
      <c r="R45" s="151"/>
      <c r="S45" s="153">
        <v>8717332206117</v>
      </c>
    </row>
    <row r="46" spans="1:19" x14ac:dyDescent="0.2">
      <c r="A46" s="450"/>
      <c r="B46" s="142" t="s">
        <v>1250</v>
      </c>
      <c r="C46" s="143" t="s">
        <v>104</v>
      </c>
      <c r="D46" s="144" t="s">
        <v>103</v>
      </c>
      <c r="E46" s="145" t="s">
        <v>1251</v>
      </c>
      <c r="F46" s="146" t="s">
        <v>691</v>
      </c>
      <c r="G46" s="147">
        <v>635.04999999999995</v>
      </c>
      <c r="H46" s="147">
        <f t="shared" si="2"/>
        <v>3048</v>
      </c>
      <c r="I46" s="148" t="s">
        <v>2761</v>
      </c>
      <c r="J46" s="148" t="s">
        <v>229</v>
      </c>
      <c r="K46" s="148" t="s">
        <v>3</v>
      </c>
      <c r="L46" s="149">
        <v>3926909790</v>
      </c>
      <c r="M46" s="148" t="s">
        <v>632</v>
      </c>
      <c r="N46" s="149">
        <v>10</v>
      </c>
      <c r="O46" s="150" t="s">
        <v>1252</v>
      </c>
      <c r="P46" s="373"/>
      <c r="Q46" s="148" t="s">
        <v>1133</v>
      </c>
      <c r="R46" s="151"/>
      <c r="S46" s="153">
        <v>8717332206124</v>
      </c>
    </row>
    <row r="47" spans="1:19" x14ac:dyDescent="0.2">
      <c r="A47" s="450"/>
      <c r="B47" s="142" t="s">
        <v>1253</v>
      </c>
      <c r="C47" s="143" t="s">
        <v>1254</v>
      </c>
      <c r="D47" s="144" t="s">
        <v>1255</v>
      </c>
      <c r="E47" s="145" t="s">
        <v>1256</v>
      </c>
      <c r="F47" s="146" t="s">
        <v>691</v>
      </c>
      <c r="G47" s="147">
        <v>281.85000000000002</v>
      </c>
      <c r="H47" s="147">
        <f t="shared" si="2"/>
        <v>1353</v>
      </c>
      <c r="I47" s="148" t="s">
        <v>2761</v>
      </c>
      <c r="J47" s="148" t="s">
        <v>229</v>
      </c>
      <c r="K47" s="148" t="s">
        <v>3</v>
      </c>
      <c r="L47" s="149">
        <v>7326909890</v>
      </c>
      <c r="M47" s="148" t="s">
        <v>675</v>
      </c>
      <c r="N47" s="149">
        <v>1</v>
      </c>
      <c r="O47" s="150" t="s">
        <v>1257</v>
      </c>
      <c r="P47" s="373"/>
      <c r="Q47" s="148" t="s">
        <v>1133</v>
      </c>
      <c r="R47" s="151"/>
      <c r="S47" s="152">
        <v>8717332263493</v>
      </c>
    </row>
    <row r="48" spans="1:19" x14ac:dyDescent="0.2">
      <c r="A48" s="450"/>
      <c r="B48" s="165" t="s">
        <v>1258</v>
      </c>
      <c r="C48" s="166" t="s">
        <v>121</v>
      </c>
      <c r="D48" s="167" t="s">
        <v>120</v>
      </c>
      <c r="E48" s="145" t="s">
        <v>1259</v>
      </c>
      <c r="F48" s="146" t="s">
        <v>691</v>
      </c>
      <c r="G48" s="147">
        <v>751.61</v>
      </c>
      <c r="H48" s="147">
        <f t="shared" si="2"/>
        <v>3608</v>
      </c>
      <c r="I48" s="168" t="s">
        <v>2761</v>
      </c>
      <c r="J48" s="168" t="s">
        <v>229</v>
      </c>
      <c r="K48" s="168" t="s">
        <v>3</v>
      </c>
      <c r="L48" s="149">
        <v>8302500000</v>
      </c>
      <c r="M48" s="168" t="s">
        <v>675</v>
      </c>
      <c r="N48" s="149">
        <v>5</v>
      </c>
      <c r="O48" s="150" t="s">
        <v>1260</v>
      </c>
      <c r="P48" s="145"/>
      <c r="Q48" s="168" t="s">
        <v>1133</v>
      </c>
      <c r="R48" s="168"/>
      <c r="S48" s="169">
        <v>8717332875252</v>
      </c>
    </row>
    <row r="49" spans="1:19" x14ac:dyDescent="0.2">
      <c r="A49" s="450"/>
      <c r="B49" s="165" t="s">
        <v>1261</v>
      </c>
      <c r="C49" s="166" t="s">
        <v>124</v>
      </c>
      <c r="D49" s="167" t="s">
        <v>123</v>
      </c>
      <c r="E49" s="145" t="s">
        <v>1262</v>
      </c>
      <c r="F49" s="146" t="s">
        <v>691</v>
      </c>
      <c r="G49" s="147">
        <v>907.8</v>
      </c>
      <c r="H49" s="147">
        <f t="shared" si="2"/>
        <v>4357</v>
      </c>
      <c r="I49" s="168" t="s">
        <v>2761</v>
      </c>
      <c r="J49" s="168" t="s">
        <v>229</v>
      </c>
      <c r="K49" s="168" t="s">
        <v>3</v>
      </c>
      <c r="L49" s="149">
        <v>8504409090</v>
      </c>
      <c r="M49" s="168" t="s">
        <v>1263</v>
      </c>
      <c r="N49" s="168">
        <v>31</v>
      </c>
      <c r="O49" s="458" t="s">
        <v>1264</v>
      </c>
      <c r="P49" s="145"/>
      <c r="Q49" s="168" t="s">
        <v>1133</v>
      </c>
      <c r="R49" s="168"/>
      <c r="S49" s="169">
        <v>8717332871018</v>
      </c>
    </row>
    <row r="50" spans="1:19" x14ac:dyDescent="0.2">
      <c r="A50" s="450"/>
      <c r="B50" s="165" t="s">
        <v>1265</v>
      </c>
      <c r="C50" s="166" t="s">
        <v>127</v>
      </c>
      <c r="D50" s="167" t="s">
        <v>126</v>
      </c>
      <c r="E50" s="145" t="s">
        <v>1266</v>
      </c>
      <c r="F50" s="146" t="s">
        <v>691</v>
      </c>
      <c r="G50" s="147">
        <v>1261.33</v>
      </c>
      <c r="H50" s="147">
        <f t="shared" si="2"/>
        <v>6054</v>
      </c>
      <c r="I50" s="168" t="s">
        <v>2761</v>
      </c>
      <c r="J50" s="168" t="s">
        <v>229</v>
      </c>
      <c r="K50" s="168" t="s">
        <v>3</v>
      </c>
      <c r="L50" s="149">
        <v>8504409090</v>
      </c>
      <c r="M50" s="168" t="s">
        <v>1263</v>
      </c>
      <c r="N50" s="168">
        <v>23</v>
      </c>
      <c r="O50" s="458" t="s">
        <v>1264</v>
      </c>
      <c r="P50" s="145"/>
      <c r="Q50" s="168" t="s">
        <v>1133</v>
      </c>
      <c r="R50" s="168"/>
      <c r="S50" s="169">
        <v>8717332871032</v>
      </c>
    </row>
    <row r="51" spans="1:19" x14ac:dyDescent="0.2">
      <c r="A51" s="450"/>
      <c r="B51" s="134" t="s">
        <v>2612</v>
      </c>
      <c r="C51" s="137"/>
      <c r="D51" s="184"/>
      <c r="E51" s="137"/>
      <c r="F51" s="138"/>
      <c r="G51" s="451"/>
      <c r="H51" s="451"/>
      <c r="I51" s="137" t="s">
        <v>1175</v>
      </c>
      <c r="J51" s="137"/>
      <c r="K51" s="137"/>
      <c r="L51" s="137"/>
      <c r="M51" s="137"/>
      <c r="N51" s="137" t="s">
        <v>1175</v>
      </c>
      <c r="O51" s="459" t="s">
        <v>1175</v>
      </c>
      <c r="P51" s="377"/>
      <c r="Q51" s="140"/>
      <c r="R51" s="186"/>
      <c r="S51" s="141"/>
    </row>
    <row r="52" spans="1:19" x14ac:dyDescent="0.2">
      <c r="A52" s="450"/>
      <c r="B52" s="142" t="s">
        <v>1267</v>
      </c>
      <c r="C52" s="143" t="s">
        <v>682</v>
      </c>
      <c r="D52" s="144" t="s">
        <v>106</v>
      </c>
      <c r="E52" s="145" t="s">
        <v>1268</v>
      </c>
      <c r="F52" s="146" t="s">
        <v>691</v>
      </c>
      <c r="G52" s="147">
        <v>414.9</v>
      </c>
      <c r="H52" s="147">
        <f>ROUND(ROUND(G52*4.8,2),0)</f>
        <v>1992</v>
      </c>
      <c r="I52" s="148" t="s">
        <v>2733</v>
      </c>
      <c r="J52" s="148" t="s">
        <v>229</v>
      </c>
      <c r="K52" s="149">
        <v>1</v>
      </c>
      <c r="L52" s="149">
        <v>8504403090</v>
      </c>
      <c r="M52" s="148" t="s">
        <v>632</v>
      </c>
      <c r="N52" s="149">
        <v>1250</v>
      </c>
      <c r="O52" s="150" t="s">
        <v>1269</v>
      </c>
      <c r="P52" s="373"/>
      <c r="Q52" s="148" t="s">
        <v>1133</v>
      </c>
      <c r="R52" s="151"/>
      <c r="S52" s="153">
        <v>8717332206582</v>
      </c>
    </row>
    <row r="53" spans="1:19" x14ac:dyDescent="0.2">
      <c r="A53" s="450"/>
      <c r="B53" s="142" t="s">
        <v>1270</v>
      </c>
      <c r="C53" s="143" t="s">
        <v>109</v>
      </c>
      <c r="D53" s="144" t="s">
        <v>108</v>
      </c>
      <c r="E53" s="145" t="s">
        <v>1271</v>
      </c>
      <c r="F53" s="146" t="s">
        <v>691</v>
      </c>
      <c r="G53" s="147">
        <v>21.17</v>
      </c>
      <c r="H53" s="147">
        <f t="shared" ref="H53:H58" si="3">ROUND(ROUND(G53*4.8,2),0)</f>
        <v>102</v>
      </c>
      <c r="I53" s="148" t="s">
        <v>2761</v>
      </c>
      <c r="J53" s="148" t="s">
        <v>229</v>
      </c>
      <c r="K53" s="148" t="s">
        <v>3</v>
      </c>
      <c r="L53" s="149">
        <v>8544429090</v>
      </c>
      <c r="M53" s="148" t="s">
        <v>632</v>
      </c>
      <c r="N53" s="149">
        <v>700</v>
      </c>
      <c r="O53" s="150" t="s">
        <v>1272</v>
      </c>
      <c r="P53" s="373"/>
      <c r="Q53" s="148" t="s">
        <v>1133</v>
      </c>
      <c r="R53" s="151"/>
      <c r="S53" s="153">
        <v>8717332206520</v>
      </c>
    </row>
    <row r="54" spans="1:19" x14ac:dyDescent="0.2">
      <c r="A54" s="450"/>
      <c r="B54" s="142" t="s">
        <v>1273</v>
      </c>
      <c r="C54" s="143" t="s">
        <v>112</v>
      </c>
      <c r="D54" s="144" t="s">
        <v>111</v>
      </c>
      <c r="E54" s="145" t="s">
        <v>1274</v>
      </c>
      <c r="F54" s="146" t="s">
        <v>691</v>
      </c>
      <c r="G54" s="147">
        <v>93.14</v>
      </c>
      <c r="H54" s="147">
        <f t="shared" si="3"/>
        <v>447</v>
      </c>
      <c r="I54" s="148" t="s">
        <v>2761</v>
      </c>
      <c r="J54" s="148" t="s">
        <v>229</v>
      </c>
      <c r="K54" s="148" t="s">
        <v>3</v>
      </c>
      <c r="L54" s="149">
        <v>3926909790</v>
      </c>
      <c r="M54" s="148" t="s">
        <v>632</v>
      </c>
      <c r="N54" s="149">
        <v>12</v>
      </c>
      <c r="O54" s="150" t="s">
        <v>1275</v>
      </c>
      <c r="P54" s="373"/>
      <c r="Q54" s="148" t="s">
        <v>1133</v>
      </c>
      <c r="R54" s="151"/>
      <c r="S54" s="192">
        <v>8717332342655</v>
      </c>
    </row>
    <row r="55" spans="1:19" x14ac:dyDescent="0.2">
      <c r="A55" s="450"/>
      <c r="B55" s="142" t="s">
        <v>1276</v>
      </c>
      <c r="C55" s="143" t="s">
        <v>115</v>
      </c>
      <c r="D55" s="144" t="s">
        <v>114</v>
      </c>
      <c r="E55" s="145" t="s">
        <v>1277</v>
      </c>
      <c r="F55" s="146" t="s">
        <v>691</v>
      </c>
      <c r="G55" s="147">
        <v>118.55</v>
      </c>
      <c r="H55" s="147">
        <f t="shared" si="3"/>
        <v>569</v>
      </c>
      <c r="I55" s="148" t="s">
        <v>2761</v>
      </c>
      <c r="J55" s="148" t="s">
        <v>229</v>
      </c>
      <c r="K55" s="149">
        <v>1</v>
      </c>
      <c r="L55" s="149">
        <v>3926909790</v>
      </c>
      <c r="M55" s="148" t="s">
        <v>632</v>
      </c>
      <c r="N55" s="149">
        <v>375</v>
      </c>
      <c r="O55" s="150" t="s">
        <v>1278</v>
      </c>
      <c r="P55" s="373"/>
      <c r="Q55" s="148" t="s">
        <v>1133</v>
      </c>
      <c r="R55" s="151"/>
      <c r="S55" s="192">
        <v>8717332342679</v>
      </c>
    </row>
    <row r="56" spans="1:19" s="460" customFormat="1" x14ac:dyDescent="0.2">
      <c r="A56" s="450"/>
      <c r="B56" s="155">
        <v>705000398453</v>
      </c>
      <c r="C56" s="156" t="s">
        <v>1279</v>
      </c>
      <c r="D56" s="157" t="s">
        <v>2604</v>
      </c>
      <c r="E56" s="158" t="s">
        <v>1280</v>
      </c>
      <c r="F56" s="159" t="s">
        <v>691</v>
      </c>
      <c r="G56" s="147">
        <v>572.12</v>
      </c>
      <c r="H56" s="147">
        <f t="shared" si="3"/>
        <v>2746</v>
      </c>
      <c r="I56" s="160" t="s">
        <v>2761</v>
      </c>
      <c r="J56" s="160" t="s">
        <v>229</v>
      </c>
      <c r="K56" s="161" t="s">
        <v>3</v>
      </c>
      <c r="L56" s="161">
        <v>85044055</v>
      </c>
      <c r="M56" s="160" t="s">
        <v>1281</v>
      </c>
      <c r="N56" s="161">
        <v>23</v>
      </c>
      <c r="O56" s="454">
        <v>11</v>
      </c>
      <c r="P56" s="378"/>
      <c r="Q56" s="160" t="s">
        <v>1133</v>
      </c>
      <c r="R56" s="162"/>
      <c r="S56" s="195">
        <v>4060039146991</v>
      </c>
    </row>
    <row r="57" spans="1:19" x14ac:dyDescent="0.2">
      <c r="A57" s="450"/>
      <c r="B57" s="142" t="s">
        <v>1282</v>
      </c>
      <c r="C57" s="143" t="s">
        <v>1283</v>
      </c>
      <c r="D57" s="144" t="s">
        <v>1284</v>
      </c>
      <c r="E57" s="145" t="s">
        <v>1285</v>
      </c>
      <c r="F57" s="146" t="s">
        <v>691</v>
      </c>
      <c r="G57" s="147">
        <v>1151.56</v>
      </c>
      <c r="H57" s="147">
        <f t="shared" si="3"/>
        <v>5527</v>
      </c>
      <c r="I57" s="148" t="s">
        <v>2761</v>
      </c>
      <c r="J57" s="148" t="s">
        <v>229</v>
      </c>
      <c r="K57" s="148" t="s">
        <v>34</v>
      </c>
      <c r="L57" s="149">
        <v>8504900500</v>
      </c>
      <c r="M57" s="148" t="s">
        <v>1286</v>
      </c>
      <c r="N57" s="149">
        <v>20</v>
      </c>
      <c r="O57" s="150" t="s">
        <v>1287</v>
      </c>
      <c r="P57" s="379"/>
      <c r="Q57" s="148" t="s">
        <v>1288</v>
      </c>
      <c r="R57" s="189"/>
      <c r="S57" s="152">
        <v>8717332206674</v>
      </c>
    </row>
    <row r="58" spans="1:19" x14ac:dyDescent="0.2">
      <c r="A58" s="450"/>
      <c r="B58" s="142" t="s">
        <v>1289</v>
      </c>
      <c r="C58" s="196" t="s">
        <v>1290</v>
      </c>
      <c r="D58" s="167" t="s">
        <v>1291</v>
      </c>
      <c r="E58" s="197" t="s">
        <v>1292</v>
      </c>
      <c r="F58" s="146" t="s">
        <v>691</v>
      </c>
      <c r="G58" s="147">
        <v>171</v>
      </c>
      <c r="H58" s="147">
        <f t="shared" si="3"/>
        <v>821</v>
      </c>
      <c r="I58" s="148" t="s">
        <v>2733</v>
      </c>
      <c r="J58" s="198" t="s">
        <v>229</v>
      </c>
      <c r="K58" s="198" t="s">
        <v>3</v>
      </c>
      <c r="L58" s="149">
        <v>8531900000</v>
      </c>
      <c r="M58" s="198" t="s">
        <v>632</v>
      </c>
      <c r="N58" s="380">
        <v>111</v>
      </c>
      <c r="O58" s="458" t="s">
        <v>1138</v>
      </c>
      <c r="P58" s="197"/>
      <c r="Q58" s="198"/>
      <c r="R58" s="198"/>
      <c r="S58" s="152">
        <v>8717332754281</v>
      </c>
    </row>
    <row r="59" spans="1:19" x14ac:dyDescent="0.2">
      <c r="A59" s="450"/>
      <c r="B59" s="134" t="s">
        <v>2613</v>
      </c>
      <c r="C59" s="137"/>
      <c r="D59" s="184"/>
      <c r="E59" s="137"/>
      <c r="F59" s="138"/>
      <c r="G59" s="451"/>
      <c r="H59" s="451"/>
      <c r="I59" s="137" t="s">
        <v>1175</v>
      </c>
      <c r="J59" s="137"/>
      <c r="K59" s="137"/>
      <c r="L59" s="137"/>
      <c r="M59" s="185"/>
      <c r="N59" s="185" t="s">
        <v>1175</v>
      </c>
      <c r="O59" s="457" t="s">
        <v>1175</v>
      </c>
      <c r="P59" s="377"/>
      <c r="Q59" s="140"/>
      <c r="R59" s="186"/>
      <c r="S59" s="141"/>
    </row>
    <row r="60" spans="1:19" x14ac:dyDescent="0.2">
      <c r="A60" s="450"/>
      <c r="B60" s="142" t="s">
        <v>1293</v>
      </c>
      <c r="C60" s="143" t="s">
        <v>118</v>
      </c>
      <c r="D60" s="144" t="s">
        <v>117</v>
      </c>
      <c r="E60" s="145" t="s">
        <v>1294</v>
      </c>
      <c r="F60" s="146" t="s">
        <v>691</v>
      </c>
      <c r="G60" s="147">
        <v>27.52</v>
      </c>
      <c r="H60" s="147">
        <f>ROUND(ROUND(G60*4.8,2),0)</f>
        <v>132</v>
      </c>
      <c r="I60" s="148" t="s">
        <v>2761</v>
      </c>
      <c r="J60" s="148" t="s">
        <v>229</v>
      </c>
      <c r="K60" s="149">
        <v>1</v>
      </c>
      <c r="L60" s="149">
        <v>8544429090</v>
      </c>
      <c r="M60" s="148" t="s">
        <v>632</v>
      </c>
      <c r="N60" s="149">
        <v>788</v>
      </c>
      <c r="O60" s="150" t="s">
        <v>1272</v>
      </c>
      <c r="P60" s="373"/>
      <c r="Q60" s="148" t="s">
        <v>1133</v>
      </c>
      <c r="R60" s="151"/>
      <c r="S60" s="152">
        <v>8717332206537</v>
      </c>
    </row>
    <row r="61" spans="1:19" x14ac:dyDescent="0.2">
      <c r="A61" s="450"/>
      <c r="B61" s="179" t="s">
        <v>1295</v>
      </c>
      <c r="C61" s="180" t="s">
        <v>995</v>
      </c>
      <c r="D61" s="181" t="s">
        <v>997</v>
      </c>
      <c r="E61" s="158" t="s">
        <v>1296</v>
      </c>
      <c r="F61" s="159" t="s">
        <v>691</v>
      </c>
      <c r="G61" s="147">
        <v>71.540000000000006</v>
      </c>
      <c r="H61" s="147">
        <f t="shared" ref="H61:H62" si="4">ROUND(ROUND(G61*4.8,2),0)</f>
        <v>343</v>
      </c>
      <c r="I61" s="148" t="s">
        <v>2761</v>
      </c>
      <c r="J61" s="148" t="s">
        <v>229</v>
      </c>
      <c r="K61" s="161" t="s">
        <v>3</v>
      </c>
      <c r="L61" s="161">
        <v>8544429090</v>
      </c>
      <c r="M61" s="182" t="s">
        <v>631</v>
      </c>
      <c r="N61" s="161">
        <v>13</v>
      </c>
      <c r="O61" s="454">
        <v>0.64200000000000002</v>
      </c>
      <c r="P61" s="158"/>
      <c r="Q61" s="182" t="s">
        <v>1133</v>
      </c>
      <c r="R61" s="162"/>
      <c r="S61" s="183">
        <v>4060039022608</v>
      </c>
    </row>
    <row r="62" spans="1:19" x14ac:dyDescent="0.2">
      <c r="A62" s="450"/>
      <c r="B62" s="179" t="s">
        <v>1297</v>
      </c>
      <c r="C62" s="180" t="s">
        <v>996</v>
      </c>
      <c r="D62" s="181" t="s">
        <v>998</v>
      </c>
      <c r="E62" s="158" t="s">
        <v>1298</v>
      </c>
      <c r="F62" s="159" t="s">
        <v>691</v>
      </c>
      <c r="G62" s="147">
        <v>42.92</v>
      </c>
      <c r="H62" s="147">
        <f t="shared" si="4"/>
        <v>206</v>
      </c>
      <c r="I62" s="148" t="s">
        <v>2761</v>
      </c>
      <c r="J62" s="148" t="s">
        <v>229</v>
      </c>
      <c r="K62" s="161" t="s">
        <v>3</v>
      </c>
      <c r="L62" s="161">
        <v>8544429090</v>
      </c>
      <c r="M62" s="182" t="s">
        <v>631</v>
      </c>
      <c r="N62" s="161">
        <v>25</v>
      </c>
      <c r="O62" s="454">
        <v>0.25800000000000001</v>
      </c>
      <c r="P62" s="158"/>
      <c r="Q62" s="182" t="s">
        <v>1133</v>
      </c>
      <c r="R62" s="162"/>
      <c r="S62" s="183">
        <v>4060039022615</v>
      </c>
    </row>
    <row r="63" spans="1:19" x14ac:dyDescent="0.2">
      <c r="A63" s="450"/>
      <c r="B63" s="134" t="s">
        <v>1299</v>
      </c>
      <c r="C63" s="137"/>
      <c r="D63" s="184"/>
      <c r="E63" s="137"/>
      <c r="F63" s="138"/>
      <c r="G63" s="451"/>
      <c r="H63" s="451"/>
      <c r="I63" s="137" t="s">
        <v>1175</v>
      </c>
      <c r="J63" s="137"/>
      <c r="K63" s="137"/>
      <c r="L63" s="137"/>
      <c r="M63" s="185"/>
      <c r="N63" s="185" t="s">
        <v>1175</v>
      </c>
      <c r="O63" s="457" t="s">
        <v>1175</v>
      </c>
      <c r="P63" s="377"/>
      <c r="Q63" s="140"/>
      <c r="R63" s="186"/>
      <c r="S63" s="141"/>
    </row>
    <row r="64" spans="1:19" x14ac:dyDescent="0.2">
      <c r="A64" s="450"/>
      <c r="B64" s="142" t="s">
        <v>1300</v>
      </c>
      <c r="C64" s="143" t="s">
        <v>1301</v>
      </c>
      <c r="D64" s="144" t="s">
        <v>1302</v>
      </c>
      <c r="E64" s="145" t="s">
        <v>1303</v>
      </c>
      <c r="F64" s="146" t="s">
        <v>691</v>
      </c>
      <c r="G64" s="147">
        <v>566.5</v>
      </c>
      <c r="H64" s="147">
        <f>ROUND(ROUND(G64*4.8,2),0)</f>
        <v>2719</v>
      </c>
      <c r="I64" s="148" t="s">
        <v>2733</v>
      </c>
      <c r="J64" s="148" t="s">
        <v>229</v>
      </c>
      <c r="K64" s="148" t="s">
        <v>3</v>
      </c>
      <c r="L64" s="149">
        <v>8537109199</v>
      </c>
      <c r="M64" s="148" t="s">
        <v>675</v>
      </c>
      <c r="N64" s="149">
        <v>3</v>
      </c>
      <c r="O64" s="150" t="s">
        <v>1304</v>
      </c>
      <c r="P64" s="167"/>
      <c r="Q64" s="148" t="s">
        <v>1133</v>
      </c>
      <c r="R64" s="199" t="s">
        <v>2657</v>
      </c>
      <c r="S64" s="153">
        <v>8717332004584</v>
      </c>
    </row>
    <row r="65" spans="1:19" ht="16.5" x14ac:dyDescent="0.2">
      <c r="A65" s="450"/>
      <c r="B65" s="142">
        <v>8717332915347</v>
      </c>
      <c r="C65" s="143" t="s">
        <v>1305</v>
      </c>
      <c r="D65" s="144" t="s">
        <v>1306</v>
      </c>
      <c r="E65" s="145" t="s">
        <v>1307</v>
      </c>
      <c r="F65" s="146" t="s">
        <v>691</v>
      </c>
      <c r="G65" s="147">
        <v>346.34</v>
      </c>
      <c r="H65" s="147">
        <f t="shared" ref="H65:H68" si="5">ROUND(ROUND(G65*4.8,2),0)</f>
        <v>1662</v>
      </c>
      <c r="I65" s="148" t="s">
        <v>2733</v>
      </c>
      <c r="J65" s="148" t="s">
        <v>229</v>
      </c>
      <c r="K65" s="148" t="s">
        <v>3</v>
      </c>
      <c r="L65" s="149">
        <v>8538909189</v>
      </c>
      <c r="M65" s="148" t="s">
        <v>675</v>
      </c>
      <c r="N65" s="149">
        <v>11</v>
      </c>
      <c r="O65" s="150" t="s">
        <v>1309</v>
      </c>
      <c r="P65" s="167"/>
      <c r="Q65" s="148" t="s">
        <v>1133</v>
      </c>
      <c r="R65" s="199"/>
      <c r="S65" s="153">
        <v>8717332915347</v>
      </c>
    </row>
    <row r="66" spans="1:19" x14ac:dyDescent="0.2">
      <c r="A66" s="450"/>
      <c r="B66" s="142" t="s">
        <v>1310</v>
      </c>
      <c r="C66" s="143" t="s">
        <v>1311</v>
      </c>
      <c r="D66" s="144" t="s">
        <v>1312</v>
      </c>
      <c r="E66" s="145" t="s">
        <v>1313</v>
      </c>
      <c r="F66" s="146" t="s">
        <v>691</v>
      </c>
      <c r="G66" s="147">
        <v>85.5</v>
      </c>
      <c r="H66" s="147">
        <f t="shared" si="5"/>
        <v>410</v>
      </c>
      <c r="I66" s="148" t="s">
        <v>2761</v>
      </c>
      <c r="J66" s="148" t="s">
        <v>229</v>
      </c>
      <c r="K66" s="148" t="s">
        <v>229</v>
      </c>
      <c r="L66" s="149">
        <v>3919908099</v>
      </c>
      <c r="M66" s="148" t="s">
        <v>675</v>
      </c>
      <c r="N66" s="149">
        <v>2</v>
      </c>
      <c r="O66" s="150" t="s">
        <v>1314</v>
      </c>
      <c r="P66" s="167"/>
      <c r="Q66" s="148" t="s">
        <v>1133</v>
      </c>
      <c r="R66" s="199"/>
      <c r="S66" s="153">
        <v>8717332019816</v>
      </c>
    </row>
    <row r="67" spans="1:19" x14ac:dyDescent="0.2">
      <c r="A67" s="450"/>
      <c r="B67" s="142">
        <v>8531901000</v>
      </c>
      <c r="C67" s="143" t="s">
        <v>1315</v>
      </c>
      <c r="D67" s="144" t="s">
        <v>1316</v>
      </c>
      <c r="E67" s="145" t="s">
        <v>1317</v>
      </c>
      <c r="F67" s="146" t="s">
        <v>691</v>
      </c>
      <c r="G67" s="147">
        <v>346.34</v>
      </c>
      <c r="H67" s="147">
        <f t="shared" si="5"/>
        <v>1662</v>
      </c>
      <c r="I67" s="148" t="s">
        <v>2733</v>
      </c>
      <c r="J67" s="148" t="s">
        <v>229</v>
      </c>
      <c r="K67" s="148" t="s">
        <v>229</v>
      </c>
      <c r="L67" s="149">
        <v>8531209590</v>
      </c>
      <c r="M67" s="148" t="s">
        <v>632</v>
      </c>
      <c r="N67" s="149">
        <v>9</v>
      </c>
      <c r="O67" s="150" t="s">
        <v>1318</v>
      </c>
      <c r="P67" s="167"/>
      <c r="Q67" s="148" t="s">
        <v>1133</v>
      </c>
      <c r="R67" s="199"/>
      <c r="S67" s="153">
        <v>8717332915330</v>
      </c>
    </row>
    <row r="68" spans="1:19" x14ac:dyDescent="0.2">
      <c r="A68" s="450"/>
      <c r="B68" s="142" t="s">
        <v>1319</v>
      </c>
      <c r="C68" s="143" t="s">
        <v>1320</v>
      </c>
      <c r="D68" s="144" t="s">
        <v>1321</v>
      </c>
      <c r="E68" s="145" t="s">
        <v>1322</v>
      </c>
      <c r="F68" s="146" t="s">
        <v>691</v>
      </c>
      <c r="G68" s="147">
        <v>46.04</v>
      </c>
      <c r="H68" s="147">
        <f t="shared" si="5"/>
        <v>221</v>
      </c>
      <c r="I68" s="148" t="s">
        <v>2761</v>
      </c>
      <c r="J68" s="148" t="s">
        <v>229</v>
      </c>
      <c r="K68" s="148" t="s">
        <v>229</v>
      </c>
      <c r="L68" s="149">
        <v>3919908099</v>
      </c>
      <c r="M68" s="148" t="s">
        <v>675</v>
      </c>
      <c r="N68" s="149">
        <v>10</v>
      </c>
      <c r="O68" s="150" t="s">
        <v>1323</v>
      </c>
      <c r="P68" s="373"/>
      <c r="Q68" s="148" t="s">
        <v>601</v>
      </c>
      <c r="R68" s="151"/>
      <c r="S68" s="152" t="s">
        <v>1175</v>
      </c>
    </row>
    <row r="69" spans="1:19" x14ac:dyDescent="0.2">
      <c r="A69" s="450"/>
      <c r="B69" s="134" t="s">
        <v>2614</v>
      </c>
      <c r="C69" s="137"/>
      <c r="D69" s="184"/>
      <c r="E69" s="137"/>
      <c r="F69" s="138"/>
      <c r="G69" s="451"/>
      <c r="H69" s="451"/>
      <c r="I69" s="137" t="s">
        <v>1175</v>
      </c>
      <c r="J69" s="137"/>
      <c r="K69" s="137"/>
      <c r="L69" s="137"/>
      <c r="M69" s="185"/>
      <c r="N69" s="185" t="s">
        <v>1175</v>
      </c>
      <c r="O69" s="185"/>
      <c r="P69" s="377"/>
      <c r="Q69" s="140"/>
      <c r="R69" s="186"/>
      <c r="S69" s="141"/>
    </row>
    <row r="70" spans="1:19" x14ac:dyDescent="0.2">
      <c r="A70" s="450"/>
      <c r="B70" s="142" t="s">
        <v>1232</v>
      </c>
      <c r="C70" s="143" t="s">
        <v>86</v>
      </c>
      <c r="D70" s="144" t="s">
        <v>85</v>
      </c>
      <c r="E70" s="158" t="s">
        <v>1233</v>
      </c>
      <c r="F70" s="146" t="s">
        <v>691</v>
      </c>
      <c r="G70" s="147">
        <v>16.93</v>
      </c>
      <c r="H70" s="147">
        <f>ROUND(ROUND(G70*4.8,2),0)</f>
        <v>81</v>
      </c>
      <c r="I70" s="149" t="s">
        <v>2761</v>
      </c>
      <c r="J70" s="149" t="s">
        <v>229</v>
      </c>
      <c r="K70" s="149">
        <v>1</v>
      </c>
      <c r="L70" s="149">
        <v>3926909790</v>
      </c>
      <c r="M70" s="148" t="s">
        <v>632</v>
      </c>
      <c r="N70" s="149">
        <v>737</v>
      </c>
      <c r="O70" s="149" t="s">
        <v>1234</v>
      </c>
      <c r="P70" s="373"/>
      <c r="Q70" s="148" t="s">
        <v>1133</v>
      </c>
      <c r="R70" s="151"/>
      <c r="S70" s="152">
        <v>8717332206605</v>
      </c>
    </row>
    <row r="71" spans="1:19" x14ac:dyDescent="0.2">
      <c r="A71" s="450"/>
      <c r="B71" s="142" t="s">
        <v>1326</v>
      </c>
      <c r="C71" s="143" t="s">
        <v>1327</v>
      </c>
      <c r="D71" s="144" t="s">
        <v>1328</v>
      </c>
      <c r="E71" s="165" t="s">
        <v>1329</v>
      </c>
      <c r="F71" s="146" t="s">
        <v>691</v>
      </c>
      <c r="G71" s="147">
        <v>115.56</v>
      </c>
      <c r="H71" s="147">
        <f t="shared" ref="H71:H72" si="6">ROUND(ROUND(G71*4.8,2),0)</f>
        <v>555</v>
      </c>
      <c r="I71" s="149" t="s">
        <v>2761</v>
      </c>
      <c r="J71" s="149" t="s">
        <v>229</v>
      </c>
      <c r="K71" s="148" t="s">
        <v>3</v>
      </c>
      <c r="L71" s="149">
        <v>8531900000</v>
      </c>
      <c r="M71" s="148" t="s">
        <v>675</v>
      </c>
      <c r="N71" s="149">
        <v>5</v>
      </c>
      <c r="O71" s="149" t="s">
        <v>1330</v>
      </c>
      <c r="P71" s="379"/>
      <c r="Q71" s="148" t="s">
        <v>1133</v>
      </c>
      <c r="R71" s="189"/>
      <c r="S71" s="152">
        <v>8717332212309</v>
      </c>
    </row>
    <row r="72" spans="1:19" x14ac:dyDescent="0.2">
      <c r="A72" s="453"/>
      <c r="B72" s="499"/>
      <c r="C72" s="155" t="s">
        <v>2735</v>
      </c>
      <c r="D72" s="157" t="s">
        <v>2736</v>
      </c>
      <c r="E72" s="179" t="s">
        <v>2737</v>
      </c>
      <c r="F72" s="500" t="s">
        <v>691</v>
      </c>
      <c r="G72" s="425">
        <v>57.48</v>
      </c>
      <c r="H72" s="147">
        <f t="shared" si="6"/>
        <v>276</v>
      </c>
      <c r="I72" s="227" t="s">
        <v>2761</v>
      </c>
      <c r="J72" s="227" t="s">
        <v>229</v>
      </c>
      <c r="K72" s="227" t="s">
        <v>3</v>
      </c>
      <c r="L72" s="204">
        <v>85334010</v>
      </c>
      <c r="M72" s="194" t="s">
        <v>2738</v>
      </c>
      <c r="N72" s="204"/>
      <c r="O72" s="204" t="s">
        <v>1355</v>
      </c>
      <c r="P72" s="501"/>
      <c r="Q72" s="194" t="s">
        <v>1357</v>
      </c>
      <c r="R72" s="502"/>
      <c r="S72" s="163">
        <v>4060039122308</v>
      </c>
    </row>
    <row r="73" spans="1:19" x14ac:dyDescent="0.2">
      <c r="A73" s="450"/>
      <c r="B73" s="170" t="s">
        <v>1331</v>
      </c>
      <c r="C73" s="171"/>
      <c r="D73" s="172" t="s">
        <v>1175</v>
      </c>
      <c r="E73" s="171"/>
      <c r="F73" s="173"/>
      <c r="G73" s="455"/>
      <c r="H73" s="455"/>
      <c r="I73" s="171" t="s">
        <v>1175</v>
      </c>
      <c r="J73" s="171"/>
      <c r="K73" s="171"/>
      <c r="L73" s="171"/>
      <c r="M73" s="174"/>
      <c r="N73" s="174" t="s">
        <v>1175</v>
      </c>
      <c r="O73" s="174" t="s">
        <v>1175</v>
      </c>
      <c r="P73" s="375"/>
      <c r="Q73" s="175"/>
      <c r="R73" s="177"/>
      <c r="S73" s="178"/>
    </row>
    <row r="74" spans="1:19" x14ac:dyDescent="0.2">
      <c r="A74" s="450"/>
      <c r="B74" s="201" t="s">
        <v>1332</v>
      </c>
      <c r="C74" s="180" t="s">
        <v>993</v>
      </c>
      <c r="D74" s="181" t="s">
        <v>992</v>
      </c>
      <c r="E74" s="158" t="s">
        <v>1333</v>
      </c>
      <c r="F74" s="159" t="s">
        <v>691</v>
      </c>
      <c r="G74" s="147">
        <v>1448.71</v>
      </c>
      <c r="H74" s="147">
        <f>ROUND(ROUND(G74*4.8,2),0)</f>
        <v>6954</v>
      </c>
      <c r="I74" s="148" t="s">
        <v>2733</v>
      </c>
      <c r="J74" s="148" t="s">
        <v>229</v>
      </c>
      <c r="K74" s="161" t="s">
        <v>3</v>
      </c>
      <c r="L74" s="161">
        <v>8537109199</v>
      </c>
      <c r="M74" s="182" t="s">
        <v>631</v>
      </c>
      <c r="N74" s="202">
        <v>22</v>
      </c>
      <c r="O74" s="203">
        <v>3.121</v>
      </c>
      <c r="P74" s="158"/>
      <c r="Q74" s="182" t="s">
        <v>1133</v>
      </c>
      <c r="R74" s="162"/>
      <c r="S74" s="183">
        <v>8717332940431</v>
      </c>
    </row>
    <row r="75" spans="1:19" x14ac:dyDescent="0.2">
      <c r="A75" s="450"/>
      <c r="B75" s="170" t="s">
        <v>1334</v>
      </c>
      <c r="C75" s="171"/>
      <c r="D75" s="172" t="s">
        <v>1175</v>
      </c>
      <c r="E75" s="171"/>
      <c r="F75" s="173"/>
      <c r="G75" s="455"/>
      <c r="H75" s="455"/>
      <c r="I75" s="171" t="s">
        <v>1175</v>
      </c>
      <c r="J75" s="171"/>
      <c r="K75" s="171"/>
      <c r="L75" s="171"/>
      <c r="M75" s="174"/>
      <c r="N75" s="174" t="s">
        <v>1175</v>
      </c>
      <c r="O75" s="174" t="s">
        <v>1175</v>
      </c>
      <c r="P75" s="375"/>
      <c r="Q75" s="175"/>
      <c r="R75" s="177"/>
      <c r="S75" s="178"/>
    </row>
    <row r="76" spans="1:19" x14ac:dyDescent="0.2">
      <c r="A76" s="450"/>
      <c r="B76" s="165" t="s">
        <v>1335</v>
      </c>
      <c r="C76" s="166" t="s">
        <v>1336</v>
      </c>
      <c r="D76" s="167" t="s">
        <v>1337</v>
      </c>
      <c r="E76" s="145" t="s">
        <v>1338</v>
      </c>
      <c r="F76" s="146" t="s">
        <v>691</v>
      </c>
      <c r="G76" s="147">
        <v>822.73</v>
      </c>
      <c r="H76" s="147">
        <f>ROUND(ROUND(G76*4.8,2),0)</f>
        <v>3949</v>
      </c>
      <c r="I76" s="148" t="s">
        <v>2733</v>
      </c>
      <c r="J76" s="148" t="s">
        <v>229</v>
      </c>
      <c r="K76" s="149" t="s">
        <v>3</v>
      </c>
      <c r="L76" s="149">
        <v>8537109199</v>
      </c>
      <c r="M76" s="168" t="s">
        <v>631</v>
      </c>
      <c r="N76" s="187">
        <v>28</v>
      </c>
      <c r="O76" s="187">
        <v>3.1909999999999998</v>
      </c>
      <c r="P76" s="145"/>
      <c r="Q76" s="168" t="s">
        <v>1133</v>
      </c>
      <c r="R76" s="151"/>
      <c r="S76" s="205">
        <v>8717332940424</v>
      </c>
    </row>
    <row r="77" spans="1:19" x14ac:dyDescent="0.2">
      <c r="A77" s="450"/>
      <c r="B77" s="165" t="s">
        <v>1339</v>
      </c>
      <c r="C77" s="166" t="s">
        <v>1340</v>
      </c>
      <c r="D77" s="167" t="s">
        <v>1341</v>
      </c>
      <c r="E77" s="145" t="s">
        <v>1342</v>
      </c>
      <c r="F77" s="146" t="s">
        <v>691</v>
      </c>
      <c r="G77" s="147">
        <v>1412.94</v>
      </c>
      <c r="H77" s="147">
        <f>ROUND(ROUND(G77*4.8,2),0)</f>
        <v>6782</v>
      </c>
      <c r="I77" s="148" t="s">
        <v>2733</v>
      </c>
      <c r="J77" s="148" t="s">
        <v>229</v>
      </c>
      <c r="K77" s="149" t="s">
        <v>3</v>
      </c>
      <c r="L77" s="149">
        <v>8537109199</v>
      </c>
      <c r="M77" s="168" t="s">
        <v>631</v>
      </c>
      <c r="N77" s="187">
        <v>18</v>
      </c>
      <c r="O77" s="187">
        <v>3.1909999999999998</v>
      </c>
      <c r="P77" s="145"/>
      <c r="Q77" s="168" t="s">
        <v>1133</v>
      </c>
      <c r="R77" s="151"/>
      <c r="S77" s="169">
        <v>4060039031181</v>
      </c>
    </row>
    <row r="78" spans="1:19" x14ac:dyDescent="0.2">
      <c r="A78" s="450"/>
      <c r="B78" s="515" t="s">
        <v>1343</v>
      </c>
      <c r="C78" s="516" t="s">
        <v>970</v>
      </c>
      <c r="D78" s="517" t="s">
        <v>974</v>
      </c>
      <c r="E78" s="518" t="s">
        <v>1344</v>
      </c>
      <c r="F78" s="519" t="s">
        <v>691</v>
      </c>
      <c r="G78" s="427">
        <v>1721.76</v>
      </c>
      <c r="H78" s="427">
        <f>ROUND(ROUND(G78*4.8*1.05,2),0)</f>
        <v>8678</v>
      </c>
      <c r="I78" s="572" t="s">
        <v>2761</v>
      </c>
      <c r="J78" s="572" t="s">
        <v>229</v>
      </c>
      <c r="K78" s="573" t="s">
        <v>3</v>
      </c>
      <c r="L78" s="573">
        <v>8537109199</v>
      </c>
      <c r="M78" s="574" t="s">
        <v>631</v>
      </c>
      <c r="N78" s="575">
        <v>0</v>
      </c>
      <c r="O78" s="575">
        <v>19.7</v>
      </c>
      <c r="P78" s="518"/>
      <c r="Q78" s="574" t="s">
        <v>1133</v>
      </c>
      <c r="R78" s="576"/>
      <c r="S78" s="577">
        <v>4060039107411</v>
      </c>
    </row>
    <row r="79" spans="1:19" x14ac:dyDescent="0.2">
      <c r="A79" s="450"/>
      <c r="B79" s="515" t="s">
        <v>1345</v>
      </c>
      <c r="C79" s="516" t="s">
        <v>971</v>
      </c>
      <c r="D79" s="517" t="s">
        <v>975</v>
      </c>
      <c r="E79" s="518" t="s">
        <v>1346</v>
      </c>
      <c r="F79" s="519" t="s">
        <v>691</v>
      </c>
      <c r="G79" s="427">
        <v>1851.22</v>
      </c>
      <c r="H79" s="427">
        <f>ROUND(ROUND(G79*4.8*1.05,2),0)</f>
        <v>9330</v>
      </c>
      <c r="I79" s="572" t="s">
        <v>2761</v>
      </c>
      <c r="J79" s="572" t="s">
        <v>229</v>
      </c>
      <c r="K79" s="573" t="s">
        <v>3</v>
      </c>
      <c r="L79" s="573">
        <v>8537109199</v>
      </c>
      <c r="M79" s="574" t="s">
        <v>631</v>
      </c>
      <c r="N79" s="575">
        <v>5</v>
      </c>
      <c r="O79" s="575">
        <v>22.8</v>
      </c>
      <c r="P79" s="518"/>
      <c r="Q79" s="574" t="s">
        <v>1133</v>
      </c>
      <c r="R79" s="576"/>
      <c r="S79" s="577">
        <v>4060039107428</v>
      </c>
    </row>
    <row r="80" spans="1:19" x14ac:dyDescent="0.2">
      <c r="A80" s="450"/>
      <c r="B80" s="515" t="s">
        <v>1347</v>
      </c>
      <c r="C80" s="516" t="s">
        <v>972</v>
      </c>
      <c r="D80" s="517" t="s">
        <v>976</v>
      </c>
      <c r="E80" s="518" t="s">
        <v>1348</v>
      </c>
      <c r="F80" s="519" t="s">
        <v>691</v>
      </c>
      <c r="G80" s="427">
        <v>2258.9499999999998</v>
      </c>
      <c r="H80" s="427">
        <f>ROUND(ROUND(G80*4.8*1.05,2),0)</f>
        <v>11385</v>
      </c>
      <c r="I80" s="572" t="s">
        <v>2761</v>
      </c>
      <c r="J80" s="572" t="s">
        <v>229</v>
      </c>
      <c r="K80" s="573" t="s">
        <v>3</v>
      </c>
      <c r="L80" s="573">
        <v>8537109199</v>
      </c>
      <c r="M80" s="574" t="s">
        <v>631</v>
      </c>
      <c r="N80" s="575">
        <v>0</v>
      </c>
      <c r="O80" s="575">
        <v>19.7</v>
      </c>
      <c r="P80" s="518"/>
      <c r="Q80" s="574" t="s">
        <v>1133</v>
      </c>
      <c r="R80" s="576"/>
      <c r="S80" s="577">
        <v>4090039107435</v>
      </c>
    </row>
    <row r="81" spans="1:19" x14ac:dyDescent="0.2">
      <c r="A81" s="450"/>
      <c r="B81" s="515" t="s">
        <v>1349</v>
      </c>
      <c r="C81" s="516" t="s">
        <v>973</v>
      </c>
      <c r="D81" s="517" t="s">
        <v>977</v>
      </c>
      <c r="E81" s="518" t="s">
        <v>1350</v>
      </c>
      <c r="F81" s="519" t="s">
        <v>691</v>
      </c>
      <c r="G81" s="427">
        <v>2382.7199999999998</v>
      </c>
      <c r="H81" s="427">
        <f>ROUND(ROUND(G81*4.8*1.05,2),0)</f>
        <v>12009</v>
      </c>
      <c r="I81" s="572" t="s">
        <v>2761</v>
      </c>
      <c r="J81" s="572" t="s">
        <v>229</v>
      </c>
      <c r="K81" s="573" t="s">
        <v>3</v>
      </c>
      <c r="L81" s="573">
        <v>8537109199</v>
      </c>
      <c r="M81" s="574" t="s">
        <v>631</v>
      </c>
      <c r="N81" s="575">
        <v>2</v>
      </c>
      <c r="O81" s="575">
        <v>22.8</v>
      </c>
      <c r="P81" s="518"/>
      <c r="Q81" s="574" t="s">
        <v>1133</v>
      </c>
      <c r="R81" s="576"/>
      <c r="S81" s="577">
        <v>4060039107442</v>
      </c>
    </row>
    <row r="82" spans="1:19" x14ac:dyDescent="0.2">
      <c r="A82" s="450"/>
      <c r="B82" s="170" t="s">
        <v>2796</v>
      </c>
      <c r="C82" s="171"/>
      <c r="D82" s="172"/>
      <c r="E82" s="171"/>
      <c r="F82" s="173"/>
      <c r="G82" s="455"/>
      <c r="H82" s="455"/>
      <c r="I82" s="171" t="s">
        <v>1175</v>
      </c>
      <c r="J82" s="171"/>
      <c r="K82" s="171"/>
      <c r="L82" s="171"/>
      <c r="M82" s="174"/>
      <c r="N82" s="174" t="s">
        <v>1175</v>
      </c>
      <c r="O82" s="174"/>
      <c r="P82" s="375"/>
      <c r="Q82" s="175"/>
      <c r="R82" s="177"/>
      <c r="S82" s="178"/>
    </row>
    <row r="83" spans="1:19" x14ac:dyDescent="0.2">
      <c r="A83" s="453">
        <v>45784</v>
      </c>
      <c r="B83" s="503" t="s">
        <v>2797</v>
      </c>
      <c r="C83" s="555" t="s">
        <v>2798</v>
      </c>
      <c r="D83" s="556" t="s">
        <v>2799</v>
      </c>
      <c r="E83" s="557" t="s">
        <v>2800</v>
      </c>
      <c r="F83" s="508" t="s">
        <v>1181</v>
      </c>
      <c r="G83" s="490">
        <v>2000</v>
      </c>
      <c r="H83" s="490">
        <f>ROUND(ROUND(G83*4.8,2),0)</f>
        <v>9600</v>
      </c>
      <c r="I83" s="474" t="s">
        <v>2761</v>
      </c>
      <c r="J83" s="474"/>
      <c r="K83" s="504" t="s">
        <v>229</v>
      </c>
      <c r="L83" s="474" t="s">
        <v>1181</v>
      </c>
      <c r="M83" s="504" t="s">
        <v>675</v>
      </c>
      <c r="N83" s="474"/>
      <c r="O83" s="558" t="s">
        <v>1181</v>
      </c>
      <c r="P83" s="559"/>
      <c r="Q83" s="504" t="s">
        <v>1181</v>
      </c>
      <c r="R83" s="560" t="s">
        <v>2801</v>
      </c>
      <c r="S83" s="561">
        <v>4060039205827</v>
      </c>
    </row>
    <row r="84" spans="1:19" x14ac:dyDescent="0.2">
      <c r="A84" s="453">
        <v>45784</v>
      </c>
      <c r="B84" s="503" t="s">
        <v>2802</v>
      </c>
      <c r="C84" s="555" t="s">
        <v>2803</v>
      </c>
      <c r="D84" s="556" t="s">
        <v>2804</v>
      </c>
      <c r="E84" s="557" t="s">
        <v>2805</v>
      </c>
      <c r="F84" s="508" t="s">
        <v>1181</v>
      </c>
      <c r="G84" s="490">
        <v>45</v>
      </c>
      <c r="H84" s="490">
        <f>ROUND(ROUND(G84*4.8,2),0)</f>
        <v>216</v>
      </c>
      <c r="I84" s="474" t="s">
        <v>2761</v>
      </c>
      <c r="J84" s="474"/>
      <c r="K84" s="504" t="s">
        <v>229</v>
      </c>
      <c r="L84" s="474" t="s">
        <v>1181</v>
      </c>
      <c r="M84" s="504" t="s">
        <v>675</v>
      </c>
      <c r="N84" s="474"/>
      <c r="O84" s="558" t="s">
        <v>1181</v>
      </c>
      <c r="P84" s="559"/>
      <c r="Q84" s="504" t="s">
        <v>1181</v>
      </c>
      <c r="R84" s="560" t="s">
        <v>2801</v>
      </c>
      <c r="S84" s="561">
        <v>4060039205834</v>
      </c>
    </row>
    <row r="85" spans="1:19" x14ac:dyDescent="0.2">
      <c r="A85" s="450"/>
      <c r="B85" s="170" t="s">
        <v>2605</v>
      </c>
      <c r="C85" s="171"/>
      <c r="D85" s="172"/>
      <c r="E85" s="171"/>
      <c r="F85" s="173"/>
      <c r="G85" s="455"/>
      <c r="H85" s="455"/>
      <c r="I85" s="171" t="s">
        <v>1175</v>
      </c>
      <c r="J85" s="171"/>
      <c r="K85" s="171"/>
      <c r="L85" s="171"/>
      <c r="M85" s="174"/>
      <c r="N85" s="174" t="s">
        <v>1175</v>
      </c>
      <c r="O85" s="174"/>
      <c r="P85" s="375"/>
      <c r="Q85" s="175"/>
      <c r="R85" s="177"/>
      <c r="S85" s="178"/>
    </row>
    <row r="86" spans="1:19" x14ac:dyDescent="0.2">
      <c r="A86" s="453">
        <v>45784</v>
      </c>
      <c r="B86" s="503" t="s">
        <v>1181</v>
      </c>
      <c r="C86" s="555" t="s">
        <v>2806</v>
      </c>
      <c r="D86" s="556" t="s">
        <v>2807</v>
      </c>
      <c r="E86" s="557" t="s">
        <v>1325</v>
      </c>
      <c r="F86" s="508" t="s">
        <v>691</v>
      </c>
      <c r="G86" s="490">
        <v>937.5</v>
      </c>
      <c r="H86" s="490">
        <f>ROUND(ROUND(G86*4.8,2),0)</f>
        <v>4500</v>
      </c>
      <c r="I86" s="474" t="s">
        <v>2761</v>
      </c>
      <c r="J86" s="474" t="s">
        <v>229</v>
      </c>
      <c r="K86" s="504" t="s">
        <v>3</v>
      </c>
      <c r="L86" s="474">
        <v>8517620000</v>
      </c>
      <c r="M86" s="504" t="s">
        <v>675</v>
      </c>
      <c r="N86" s="474"/>
      <c r="O86" s="558">
        <v>1.127</v>
      </c>
      <c r="P86" s="559"/>
      <c r="Q86" s="504"/>
      <c r="R86" s="560" t="s">
        <v>2808</v>
      </c>
      <c r="S86" s="561">
        <v>4060039034250</v>
      </c>
    </row>
    <row r="87" spans="1:19" x14ac:dyDescent="0.2">
      <c r="A87" s="453">
        <v>45784</v>
      </c>
      <c r="B87" s="503" t="s">
        <v>1181</v>
      </c>
      <c r="C87" s="555" t="s">
        <v>2809</v>
      </c>
      <c r="D87" s="556" t="s">
        <v>2810</v>
      </c>
      <c r="E87" s="557" t="s">
        <v>2811</v>
      </c>
      <c r="F87" s="508" t="s">
        <v>691</v>
      </c>
      <c r="G87" s="490">
        <v>593.75</v>
      </c>
      <c r="H87" s="490">
        <f t="shared" ref="H87:H89" si="7">ROUND(ROUND(G87*4.8,2),0)</f>
        <v>2850</v>
      </c>
      <c r="I87" s="474" t="s">
        <v>2761</v>
      </c>
      <c r="J87" s="474" t="s">
        <v>229</v>
      </c>
      <c r="K87" s="504" t="s">
        <v>1181</v>
      </c>
      <c r="L87" s="474">
        <v>4911990000</v>
      </c>
      <c r="M87" s="504" t="s">
        <v>675</v>
      </c>
      <c r="N87" s="474"/>
      <c r="O87" s="558">
        <v>0</v>
      </c>
      <c r="P87" s="559" t="s">
        <v>2812</v>
      </c>
      <c r="Q87" s="504" t="s">
        <v>1182</v>
      </c>
      <c r="R87" s="560" t="s">
        <v>2801</v>
      </c>
      <c r="S87" s="561">
        <v>4060039104076</v>
      </c>
    </row>
    <row r="88" spans="1:19" x14ac:dyDescent="0.2">
      <c r="A88" s="453">
        <v>45784</v>
      </c>
      <c r="B88" s="503" t="s">
        <v>1181</v>
      </c>
      <c r="C88" s="555" t="s">
        <v>2813</v>
      </c>
      <c r="D88" s="556" t="s">
        <v>2814</v>
      </c>
      <c r="E88" s="557" t="s">
        <v>2815</v>
      </c>
      <c r="F88" s="508" t="s">
        <v>691</v>
      </c>
      <c r="G88" s="490">
        <v>1531.25</v>
      </c>
      <c r="H88" s="490">
        <f t="shared" si="7"/>
        <v>7350</v>
      </c>
      <c r="I88" s="474" t="s">
        <v>2761</v>
      </c>
      <c r="J88" s="474" t="s">
        <v>229</v>
      </c>
      <c r="K88" s="504" t="s">
        <v>1181</v>
      </c>
      <c r="L88" s="474">
        <v>4911990000</v>
      </c>
      <c r="M88" s="504" t="s">
        <v>675</v>
      </c>
      <c r="N88" s="474"/>
      <c r="O88" s="558">
        <v>0</v>
      </c>
      <c r="P88" s="559" t="s">
        <v>2816</v>
      </c>
      <c r="Q88" s="504" t="s">
        <v>1182</v>
      </c>
      <c r="R88" s="560" t="s">
        <v>2801</v>
      </c>
      <c r="S88" s="561">
        <v>4060039112699</v>
      </c>
    </row>
    <row r="89" spans="1:19" x14ac:dyDescent="0.2">
      <c r="A89" s="453">
        <v>45784</v>
      </c>
      <c r="B89" s="503" t="s">
        <v>1181</v>
      </c>
      <c r="C89" s="555" t="s">
        <v>2817</v>
      </c>
      <c r="D89" s="556" t="s">
        <v>2818</v>
      </c>
      <c r="E89" s="557" t="s">
        <v>2819</v>
      </c>
      <c r="F89" s="508" t="s">
        <v>691</v>
      </c>
      <c r="G89" s="490">
        <v>3750</v>
      </c>
      <c r="H89" s="490">
        <f t="shared" si="7"/>
        <v>18000</v>
      </c>
      <c r="I89" s="474" t="s">
        <v>2761</v>
      </c>
      <c r="J89" s="474" t="s">
        <v>229</v>
      </c>
      <c r="K89" s="504" t="s">
        <v>1181</v>
      </c>
      <c r="L89" s="474">
        <v>4911990000</v>
      </c>
      <c r="M89" s="504" t="s">
        <v>675</v>
      </c>
      <c r="N89" s="474"/>
      <c r="O89" s="558">
        <v>0</v>
      </c>
      <c r="P89" s="559" t="s">
        <v>2820</v>
      </c>
      <c r="Q89" s="504" t="s">
        <v>1182</v>
      </c>
      <c r="R89" s="560" t="s">
        <v>2801</v>
      </c>
      <c r="S89" s="561">
        <v>4060039111692</v>
      </c>
    </row>
    <row r="90" spans="1:19" ht="13.5" thickBot="1" x14ac:dyDescent="0.25">
      <c r="A90" s="453">
        <v>45784</v>
      </c>
      <c r="B90" s="200" t="s">
        <v>1324</v>
      </c>
      <c r="C90" s="180" t="s">
        <v>867</v>
      </c>
      <c r="D90" s="157" t="s">
        <v>866</v>
      </c>
      <c r="E90" s="158" t="s">
        <v>1325</v>
      </c>
      <c r="F90" s="159" t="s">
        <v>691</v>
      </c>
      <c r="G90" s="147">
        <v>770.65</v>
      </c>
      <c r="H90" s="147">
        <f>ROUND(ROUND(G90*4.8,2),0)</f>
        <v>3699</v>
      </c>
      <c r="I90" s="161" t="s">
        <v>2761</v>
      </c>
      <c r="J90" s="161" t="s">
        <v>229</v>
      </c>
      <c r="K90" s="160" t="s">
        <v>3</v>
      </c>
      <c r="L90" s="161">
        <v>8517620000</v>
      </c>
      <c r="M90" s="160" t="s">
        <v>675</v>
      </c>
      <c r="N90" s="161">
        <v>3</v>
      </c>
      <c r="O90" s="161" t="s">
        <v>2615</v>
      </c>
      <c r="P90" s="374"/>
      <c r="Q90" s="160"/>
      <c r="R90" s="560" t="s">
        <v>2821</v>
      </c>
      <c r="S90" s="164">
        <v>8717332977307</v>
      </c>
    </row>
    <row r="91" spans="1:19" ht="13.5" thickBot="1" x14ac:dyDescent="0.25">
      <c r="A91" s="450"/>
      <c r="B91" s="562" t="s">
        <v>1351</v>
      </c>
      <c r="C91" s="563"/>
      <c r="D91" s="563" t="s">
        <v>1175</v>
      </c>
      <c r="E91" s="563"/>
      <c r="F91" s="564"/>
      <c r="G91" s="565"/>
      <c r="H91" s="565"/>
      <c r="I91" s="566" t="s">
        <v>1175</v>
      </c>
      <c r="J91" s="566"/>
      <c r="K91" s="566"/>
      <c r="L91" s="566"/>
      <c r="M91" s="566"/>
      <c r="N91" s="566" t="s">
        <v>1175</v>
      </c>
      <c r="O91" s="566" t="s">
        <v>1175</v>
      </c>
      <c r="P91" s="563"/>
      <c r="Q91" s="567"/>
      <c r="R91" s="567"/>
      <c r="S91" s="568"/>
    </row>
    <row r="92" spans="1:19" x14ac:dyDescent="0.2">
      <c r="A92" s="461"/>
      <c r="B92" s="166" t="s">
        <v>1352</v>
      </c>
      <c r="C92" s="145" t="s">
        <v>411</v>
      </c>
      <c r="D92" s="167" t="s">
        <v>1353</v>
      </c>
      <c r="E92" s="206" t="s">
        <v>1354</v>
      </c>
      <c r="F92" s="207" t="s">
        <v>691</v>
      </c>
      <c r="G92" s="147">
        <v>5122.49</v>
      </c>
      <c r="H92" s="147">
        <f>ROUND(ROUND(G92*4.8,2),0)</f>
        <v>24588</v>
      </c>
      <c r="I92" s="149" t="s">
        <v>2761</v>
      </c>
      <c r="J92" s="149" t="s">
        <v>229</v>
      </c>
      <c r="K92" s="148" t="s">
        <v>229</v>
      </c>
      <c r="L92" s="168">
        <v>4911990000</v>
      </c>
      <c r="M92" s="187" t="s">
        <v>680</v>
      </c>
      <c r="N92" s="150">
        <v>0</v>
      </c>
      <c r="O92" s="150" t="s">
        <v>1355</v>
      </c>
      <c r="P92" s="373" t="s">
        <v>1356</v>
      </c>
      <c r="Q92" s="148" t="s">
        <v>1357</v>
      </c>
      <c r="R92" s="151" t="s">
        <v>1356</v>
      </c>
      <c r="S92" s="169">
        <v>8717332995257</v>
      </c>
    </row>
    <row r="93" spans="1:19" x14ac:dyDescent="0.2">
      <c r="A93" s="461"/>
      <c r="B93" s="142" t="s">
        <v>1358</v>
      </c>
      <c r="C93" s="143" t="s">
        <v>412</v>
      </c>
      <c r="D93" s="208" t="s">
        <v>1359</v>
      </c>
      <c r="E93" s="145" t="s">
        <v>1360</v>
      </c>
      <c r="F93" s="146" t="s">
        <v>691</v>
      </c>
      <c r="G93" s="147">
        <v>3472.88</v>
      </c>
      <c r="H93" s="147">
        <f t="shared" ref="H93:H98" si="8">ROUND(ROUND(G93*4.8,2),0)</f>
        <v>16670</v>
      </c>
      <c r="I93" s="198" t="s">
        <v>2761</v>
      </c>
      <c r="J93" s="198" t="s">
        <v>229</v>
      </c>
      <c r="K93" s="198" t="s">
        <v>229</v>
      </c>
      <c r="L93" s="149">
        <v>4911990000</v>
      </c>
      <c r="M93" s="198" t="s">
        <v>680</v>
      </c>
      <c r="N93" s="149">
        <v>0</v>
      </c>
      <c r="O93" s="149" t="s">
        <v>1355</v>
      </c>
      <c r="P93" s="373" t="s">
        <v>1356</v>
      </c>
      <c r="Q93" s="148" t="s">
        <v>1357</v>
      </c>
      <c r="R93" s="151" t="s">
        <v>1356</v>
      </c>
      <c r="S93" s="169">
        <v>8717332995240</v>
      </c>
    </row>
    <row r="94" spans="1:19" x14ac:dyDescent="0.2">
      <c r="A94" s="461"/>
      <c r="B94" s="166"/>
      <c r="C94" s="145" t="s">
        <v>1361</v>
      </c>
      <c r="D94" s="241" t="s">
        <v>1053</v>
      </c>
      <c r="E94" s="206" t="s">
        <v>1362</v>
      </c>
      <c r="F94" s="207" t="s">
        <v>691</v>
      </c>
      <c r="G94" s="147">
        <v>9261</v>
      </c>
      <c r="H94" s="147">
        <f t="shared" si="8"/>
        <v>44453</v>
      </c>
      <c r="I94" s="149" t="s">
        <v>2761</v>
      </c>
      <c r="J94" s="149" t="s">
        <v>229</v>
      </c>
      <c r="K94" s="148" t="s">
        <v>229</v>
      </c>
      <c r="L94" s="149">
        <v>4911990000</v>
      </c>
      <c r="M94" s="187" t="s">
        <v>680</v>
      </c>
      <c r="N94" s="150" t="s">
        <v>1175</v>
      </c>
      <c r="O94" s="150" t="s">
        <v>1355</v>
      </c>
      <c r="P94" s="373" t="s">
        <v>1363</v>
      </c>
      <c r="Q94" s="148" t="s">
        <v>1357</v>
      </c>
      <c r="R94" s="151" t="s">
        <v>1363</v>
      </c>
      <c r="S94" s="169">
        <v>4060039091192</v>
      </c>
    </row>
    <row r="95" spans="1:19" x14ac:dyDescent="0.2">
      <c r="A95" s="461"/>
      <c r="B95" s="166"/>
      <c r="C95" s="145" t="s">
        <v>411</v>
      </c>
      <c r="D95" s="158" t="s">
        <v>1364</v>
      </c>
      <c r="E95" s="206" t="s">
        <v>1354</v>
      </c>
      <c r="F95" s="207" t="s">
        <v>691</v>
      </c>
      <c r="G95" s="147">
        <v>5122.49</v>
      </c>
      <c r="H95" s="147">
        <f t="shared" si="8"/>
        <v>24588</v>
      </c>
      <c r="I95" s="149" t="s">
        <v>2761</v>
      </c>
      <c r="J95" s="149" t="s">
        <v>229</v>
      </c>
      <c r="K95" s="148" t="s">
        <v>229</v>
      </c>
      <c r="L95" s="149">
        <v>4911990000</v>
      </c>
      <c r="M95" s="187" t="s">
        <v>680</v>
      </c>
      <c r="N95" s="150">
        <v>0</v>
      </c>
      <c r="O95" s="150" t="s">
        <v>1355</v>
      </c>
      <c r="P95" s="373" t="s">
        <v>1363</v>
      </c>
      <c r="Q95" s="148" t="s">
        <v>1357</v>
      </c>
      <c r="R95" s="151" t="s">
        <v>1363</v>
      </c>
      <c r="S95" s="169">
        <v>4060039091437</v>
      </c>
    </row>
    <row r="96" spans="1:19" x14ac:dyDescent="0.2">
      <c r="A96" s="461"/>
      <c r="B96" s="166"/>
      <c r="C96" s="145" t="s">
        <v>412</v>
      </c>
      <c r="D96" s="158" t="s">
        <v>1365</v>
      </c>
      <c r="E96" s="206" t="s">
        <v>1360</v>
      </c>
      <c r="F96" s="207" t="s">
        <v>691</v>
      </c>
      <c r="G96" s="147">
        <v>3472.88</v>
      </c>
      <c r="H96" s="147">
        <f t="shared" si="8"/>
        <v>16670</v>
      </c>
      <c r="I96" s="149" t="s">
        <v>2761</v>
      </c>
      <c r="J96" s="149" t="s">
        <v>229</v>
      </c>
      <c r="K96" s="148" t="s">
        <v>229</v>
      </c>
      <c r="L96" s="149">
        <v>4911990000</v>
      </c>
      <c r="M96" s="187" t="s">
        <v>680</v>
      </c>
      <c r="N96" s="150">
        <v>0</v>
      </c>
      <c r="O96" s="150" t="s">
        <v>1355</v>
      </c>
      <c r="P96" s="373" t="s">
        <v>1363</v>
      </c>
      <c r="Q96" s="148" t="s">
        <v>1357</v>
      </c>
      <c r="R96" s="151" t="s">
        <v>1363</v>
      </c>
      <c r="S96" s="169">
        <v>4060039091420</v>
      </c>
    </row>
    <row r="97" spans="1:19" x14ac:dyDescent="0.2">
      <c r="A97" s="450"/>
      <c r="B97" s="142" t="s">
        <v>1366</v>
      </c>
      <c r="C97" s="143" t="s">
        <v>1367</v>
      </c>
      <c r="D97" s="208" t="s">
        <v>1368</v>
      </c>
      <c r="E97" s="145" t="s">
        <v>1369</v>
      </c>
      <c r="F97" s="146" t="s">
        <v>691</v>
      </c>
      <c r="G97" s="147">
        <v>499.86</v>
      </c>
      <c r="H97" s="147">
        <f t="shared" si="8"/>
        <v>2399</v>
      </c>
      <c r="I97" s="198" t="s">
        <v>2761</v>
      </c>
      <c r="J97" s="198" t="s">
        <v>229</v>
      </c>
      <c r="K97" s="198" t="s">
        <v>229</v>
      </c>
      <c r="L97" s="149">
        <v>4911990000</v>
      </c>
      <c r="M97" s="198" t="s">
        <v>680</v>
      </c>
      <c r="N97" s="149">
        <v>0</v>
      </c>
      <c r="O97" s="149" t="s">
        <v>1355</v>
      </c>
      <c r="P97" s="373"/>
      <c r="Q97" s="148" t="s">
        <v>1357</v>
      </c>
      <c r="R97" s="151"/>
      <c r="S97" s="169">
        <v>8717332995264</v>
      </c>
    </row>
    <row r="98" spans="1:19" x14ac:dyDescent="0.2">
      <c r="A98" s="450"/>
      <c r="B98" s="142" t="s">
        <v>1370</v>
      </c>
      <c r="C98" s="143" t="s">
        <v>1371</v>
      </c>
      <c r="D98" s="208" t="s">
        <v>1372</v>
      </c>
      <c r="E98" s="145" t="s">
        <v>1373</v>
      </c>
      <c r="F98" s="146" t="s">
        <v>691</v>
      </c>
      <c r="G98" s="147">
        <v>349.05</v>
      </c>
      <c r="H98" s="147">
        <f t="shared" si="8"/>
        <v>1675</v>
      </c>
      <c r="I98" s="198" t="s">
        <v>2761</v>
      </c>
      <c r="J98" s="198" t="s">
        <v>229</v>
      </c>
      <c r="K98" s="198" t="s">
        <v>229</v>
      </c>
      <c r="L98" s="149">
        <v>4911990000</v>
      </c>
      <c r="M98" s="198" t="s">
        <v>680</v>
      </c>
      <c r="N98" s="149">
        <v>0</v>
      </c>
      <c r="O98" s="149" t="s">
        <v>1355</v>
      </c>
      <c r="P98" s="373"/>
      <c r="Q98" s="148" t="s">
        <v>1357</v>
      </c>
      <c r="R98" s="151"/>
      <c r="S98" s="169">
        <v>8717332995288</v>
      </c>
    </row>
    <row r="99" spans="1:19" x14ac:dyDescent="0.2">
      <c r="A99" s="450"/>
      <c r="B99" s="134" t="s">
        <v>1374</v>
      </c>
      <c r="C99" s="209"/>
      <c r="D99" s="209" t="s">
        <v>1175</v>
      </c>
      <c r="E99" s="209"/>
      <c r="F99" s="210"/>
      <c r="G99" s="462"/>
      <c r="H99" s="462"/>
      <c r="I99" s="211" t="s">
        <v>1175</v>
      </c>
      <c r="J99" s="211"/>
      <c r="K99" s="211"/>
      <c r="L99" s="137"/>
      <c r="M99" s="211"/>
      <c r="N99" s="211" t="s">
        <v>1175</v>
      </c>
      <c r="O99" s="211" t="s">
        <v>1175</v>
      </c>
      <c r="P99" s="209"/>
      <c r="Q99" s="211"/>
      <c r="R99" s="212"/>
      <c r="S99" s="381"/>
    </row>
    <row r="100" spans="1:19" x14ac:dyDescent="0.2">
      <c r="A100" s="450"/>
      <c r="B100" s="142">
        <v>705000164791</v>
      </c>
      <c r="C100" s="143" t="s">
        <v>546</v>
      </c>
      <c r="D100" s="144" t="s">
        <v>545</v>
      </c>
      <c r="E100" s="213" t="s">
        <v>1375</v>
      </c>
      <c r="F100" s="146" t="s">
        <v>691</v>
      </c>
      <c r="G100" s="147">
        <v>381.77</v>
      </c>
      <c r="H100" s="147">
        <f>ROUND(ROUND(G100*4.8,2),0)</f>
        <v>1833</v>
      </c>
      <c r="I100" s="148" t="s">
        <v>2733</v>
      </c>
      <c r="J100" s="168" t="s">
        <v>229</v>
      </c>
      <c r="K100" s="148" t="s">
        <v>3</v>
      </c>
      <c r="L100" s="149">
        <v>8531103000</v>
      </c>
      <c r="M100" s="148" t="s">
        <v>632</v>
      </c>
      <c r="N100" s="149">
        <v>15</v>
      </c>
      <c r="O100" s="149" t="s">
        <v>1376</v>
      </c>
      <c r="P100" s="167"/>
      <c r="Q100" s="148"/>
      <c r="R100" s="214"/>
      <c r="S100" s="169">
        <v>8717332759385</v>
      </c>
    </row>
    <row r="101" spans="1:19" x14ac:dyDescent="0.2">
      <c r="A101" s="450"/>
      <c r="B101" s="142">
        <v>705000164792</v>
      </c>
      <c r="C101" s="143" t="s">
        <v>549</v>
      </c>
      <c r="D101" s="144" t="s">
        <v>548</v>
      </c>
      <c r="E101" s="213" t="s">
        <v>1377</v>
      </c>
      <c r="F101" s="146" t="s">
        <v>691</v>
      </c>
      <c r="G101" s="147">
        <v>470.55</v>
      </c>
      <c r="H101" s="147">
        <f t="shared" ref="H101:H105" si="9">ROUND(ROUND(G101*4.8,2),0)</f>
        <v>2259</v>
      </c>
      <c r="I101" s="148" t="s">
        <v>2733</v>
      </c>
      <c r="J101" s="168" t="s">
        <v>229</v>
      </c>
      <c r="K101" s="148" t="s">
        <v>3</v>
      </c>
      <c r="L101" s="149">
        <v>8531103000</v>
      </c>
      <c r="M101" s="148" t="s">
        <v>632</v>
      </c>
      <c r="N101" s="149">
        <v>20</v>
      </c>
      <c r="O101" s="149" t="s">
        <v>1378</v>
      </c>
      <c r="P101" s="167"/>
      <c r="Q101" s="148"/>
      <c r="R101" s="214"/>
      <c r="S101" s="169">
        <v>8717332759392</v>
      </c>
    </row>
    <row r="102" spans="1:19" x14ac:dyDescent="0.2">
      <c r="A102" s="450"/>
      <c r="B102" s="142">
        <v>705000164793</v>
      </c>
      <c r="C102" s="143" t="s">
        <v>552</v>
      </c>
      <c r="D102" s="144" t="s">
        <v>551</v>
      </c>
      <c r="E102" s="213" t="s">
        <v>1379</v>
      </c>
      <c r="F102" s="146" t="s">
        <v>691</v>
      </c>
      <c r="G102" s="147">
        <v>588.92999999999995</v>
      </c>
      <c r="H102" s="147">
        <f t="shared" si="9"/>
        <v>2827</v>
      </c>
      <c r="I102" s="148" t="s">
        <v>2733</v>
      </c>
      <c r="J102" s="168" t="s">
        <v>229</v>
      </c>
      <c r="K102" s="148" t="s">
        <v>3</v>
      </c>
      <c r="L102" s="149">
        <v>8531103000</v>
      </c>
      <c r="M102" s="148" t="s">
        <v>632</v>
      </c>
      <c r="N102" s="149">
        <v>14</v>
      </c>
      <c r="O102" s="149" t="s">
        <v>1380</v>
      </c>
      <c r="P102" s="167"/>
      <c r="Q102" s="148"/>
      <c r="R102" s="214"/>
      <c r="S102" s="169">
        <v>8717332759408</v>
      </c>
    </row>
    <row r="103" spans="1:19" x14ac:dyDescent="0.2">
      <c r="A103" s="450"/>
      <c r="B103" s="142">
        <v>705000164794</v>
      </c>
      <c r="C103" s="143" t="s">
        <v>555</v>
      </c>
      <c r="D103" s="144" t="s">
        <v>554</v>
      </c>
      <c r="E103" s="213" t="s">
        <v>1381</v>
      </c>
      <c r="F103" s="146" t="s">
        <v>691</v>
      </c>
      <c r="G103" s="147">
        <v>44.4</v>
      </c>
      <c r="H103" s="147">
        <f t="shared" si="9"/>
        <v>213</v>
      </c>
      <c r="I103" s="168" t="s">
        <v>2761</v>
      </c>
      <c r="J103" s="168" t="s">
        <v>229</v>
      </c>
      <c r="K103" s="148" t="s">
        <v>3</v>
      </c>
      <c r="L103" s="149">
        <v>8531900000</v>
      </c>
      <c r="M103" s="148" t="s">
        <v>632</v>
      </c>
      <c r="N103" s="149">
        <v>1</v>
      </c>
      <c r="O103" s="149" t="s">
        <v>1234</v>
      </c>
      <c r="P103" s="167"/>
      <c r="Q103" s="148"/>
      <c r="R103" s="214"/>
      <c r="S103" s="169">
        <v>8717332759415</v>
      </c>
    </row>
    <row r="104" spans="1:19" x14ac:dyDescent="0.2">
      <c r="A104" s="450"/>
      <c r="B104" s="142">
        <v>705000164795</v>
      </c>
      <c r="C104" s="143" t="s">
        <v>558</v>
      </c>
      <c r="D104" s="144" t="s">
        <v>557</v>
      </c>
      <c r="E104" s="213" t="s">
        <v>1382</v>
      </c>
      <c r="F104" s="146" t="s">
        <v>691</v>
      </c>
      <c r="G104" s="147">
        <v>82.86</v>
      </c>
      <c r="H104" s="147">
        <f t="shared" si="9"/>
        <v>398</v>
      </c>
      <c r="I104" s="168" t="s">
        <v>2761</v>
      </c>
      <c r="J104" s="168" t="s">
        <v>229</v>
      </c>
      <c r="K104" s="148" t="s">
        <v>3</v>
      </c>
      <c r="L104" s="149">
        <v>8531900000</v>
      </c>
      <c r="M104" s="148" t="s">
        <v>632</v>
      </c>
      <c r="N104" s="149">
        <v>10</v>
      </c>
      <c r="O104" s="149" t="s">
        <v>1234</v>
      </c>
      <c r="P104" s="167"/>
      <c r="Q104" s="148"/>
      <c r="R104" s="214"/>
      <c r="S104" s="169">
        <v>8717332759422</v>
      </c>
    </row>
    <row r="105" spans="1:19" ht="13.5" thickBot="1" x14ac:dyDescent="0.25">
      <c r="A105" s="450"/>
      <c r="B105" s="142">
        <v>705000164844</v>
      </c>
      <c r="C105" s="143" t="s">
        <v>561</v>
      </c>
      <c r="D105" s="144" t="s">
        <v>560</v>
      </c>
      <c r="E105" s="213" t="s">
        <v>1383</v>
      </c>
      <c r="F105" s="146" t="s">
        <v>691</v>
      </c>
      <c r="G105" s="147">
        <v>29.6</v>
      </c>
      <c r="H105" s="147">
        <f t="shared" si="9"/>
        <v>142</v>
      </c>
      <c r="I105" s="168" t="s">
        <v>2761</v>
      </c>
      <c r="J105" s="168" t="s">
        <v>229</v>
      </c>
      <c r="K105" s="148" t="s">
        <v>3</v>
      </c>
      <c r="L105" s="149">
        <v>3926909790</v>
      </c>
      <c r="M105" s="148" t="s">
        <v>632</v>
      </c>
      <c r="N105" s="149">
        <v>8</v>
      </c>
      <c r="O105" s="149" t="s">
        <v>1384</v>
      </c>
      <c r="P105" s="382"/>
      <c r="Q105" s="148"/>
      <c r="R105" s="215"/>
      <c r="S105" s="169">
        <v>8717332759859</v>
      </c>
    </row>
    <row r="106" spans="1:19" ht="13.5" thickBot="1" x14ac:dyDescent="0.25">
      <c r="A106" s="450"/>
      <c r="B106" s="562" t="s">
        <v>2616</v>
      </c>
      <c r="C106" s="563"/>
      <c r="D106" s="563" t="s">
        <v>1175</v>
      </c>
      <c r="E106" s="563"/>
      <c r="F106" s="564"/>
      <c r="G106" s="565"/>
      <c r="H106" s="565"/>
      <c r="I106" s="566" t="s">
        <v>1175</v>
      </c>
      <c r="J106" s="566" t="s">
        <v>1175</v>
      </c>
      <c r="K106" s="566"/>
      <c r="L106" s="566"/>
      <c r="M106" s="566" t="s">
        <v>1175</v>
      </c>
      <c r="N106" s="566"/>
      <c r="O106" s="566"/>
      <c r="P106" s="563"/>
      <c r="Q106" s="567"/>
      <c r="R106" s="567"/>
      <c r="S106" s="568"/>
    </row>
    <row r="107" spans="1:19" x14ac:dyDescent="0.2">
      <c r="A107" s="450"/>
      <c r="B107" s="134" t="s">
        <v>2617</v>
      </c>
      <c r="C107" s="137"/>
      <c r="D107" s="184" t="s">
        <v>1175</v>
      </c>
      <c r="E107" s="137"/>
      <c r="F107" s="138"/>
      <c r="G107" s="139"/>
      <c r="H107" s="139"/>
      <c r="I107" s="137" t="s">
        <v>1175</v>
      </c>
      <c r="J107" s="137" t="s">
        <v>1175</v>
      </c>
      <c r="K107" s="139"/>
      <c r="L107" s="139"/>
      <c r="M107" s="139" t="s">
        <v>1175</v>
      </c>
      <c r="N107" s="188"/>
      <c r="O107" s="139"/>
      <c r="P107" s="383"/>
      <c r="Q107" s="186"/>
      <c r="R107" s="186"/>
      <c r="S107" s="384"/>
    </row>
    <row r="108" spans="1:19" x14ac:dyDescent="0.2">
      <c r="A108" s="450"/>
      <c r="B108" s="385"/>
      <c r="C108" s="386" t="s">
        <v>2618</v>
      </c>
      <c r="D108" s="208" t="s">
        <v>2619</v>
      </c>
      <c r="E108" s="387" t="s">
        <v>2620</v>
      </c>
      <c r="F108" s="146"/>
      <c r="G108" s="388" t="s">
        <v>2621</v>
      </c>
      <c r="H108" s="388"/>
      <c r="I108" s="387"/>
      <c r="J108" s="387"/>
      <c r="K108" s="149"/>
      <c r="L108" s="198"/>
      <c r="M108" s="198"/>
      <c r="N108" s="389"/>
      <c r="O108" s="198" t="s">
        <v>2622</v>
      </c>
      <c r="P108" s="390"/>
      <c r="Q108" s="391"/>
      <c r="S108" s="463"/>
    </row>
    <row r="109" spans="1:19" x14ac:dyDescent="0.2">
      <c r="A109" s="450"/>
      <c r="B109" s="392"/>
      <c r="C109" s="386" t="s">
        <v>2623</v>
      </c>
      <c r="D109" s="208" t="s">
        <v>2624</v>
      </c>
      <c r="E109" s="387" t="s">
        <v>2625</v>
      </c>
      <c r="F109" s="146"/>
      <c r="G109" s="388" t="s">
        <v>2621</v>
      </c>
      <c r="H109" s="388"/>
      <c r="I109" s="387"/>
      <c r="J109" s="387"/>
      <c r="K109" s="149"/>
      <c r="L109" s="198"/>
      <c r="M109" s="198"/>
      <c r="N109" s="389"/>
      <c r="O109" s="198" t="s">
        <v>2626</v>
      </c>
      <c r="P109" s="390"/>
      <c r="Q109" s="391"/>
      <c r="S109" s="463"/>
    </row>
    <row r="110" spans="1:19" ht="13.5" thickBot="1" x14ac:dyDescent="0.25">
      <c r="A110" s="450"/>
      <c r="B110" s="393"/>
      <c r="C110" s="386" t="s">
        <v>2627</v>
      </c>
      <c r="D110" s="208" t="s">
        <v>2628</v>
      </c>
      <c r="E110" s="387" t="s">
        <v>2629</v>
      </c>
      <c r="F110" s="146"/>
      <c r="G110" s="388" t="s">
        <v>2621</v>
      </c>
      <c r="H110" s="388"/>
      <c r="I110" s="387"/>
      <c r="J110" s="387"/>
      <c r="K110" s="149"/>
      <c r="L110" s="149"/>
      <c r="M110" s="149"/>
      <c r="N110" s="389"/>
      <c r="O110" s="149" t="s">
        <v>2630</v>
      </c>
      <c r="P110" s="390"/>
      <c r="Q110" s="394"/>
      <c r="R110" s="394"/>
      <c r="S110" s="463"/>
    </row>
    <row r="111" spans="1:19" ht="13.5" thickBot="1" x14ac:dyDescent="0.25">
      <c r="A111" s="450"/>
      <c r="B111" s="562" t="s">
        <v>1385</v>
      </c>
      <c r="C111" s="563"/>
      <c r="D111" s="563" t="s">
        <v>1175</v>
      </c>
      <c r="E111" s="563"/>
      <c r="F111" s="564"/>
      <c r="G111" s="565"/>
      <c r="H111" s="565"/>
      <c r="I111" s="566" t="s">
        <v>1175</v>
      </c>
      <c r="J111" s="566"/>
      <c r="K111" s="566"/>
      <c r="L111" s="566"/>
      <c r="M111" s="566"/>
      <c r="N111" s="566" t="s">
        <v>1175</v>
      </c>
      <c r="O111" s="566" t="s">
        <v>1175</v>
      </c>
      <c r="P111" s="563"/>
      <c r="Q111" s="567"/>
      <c r="R111" s="567"/>
      <c r="S111" s="568"/>
    </row>
    <row r="112" spans="1:19" x14ac:dyDescent="0.2">
      <c r="A112" s="450"/>
      <c r="B112" s="216" t="s">
        <v>1386</v>
      </c>
      <c r="C112" s="217"/>
      <c r="D112" s="218" t="s">
        <v>1175</v>
      </c>
      <c r="E112" s="217"/>
      <c r="F112" s="219"/>
      <c r="G112" s="464"/>
      <c r="H112" s="464"/>
      <c r="I112" s="220" t="s">
        <v>1175</v>
      </c>
      <c r="J112" s="220"/>
      <c r="K112" s="220"/>
      <c r="L112" s="176"/>
      <c r="M112" s="220"/>
      <c r="N112" s="221" t="s">
        <v>1175</v>
      </c>
      <c r="O112" s="221" t="s">
        <v>1175</v>
      </c>
      <c r="P112" s="395"/>
      <c r="Q112" s="220"/>
      <c r="R112" s="222"/>
      <c r="S112" s="396"/>
    </row>
    <row r="113" spans="1:19" x14ac:dyDescent="0.2">
      <c r="A113" s="450"/>
      <c r="B113" s="155" t="s">
        <v>1387</v>
      </c>
      <c r="C113" s="156" t="s">
        <v>132</v>
      </c>
      <c r="D113" s="223" t="s">
        <v>131</v>
      </c>
      <c r="E113" s="224" t="s">
        <v>1388</v>
      </c>
      <c r="F113" s="159" t="s">
        <v>691</v>
      </c>
      <c r="G113" s="147">
        <v>197.17</v>
      </c>
      <c r="H113" s="147">
        <f>ROUND(ROUND(G113*4.8,2),0)</f>
        <v>946</v>
      </c>
      <c r="I113" s="148" t="s">
        <v>2733</v>
      </c>
      <c r="J113" s="160" t="s">
        <v>229</v>
      </c>
      <c r="K113" s="160" t="s">
        <v>3</v>
      </c>
      <c r="L113" s="161">
        <v>8531103000</v>
      </c>
      <c r="M113" s="160" t="s">
        <v>632</v>
      </c>
      <c r="N113" s="161">
        <v>112</v>
      </c>
      <c r="O113" s="161" t="s">
        <v>1389</v>
      </c>
      <c r="P113" s="397"/>
      <c r="Q113" s="160" t="s">
        <v>1133</v>
      </c>
      <c r="R113" s="225"/>
      <c r="S113" s="183">
        <v>8717332265121</v>
      </c>
    </row>
    <row r="114" spans="1:19" x14ac:dyDescent="0.2">
      <c r="A114" s="450"/>
      <c r="B114" s="155" t="s">
        <v>1390</v>
      </c>
      <c r="C114" s="156" t="s">
        <v>135</v>
      </c>
      <c r="D114" s="223" t="s">
        <v>134</v>
      </c>
      <c r="E114" s="224" t="s">
        <v>1391</v>
      </c>
      <c r="F114" s="159" t="s">
        <v>691</v>
      </c>
      <c r="G114" s="147">
        <v>315.55</v>
      </c>
      <c r="H114" s="147">
        <f t="shared" ref="H114:H116" si="10">ROUND(ROUND(G114*4.8,2),0)</f>
        <v>1515</v>
      </c>
      <c r="I114" s="148" t="s">
        <v>2733</v>
      </c>
      <c r="J114" s="160" t="s">
        <v>229</v>
      </c>
      <c r="K114" s="160" t="s">
        <v>3</v>
      </c>
      <c r="L114" s="161">
        <v>8531103000</v>
      </c>
      <c r="M114" s="160" t="s">
        <v>632</v>
      </c>
      <c r="N114" s="161">
        <v>23</v>
      </c>
      <c r="O114" s="161" t="s">
        <v>1392</v>
      </c>
      <c r="P114" s="397"/>
      <c r="Q114" s="160" t="s">
        <v>1133</v>
      </c>
      <c r="R114" s="225"/>
      <c r="S114" s="183">
        <v>8717332265138</v>
      </c>
    </row>
    <row r="115" spans="1:19" x14ac:dyDescent="0.2">
      <c r="A115" s="450"/>
      <c r="B115" s="155" t="s">
        <v>1393</v>
      </c>
      <c r="C115" s="156" t="s">
        <v>138</v>
      </c>
      <c r="D115" s="223" t="s">
        <v>137</v>
      </c>
      <c r="E115" s="224" t="s">
        <v>1394</v>
      </c>
      <c r="F115" s="159" t="s">
        <v>691</v>
      </c>
      <c r="G115" s="147">
        <v>223.47</v>
      </c>
      <c r="H115" s="147">
        <f t="shared" si="10"/>
        <v>1073</v>
      </c>
      <c r="I115" s="148" t="s">
        <v>2733</v>
      </c>
      <c r="J115" s="160" t="s">
        <v>229</v>
      </c>
      <c r="K115" s="160" t="s">
        <v>3</v>
      </c>
      <c r="L115" s="161">
        <v>8531103000</v>
      </c>
      <c r="M115" s="160" t="s">
        <v>632</v>
      </c>
      <c r="N115" s="161">
        <v>20</v>
      </c>
      <c r="O115" s="161" t="s">
        <v>1389</v>
      </c>
      <c r="P115" s="397"/>
      <c r="Q115" s="160" t="s">
        <v>1133</v>
      </c>
      <c r="R115" s="225"/>
      <c r="S115" s="183">
        <v>8717332265190</v>
      </c>
    </row>
    <row r="116" spans="1:19" x14ac:dyDescent="0.2">
      <c r="A116" s="450"/>
      <c r="B116" s="155" t="s">
        <v>1395</v>
      </c>
      <c r="C116" s="156" t="s">
        <v>141</v>
      </c>
      <c r="D116" s="223" t="s">
        <v>140</v>
      </c>
      <c r="E116" s="224" t="s">
        <v>1396</v>
      </c>
      <c r="F116" s="159" t="s">
        <v>691</v>
      </c>
      <c r="G116" s="147">
        <v>322.26</v>
      </c>
      <c r="H116" s="147">
        <f t="shared" si="10"/>
        <v>1547</v>
      </c>
      <c r="I116" s="148" t="s">
        <v>2733</v>
      </c>
      <c r="J116" s="160" t="s">
        <v>229</v>
      </c>
      <c r="K116" s="160" t="s">
        <v>3</v>
      </c>
      <c r="L116" s="161">
        <v>8531103000</v>
      </c>
      <c r="M116" s="160" t="s">
        <v>632</v>
      </c>
      <c r="N116" s="161">
        <v>15</v>
      </c>
      <c r="O116" s="161" t="s">
        <v>1392</v>
      </c>
      <c r="P116" s="397"/>
      <c r="Q116" s="160" t="s">
        <v>1133</v>
      </c>
      <c r="R116" s="225"/>
      <c r="S116" s="183">
        <v>8717332265213</v>
      </c>
    </row>
    <row r="117" spans="1:19" x14ac:dyDescent="0.2">
      <c r="A117" s="450"/>
      <c r="B117" s="170" t="s">
        <v>162</v>
      </c>
      <c r="C117" s="171"/>
      <c r="D117" s="172" t="s">
        <v>1175</v>
      </c>
      <c r="E117" s="171"/>
      <c r="F117" s="173"/>
      <c r="G117" s="455"/>
      <c r="H117" s="455"/>
      <c r="I117" s="174" t="s">
        <v>1175</v>
      </c>
      <c r="J117" s="174"/>
      <c r="K117" s="174"/>
      <c r="L117" s="176"/>
      <c r="M117" s="174"/>
      <c r="N117" s="174" t="s">
        <v>1175</v>
      </c>
      <c r="O117" s="174" t="s">
        <v>1175</v>
      </c>
      <c r="P117" s="375"/>
      <c r="Q117" s="174"/>
      <c r="R117" s="177"/>
      <c r="S117" s="398"/>
    </row>
    <row r="118" spans="1:19" x14ac:dyDescent="0.2">
      <c r="A118" s="450"/>
      <c r="B118" s="520" t="s">
        <v>1397</v>
      </c>
      <c r="C118" s="521" t="s">
        <v>164</v>
      </c>
      <c r="D118" s="522" t="s">
        <v>1044</v>
      </c>
      <c r="E118" s="523" t="s">
        <v>1398</v>
      </c>
      <c r="F118" s="519" t="s">
        <v>691</v>
      </c>
      <c r="G118" s="427">
        <v>87.23</v>
      </c>
      <c r="H118" s="427">
        <f>ROUND(ROUND(G118*4.8*0.72,2),0)</f>
        <v>301</v>
      </c>
      <c r="I118" s="572" t="s">
        <v>2733</v>
      </c>
      <c r="J118" s="578" t="s">
        <v>229</v>
      </c>
      <c r="K118" s="578" t="s">
        <v>3</v>
      </c>
      <c r="L118" s="573">
        <v>8531103000</v>
      </c>
      <c r="M118" s="578" t="s">
        <v>631</v>
      </c>
      <c r="N118" s="579">
        <v>12911</v>
      </c>
      <c r="O118" s="579" t="s">
        <v>1399</v>
      </c>
      <c r="P118" s="580"/>
      <c r="Q118" s="579" t="s">
        <v>1133</v>
      </c>
      <c r="R118" s="581"/>
      <c r="S118" s="577">
        <v>8717332972968</v>
      </c>
    </row>
    <row r="119" spans="1:19" x14ac:dyDescent="0.2">
      <c r="A119" s="450"/>
      <c r="B119" s="520" t="s">
        <v>1400</v>
      </c>
      <c r="C119" s="521" t="s">
        <v>168</v>
      </c>
      <c r="D119" s="522" t="s">
        <v>633</v>
      </c>
      <c r="E119" s="523" t="s">
        <v>1401</v>
      </c>
      <c r="F119" s="519" t="s">
        <v>691</v>
      </c>
      <c r="G119" s="427">
        <v>101.21</v>
      </c>
      <c r="H119" s="427">
        <f>ROUND(ROUND(G119*4.8*0.72,2),0)</f>
        <v>350</v>
      </c>
      <c r="I119" s="572" t="s">
        <v>2733</v>
      </c>
      <c r="J119" s="578" t="s">
        <v>229</v>
      </c>
      <c r="K119" s="578" t="s">
        <v>3</v>
      </c>
      <c r="L119" s="573">
        <v>8531103000</v>
      </c>
      <c r="M119" s="578" t="s">
        <v>631</v>
      </c>
      <c r="N119" s="579">
        <v>10961</v>
      </c>
      <c r="O119" s="579" t="s">
        <v>1399</v>
      </c>
      <c r="P119" s="580"/>
      <c r="Q119" s="579" t="s">
        <v>1133</v>
      </c>
      <c r="R119" s="581"/>
      <c r="S119" s="577">
        <v>8717332972982</v>
      </c>
    </row>
    <row r="120" spans="1:19" x14ac:dyDescent="0.2">
      <c r="A120" s="450"/>
      <c r="B120" s="520" t="s">
        <v>1402</v>
      </c>
      <c r="C120" s="521" t="s">
        <v>170</v>
      </c>
      <c r="D120" s="522" t="s">
        <v>1048</v>
      </c>
      <c r="E120" s="523" t="s">
        <v>1403</v>
      </c>
      <c r="F120" s="519" t="s">
        <v>691</v>
      </c>
      <c r="G120" s="427">
        <v>79.47</v>
      </c>
      <c r="H120" s="427">
        <f>ROUND(ROUND(G120*4.8*0.82,2),0)</f>
        <v>313</v>
      </c>
      <c r="I120" s="572" t="s">
        <v>2733</v>
      </c>
      <c r="J120" s="578" t="s">
        <v>229</v>
      </c>
      <c r="K120" s="578" t="s">
        <v>3</v>
      </c>
      <c r="L120" s="573">
        <v>8531103000</v>
      </c>
      <c r="M120" s="578" t="s">
        <v>631</v>
      </c>
      <c r="N120" s="579">
        <v>1050</v>
      </c>
      <c r="O120" s="579" t="s">
        <v>1399</v>
      </c>
      <c r="P120" s="580"/>
      <c r="Q120" s="579" t="s">
        <v>1133</v>
      </c>
      <c r="R120" s="581"/>
      <c r="S120" s="577">
        <v>8717332973026</v>
      </c>
    </row>
    <row r="121" spans="1:19" x14ac:dyDescent="0.2">
      <c r="A121" s="450"/>
      <c r="B121" s="520" t="s">
        <v>1404</v>
      </c>
      <c r="C121" s="521" t="s">
        <v>166</v>
      </c>
      <c r="D121" s="522" t="s">
        <v>1045</v>
      </c>
      <c r="E121" s="523" t="s">
        <v>1405</v>
      </c>
      <c r="F121" s="519" t="s">
        <v>691</v>
      </c>
      <c r="G121" s="427">
        <v>94.27</v>
      </c>
      <c r="H121" s="427">
        <f>ROUND(ROUND(G121*4.8*0.72,2),0)</f>
        <v>326</v>
      </c>
      <c r="I121" s="572" t="s">
        <v>2733</v>
      </c>
      <c r="J121" s="578" t="s">
        <v>229</v>
      </c>
      <c r="K121" s="578" t="s">
        <v>3</v>
      </c>
      <c r="L121" s="573">
        <v>8531103000</v>
      </c>
      <c r="M121" s="578" t="s">
        <v>631</v>
      </c>
      <c r="N121" s="579">
        <v>2238</v>
      </c>
      <c r="O121" s="579" t="s">
        <v>1399</v>
      </c>
      <c r="P121" s="580"/>
      <c r="Q121" s="579" t="s">
        <v>1133</v>
      </c>
      <c r="R121" s="581"/>
      <c r="S121" s="577">
        <v>8717332972999</v>
      </c>
    </row>
    <row r="122" spans="1:19" x14ac:dyDescent="0.2">
      <c r="A122" s="450"/>
      <c r="B122" s="520" t="s">
        <v>1406</v>
      </c>
      <c r="C122" s="521" t="s">
        <v>169</v>
      </c>
      <c r="D122" s="522" t="s">
        <v>1047</v>
      </c>
      <c r="E122" s="523" t="s">
        <v>1407</v>
      </c>
      <c r="F122" s="519" t="s">
        <v>691</v>
      </c>
      <c r="G122" s="427">
        <v>109.17</v>
      </c>
      <c r="H122" s="427">
        <f>ROUND(ROUND(G122*4.8*0.72,2),0)</f>
        <v>377</v>
      </c>
      <c r="I122" s="572" t="s">
        <v>2733</v>
      </c>
      <c r="J122" s="578" t="s">
        <v>229</v>
      </c>
      <c r="K122" s="578" t="s">
        <v>3</v>
      </c>
      <c r="L122" s="573">
        <v>8531103000</v>
      </c>
      <c r="M122" s="578" t="s">
        <v>631</v>
      </c>
      <c r="N122" s="579">
        <v>2407</v>
      </c>
      <c r="O122" s="579" t="s">
        <v>1399</v>
      </c>
      <c r="P122" s="580"/>
      <c r="Q122" s="579" t="s">
        <v>1133</v>
      </c>
      <c r="R122" s="581"/>
      <c r="S122" s="577">
        <v>8717332973002</v>
      </c>
    </row>
    <row r="123" spans="1:19" x14ac:dyDescent="0.2">
      <c r="A123" s="450"/>
      <c r="B123" s="520" t="s">
        <v>1408</v>
      </c>
      <c r="C123" s="521" t="s">
        <v>172</v>
      </c>
      <c r="D123" s="522" t="s">
        <v>1049</v>
      </c>
      <c r="E123" s="523" t="s">
        <v>1409</v>
      </c>
      <c r="F123" s="519" t="s">
        <v>691</v>
      </c>
      <c r="G123" s="427">
        <v>182.43</v>
      </c>
      <c r="H123" s="427">
        <f>ROUND(ROUND(G123*4.8*0.75,2),0)</f>
        <v>657</v>
      </c>
      <c r="I123" s="572" t="s">
        <v>2733</v>
      </c>
      <c r="J123" s="578" t="s">
        <v>229</v>
      </c>
      <c r="K123" s="578" t="s">
        <v>3</v>
      </c>
      <c r="L123" s="573">
        <v>8531103000</v>
      </c>
      <c r="M123" s="578" t="s">
        <v>631</v>
      </c>
      <c r="N123" s="579">
        <v>275</v>
      </c>
      <c r="O123" s="579" t="s">
        <v>1410</v>
      </c>
      <c r="P123" s="580"/>
      <c r="Q123" s="579" t="s">
        <v>1133</v>
      </c>
      <c r="R123" s="581"/>
      <c r="S123" s="577">
        <v>8717332973019</v>
      </c>
    </row>
    <row r="124" spans="1:19" s="460" customFormat="1" x14ac:dyDescent="0.2">
      <c r="A124" s="450"/>
      <c r="B124" s="520" t="s">
        <v>2631</v>
      </c>
      <c r="C124" s="524" t="s">
        <v>2632</v>
      </c>
      <c r="D124" s="517" t="s">
        <v>2633</v>
      </c>
      <c r="E124" s="525" t="s">
        <v>2634</v>
      </c>
      <c r="F124" s="519" t="s">
        <v>691</v>
      </c>
      <c r="G124" s="427">
        <v>182.43</v>
      </c>
      <c r="H124" s="427">
        <f>ROUND(ROUND(G124*4.8*0.75,2),0)</f>
        <v>657</v>
      </c>
      <c r="I124" s="572" t="s">
        <v>2733</v>
      </c>
      <c r="J124" s="582" t="s">
        <v>229</v>
      </c>
      <c r="K124" s="583" t="s">
        <v>3</v>
      </c>
      <c r="L124" s="573">
        <v>8531103000</v>
      </c>
      <c r="M124" s="584" t="s">
        <v>631</v>
      </c>
      <c r="N124" s="585"/>
      <c r="O124" s="585" t="s">
        <v>2635</v>
      </c>
      <c r="P124" s="586"/>
      <c r="Q124" s="585" t="s">
        <v>1133</v>
      </c>
      <c r="R124" s="585"/>
      <c r="S124" s="577" t="s">
        <v>2636</v>
      </c>
    </row>
    <row r="125" spans="1:19" x14ac:dyDescent="0.2">
      <c r="A125" s="450"/>
      <c r="B125" s="520" t="s">
        <v>1411</v>
      </c>
      <c r="C125" s="521" t="s">
        <v>163</v>
      </c>
      <c r="D125" s="522" t="s">
        <v>1043</v>
      </c>
      <c r="E125" s="523" t="s">
        <v>1412</v>
      </c>
      <c r="F125" s="519" t="s">
        <v>691</v>
      </c>
      <c r="G125" s="427">
        <v>84.35</v>
      </c>
      <c r="H125" s="427">
        <f>ROUND(ROUND(G125*4.8*0.72,2),0)</f>
        <v>292</v>
      </c>
      <c r="I125" s="572" t="s">
        <v>2733</v>
      </c>
      <c r="J125" s="578" t="s">
        <v>229</v>
      </c>
      <c r="K125" s="578" t="s">
        <v>3</v>
      </c>
      <c r="L125" s="573">
        <v>8531103000</v>
      </c>
      <c r="M125" s="578" t="s">
        <v>631</v>
      </c>
      <c r="N125" s="579">
        <v>4365</v>
      </c>
      <c r="O125" s="579" t="s">
        <v>1413</v>
      </c>
      <c r="P125" s="580"/>
      <c r="Q125" s="579" t="s">
        <v>1133</v>
      </c>
      <c r="R125" s="581"/>
      <c r="S125" s="577">
        <v>8717332972951</v>
      </c>
    </row>
    <row r="126" spans="1:19" ht="13.5" thickBot="1" x14ac:dyDescent="0.25">
      <c r="A126" s="450"/>
      <c r="B126" s="520" t="s">
        <v>1414</v>
      </c>
      <c r="C126" s="521" t="s">
        <v>167</v>
      </c>
      <c r="D126" s="522" t="s">
        <v>1046</v>
      </c>
      <c r="E126" s="523" t="s">
        <v>1415</v>
      </c>
      <c r="F126" s="519" t="s">
        <v>691</v>
      </c>
      <c r="G126" s="427">
        <v>99.11</v>
      </c>
      <c r="H126" s="427">
        <f>ROUND(ROUND(G126*4.8*0.72,2),0)</f>
        <v>343</v>
      </c>
      <c r="I126" s="572" t="s">
        <v>2733</v>
      </c>
      <c r="J126" s="578" t="s">
        <v>229</v>
      </c>
      <c r="K126" s="578" t="s">
        <v>3</v>
      </c>
      <c r="L126" s="573">
        <v>8531103000</v>
      </c>
      <c r="M126" s="578" t="s">
        <v>631</v>
      </c>
      <c r="N126" s="579">
        <v>1688</v>
      </c>
      <c r="O126" s="579" t="s">
        <v>1413</v>
      </c>
      <c r="P126" s="580"/>
      <c r="Q126" s="579" t="s">
        <v>1133</v>
      </c>
      <c r="R126" s="581"/>
      <c r="S126" s="577">
        <v>8717332972975</v>
      </c>
    </row>
    <row r="127" spans="1:19" ht="13.5" thickBot="1" x14ac:dyDescent="0.25">
      <c r="A127" s="450"/>
      <c r="B127" s="562" t="s">
        <v>1416</v>
      </c>
      <c r="C127" s="563"/>
      <c r="D127" s="563" t="s">
        <v>1175</v>
      </c>
      <c r="E127" s="563"/>
      <c r="F127" s="564"/>
      <c r="G127" s="565"/>
      <c r="H127" s="565"/>
      <c r="I127" s="566" t="s">
        <v>1175</v>
      </c>
      <c r="J127" s="566"/>
      <c r="K127" s="566"/>
      <c r="L127" s="566"/>
      <c r="M127" s="566"/>
      <c r="N127" s="566" t="s">
        <v>1175</v>
      </c>
      <c r="O127" s="566" t="s">
        <v>1175</v>
      </c>
      <c r="P127" s="563"/>
      <c r="Q127" s="567"/>
      <c r="R127" s="567"/>
      <c r="S127" s="568"/>
    </row>
    <row r="128" spans="1:19" x14ac:dyDescent="0.2">
      <c r="A128" s="450"/>
      <c r="B128" s="170" t="s">
        <v>1417</v>
      </c>
      <c r="C128" s="171"/>
      <c r="D128" s="228" t="s">
        <v>1175</v>
      </c>
      <c r="E128" s="229"/>
      <c r="F128" s="230"/>
      <c r="G128" s="465"/>
      <c r="H128" s="465"/>
      <c r="I128" s="174" t="s">
        <v>1175</v>
      </c>
      <c r="J128" s="174"/>
      <c r="K128" s="174"/>
      <c r="L128" s="174"/>
      <c r="M128" s="174"/>
      <c r="N128" s="174" t="s">
        <v>1175</v>
      </c>
      <c r="O128" s="174" t="s">
        <v>1175</v>
      </c>
      <c r="P128" s="375"/>
      <c r="Q128" s="176"/>
      <c r="R128" s="176"/>
      <c r="S128" s="178"/>
    </row>
    <row r="129" spans="1:19" x14ac:dyDescent="0.2">
      <c r="A129" s="450"/>
      <c r="B129" s="155" t="s">
        <v>1418</v>
      </c>
      <c r="C129" s="156" t="s">
        <v>195</v>
      </c>
      <c r="D129" s="157" t="s">
        <v>194</v>
      </c>
      <c r="E129" s="158" t="s">
        <v>1419</v>
      </c>
      <c r="F129" s="159" t="s">
        <v>691</v>
      </c>
      <c r="G129" s="147">
        <v>70.8</v>
      </c>
      <c r="H129" s="426">
        <f>ROUND(ROUND(G129*4.8,2),0)</f>
        <v>340</v>
      </c>
      <c r="I129" s="231" t="s">
        <v>2761</v>
      </c>
      <c r="J129" s="231" t="s">
        <v>229</v>
      </c>
      <c r="K129" s="231" t="s">
        <v>34</v>
      </c>
      <c r="L129" s="161">
        <v>3926909790</v>
      </c>
      <c r="M129" s="160" t="s">
        <v>675</v>
      </c>
      <c r="N129" s="161">
        <v>9</v>
      </c>
      <c r="O129" s="161" t="s">
        <v>1420</v>
      </c>
      <c r="P129" s="233"/>
      <c r="Q129" s="160" t="s">
        <v>601</v>
      </c>
      <c r="R129" s="227"/>
      <c r="S129" s="183">
        <v>4060039033000</v>
      </c>
    </row>
    <row r="130" spans="1:19" x14ac:dyDescent="0.2">
      <c r="A130" s="450"/>
      <c r="B130" s="155" t="s">
        <v>1421</v>
      </c>
      <c r="C130" s="156" t="s">
        <v>176</v>
      </c>
      <c r="D130" s="157" t="s">
        <v>175</v>
      </c>
      <c r="E130" s="158" t="s">
        <v>1422</v>
      </c>
      <c r="F130" s="159" t="s">
        <v>691</v>
      </c>
      <c r="G130" s="268">
        <v>52.5</v>
      </c>
      <c r="H130" s="426">
        <f t="shared" ref="H130:H136" si="11">ROUND(ROUND(G130*4.8,2),0)</f>
        <v>252</v>
      </c>
      <c r="I130" s="160" t="s">
        <v>2761</v>
      </c>
      <c r="J130" s="160" t="s">
        <v>229</v>
      </c>
      <c r="K130" s="160" t="s">
        <v>3</v>
      </c>
      <c r="L130" s="161">
        <v>8536909599</v>
      </c>
      <c r="M130" s="160" t="s">
        <v>632</v>
      </c>
      <c r="N130" s="161">
        <v>174</v>
      </c>
      <c r="O130" s="161" t="s">
        <v>1423</v>
      </c>
      <c r="P130" s="400"/>
      <c r="Q130" s="160" t="s">
        <v>1133</v>
      </c>
      <c r="R130" s="227"/>
      <c r="S130" s="183">
        <v>8717332097494</v>
      </c>
    </row>
    <row r="131" spans="1:19" x14ac:dyDescent="0.2">
      <c r="A131" s="450"/>
      <c r="B131" s="155" t="s">
        <v>1424</v>
      </c>
      <c r="C131" s="156" t="s">
        <v>179</v>
      </c>
      <c r="D131" s="157" t="s">
        <v>178</v>
      </c>
      <c r="E131" s="158" t="s">
        <v>1425</v>
      </c>
      <c r="F131" s="159" t="s">
        <v>691</v>
      </c>
      <c r="G131" s="268">
        <v>14.91</v>
      </c>
      <c r="H131" s="426">
        <f t="shared" si="11"/>
        <v>72</v>
      </c>
      <c r="I131" s="160" t="s">
        <v>2761</v>
      </c>
      <c r="J131" s="160" t="s">
        <v>229</v>
      </c>
      <c r="K131" s="160" t="s">
        <v>3</v>
      </c>
      <c r="L131" s="161">
        <v>3926909790</v>
      </c>
      <c r="M131" s="160" t="s">
        <v>632</v>
      </c>
      <c r="N131" s="161">
        <v>192</v>
      </c>
      <c r="O131" s="161" t="s">
        <v>1426</v>
      </c>
      <c r="P131" s="400"/>
      <c r="Q131" s="160" t="s">
        <v>1133</v>
      </c>
      <c r="R131" s="227"/>
      <c r="S131" s="183">
        <v>8717332097487</v>
      </c>
    </row>
    <row r="132" spans="1:19" x14ac:dyDescent="0.2">
      <c r="A132" s="450"/>
      <c r="B132" s="155" t="s">
        <v>1427</v>
      </c>
      <c r="C132" s="156" t="s">
        <v>182</v>
      </c>
      <c r="D132" s="157" t="s">
        <v>181</v>
      </c>
      <c r="E132" s="158" t="s">
        <v>1428</v>
      </c>
      <c r="F132" s="159" t="s">
        <v>691</v>
      </c>
      <c r="G132" s="147">
        <v>23.55</v>
      </c>
      <c r="H132" s="426">
        <f t="shared" si="11"/>
        <v>113</v>
      </c>
      <c r="I132" s="160" t="s">
        <v>2761</v>
      </c>
      <c r="J132" s="160" t="s">
        <v>229</v>
      </c>
      <c r="K132" s="160" t="s">
        <v>3</v>
      </c>
      <c r="L132" s="161">
        <v>3926909790</v>
      </c>
      <c r="M132" s="160" t="s">
        <v>632</v>
      </c>
      <c r="N132" s="161">
        <v>20</v>
      </c>
      <c r="O132" s="161" t="s">
        <v>1429</v>
      </c>
      <c r="P132" s="400"/>
      <c r="Q132" s="160" t="s">
        <v>1133</v>
      </c>
      <c r="R132" s="227"/>
      <c r="S132" s="183">
        <v>8717332097562</v>
      </c>
    </row>
    <row r="133" spans="1:19" x14ac:dyDescent="0.2">
      <c r="A133" s="450"/>
      <c r="B133" s="155" t="s">
        <v>1430</v>
      </c>
      <c r="C133" s="156" t="s">
        <v>185</v>
      </c>
      <c r="D133" s="157" t="s">
        <v>184</v>
      </c>
      <c r="E133" s="158" t="s">
        <v>1431</v>
      </c>
      <c r="F133" s="159" t="s">
        <v>691</v>
      </c>
      <c r="G133" s="147">
        <v>5.92</v>
      </c>
      <c r="H133" s="426">
        <f t="shared" si="11"/>
        <v>28</v>
      </c>
      <c r="I133" s="160" t="s">
        <v>2761</v>
      </c>
      <c r="J133" s="160" t="s">
        <v>229</v>
      </c>
      <c r="K133" s="160" t="s">
        <v>3</v>
      </c>
      <c r="L133" s="161">
        <v>3926909790</v>
      </c>
      <c r="M133" s="160" t="s">
        <v>632</v>
      </c>
      <c r="N133" s="161">
        <v>151</v>
      </c>
      <c r="O133" s="161" t="s">
        <v>1432</v>
      </c>
      <c r="P133" s="400"/>
      <c r="Q133" s="160" t="s">
        <v>1133</v>
      </c>
      <c r="R133" s="232"/>
      <c r="S133" s="183">
        <v>8717332097555</v>
      </c>
    </row>
    <row r="134" spans="1:19" ht="16.5" x14ac:dyDescent="0.2">
      <c r="A134" s="450"/>
      <c r="B134" s="155" t="s">
        <v>1433</v>
      </c>
      <c r="C134" s="156" t="s">
        <v>187</v>
      </c>
      <c r="D134" s="157" t="s">
        <v>694</v>
      </c>
      <c r="E134" s="158" t="s">
        <v>1434</v>
      </c>
      <c r="F134" s="159" t="s">
        <v>691</v>
      </c>
      <c r="G134" s="147">
        <v>13.02</v>
      </c>
      <c r="H134" s="426">
        <f t="shared" si="11"/>
        <v>63</v>
      </c>
      <c r="I134" s="160" t="s">
        <v>2761</v>
      </c>
      <c r="J134" s="160" t="s">
        <v>229</v>
      </c>
      <c r="K134" s="160" t="s">
        <v>3</v>
      </c>
      <c r="L134" s="161">
        <v>3926909790</v>
      </c>
      <c r="M134" s="160" t="s">
        <v>632</v>
      </c>
      <c r="N134" s="161">
        <v>38</v>
      </c>
      <c r="O134" s="161" t="s">
        <v>1314</v>
      </c>
      <c r="P134" s="233"/>
      <c r="Q134" s="160" t="s">
        <v>1133</v>
      </c>
      <c r="R134" s="162"/>
      <c r="S134" s="183" t="s">
        <v>1435</v>
      </c>
    </row>
    <row r="135" spans="1:19" x14ac:dyDescent="0.2">
      <c r="A135" s="450"/>
      <c r="B135" s="155" t="s">
        <v>1436</v>
      </c>
      <c r="C135" s="156" t="s">
        <v>190</v>
      </c>
      <c r="D135" s="157" t="s">
        <v>189</v>
      </c>
      <c r="E135" s="158" t="s">
        <v>1437</v>
      </c>
      <c r="F135" s="159" t="s">
        <v>691</v>
      </c>
      <c r="G135" s="147">
        <v>9.07</v>
      </c>
      <c r="H135" s="426">
        <f t="shared" si="11"/>
        <v>44</v>
      </c>
      <c r="I135" s="160" t="s">
        <v>2761</v>
      </c>
      <c r="J135" s="160" t="s">
        <v>229</v>
      </c>
      <c r="K135" s="160" t="s">
        <v>3</v>
      </c>
      <c r="L135" s="161">
        <v>7320208990</v>
      </c>
      <c r="M135" s="160" t="s">
        <v>632</v>
      </c>
      <c r="N135" s="161">
        <v>10</v>
      </c>
      <c r="O135" s="161" t="s">
        <v>1438</v>
      </c>
      <c r="P135" s="233" t="s">
        <v>1439</v>
      </c>
      <c r="Q135" s="160" t="s">
        <v>601</v>
      </c>
      <c r="R135" s="162"/>
      <c r="S135" s="183" t="s">
        <v>1440</v>
      </c>
    </row>
    <row r="136" spans="1:19" x14ac:dyDescent="0.2">
      <c r="A136" s="450"/>
      <c r="B136" s="155" t="s">
        <v>1441</v>
      </c>
      <c r="C136" s="156" t="s">
        <v>192</v>
      </c>
      <c r="D136" s="223" t="s">
        <v>191</v>
      </c>
      <c r="E136" s="224" t="s">
        <v>1442</v>
      </c>
      <c r="F136" s="159" t="s">
        <v>691</v>
      </c>
      <c r="G136" s="147">
        <v>52.48</v>
      </c>
      <c r="H136" s="426">
        <f t="shared" si="11"/>
        <v>252</v>
      </c>
      <c r="I136" s="160" t="s">
        <v>2761</v>
      </c>
      <c r="J136" s="160" t="s">
        <v>229</v>
      </c>
      <c r="K136" s="160" t="s">
        <v>3</v>
      </c>
      <c r="L136" s="161">
        <v>8536909599</v>
      </c>
      <c r="M136" s="160" t="s">
        <v>632</v>
      </c>
      <c r="N136" s="161">
        <v>2</v>
      </c>
      <c r="O136" s="161" t="s">
        <v>1443</v>
      </c>
      <c r="P136" s="397"/>
      <c r="Q136" s="160" t="s">
        <v>1133</v>
      </c>
      <c r="R136" s="225"/>
      <c r="S136" s="183" t="s">
        <v>1444</v>
      </c>
    </row>
    <row r="137" spans="1:19" x14ac:dyDescent="0.2">
      <c r="A137" s="450"/>
      <c r="B137" s="234" t="s">
        <v>1445</v>
      </c>
      <c r="C137" s="235"/>
      <c r="D137" s="236" t="s">
        <v>1175</v>
      </c>
      <c r="E137" s="235"/>
      <c r="F137" s="237"/>
      <c r="G137" s="466"/>
      <c r="H137" s="466"/>
      <c r="I137" s="238" t="s">
        <v>1175</v>
      </c>
      <c r="J137" s="238"/>
      <c r="K137" s="238"/>
      <c r="L137" s="238"/>
      <c r="M137" s="238"/>
      <c r="N137" s="238" t="s">
        <v>1175</v>
      </c>
      <c r="O137" s="238" t="s">
        <v>1175</v>
      </c>
      <c r="P137" s="401"/>
      <c r="Q137" s="238"/>
      <c r="R137" s="238"/>
      <c r="S137" s="402"/>
    </row>
    <row r="138" spans="1:19" x14ac:dyDescent="0.2">
      <c r="A138" s="450"/>
      <c r="B138" s="155" t="s">
        <v>1446</v>
      </c>
      <c r="C138" s="156" t="s">
        <v>1447</v>
      </c>
      <c r="D138" s="157" t="s">
        <v>204</v>
      </c>
      <c r="E138" s="158" t="s">
        <v>1448</v>
      </c>
      <c r="F138" s="159" t="s">
        <v>691</v>
      </c>
      <c r="G138" s="147">
        <v>41.69</v>
      </c>
      <c r="H138" s="147">
        <f>ROUND(ROUND(G138*4.8,2),0)</f>
        <v>200</v>
      </c>
      <c r="I138" s="160" t="s">
        <v>2761</v>
      </c>
      <c r="J138" s="160" t="s">
        <v>229</v>
      </c>
      <c r="K138" s="160" t="s">
        <v>3</v>
      </c>
      <c r="L138" s="161">
        <v>8536909599</v>
      </c>
      <c r="M138" s="160" t="s">
        <v>632</v>
      </c>
      <c r="N138" s="161">
        <v>28</v>
      </c>
      <c r="O138" s="161" t="s">
        <v>1449</v>
      </c>
      <c r="P138" s="403"/>
      <c r="Q138" s="160" t="s">
        <v>1133</v>
      </c>
      <c r="R138" s="232"/>
      <c r="S138" s="183" t="s">
        <v>1450</v>
      </c>
    </row>
    <row r="139" spans="1:19" x14ac:dyDescent="0.2">
      <c r="A139" s="450"/>
      <c r="B139" s="520" t="s">
        <v>1452</v>
      </c>
      <c r="C139" s="526" t="s">
        <v>198</v>
      </c>
      <c r="D139" s="527" t="s">
        <v>197</v>
      </c>
      <c r="E139" s="518" t="s">
        <v>1453</v>
      </c>
      <c r="F139" s="519" t="s">
        <v>691</v>
      </c>
      <c r="G139" s="427">
        <v>5.34</v>
      </c>
      <c r="H139" s="427">
        <f>ROUND(ROUND(G139*4.8*1.28,2),0)</f>
        <v>33</v>
      </c>
      <c r="I139" s="583" t="s">
        <v>2761</v>
      </c>
      <c r="J139" s="583" t="s">
        <v>229</v>
      </c>
      <c r="K139" s="573">
        <v>1</v>
      </c>
      <c r="L139" s="573">
        <v>8536909599</v>
      </c>
      <c r="M139" s="583" t="s">
        <v>632</v>
      </c>
      <c r="N139" s="573">
        <v>3162</v>
      </c>
      <c r="O139" s="573" t="s">
        <v>1454</v>
      </c>
      <c r="P139" s="517"/>
      <c r="Q139" s="583" t="s">
        <v>1133</v>
      </c>
      <c r="R139" s="585"/>
      <c r="S139" s="577">
        <v>8717332019878</v>
      </c>
    </row>
    <row r="140" spans="1:19" x14ac:dyDescent="0.2">
      <c r="A140" s="450"/>
      <c r="B140" s="520" t="s">
        <v>1455</v>
      </c>
      <c r="C140" s="526" t="s">
        <v>200</v>
      </c>
      <c r="D140" s="527" t="s">
        <v>731</v>
      </c>
      <c r="E140" s="518" t="s">
        <v>1456</v>
      </c>
      <c r="F140" s="519" t="s">
        <v>691</v>
      </c>
      <c r="G140" s="427">
        <v>5.01</v>
      </c>
      <c r="H140" s="427">
        <f>ROUND(ROUND(G140*4.8*1.37,2),0)</f>
        <v>33</v>
      </c>
      <c r="I140" s="583" t="s">
        <v>2761</v>
      </c>
      <c r="J140" s="583" t="s">
        <v>229</v>
      </c>
      <c r="K140" s="583" t="s">
        <v>3</v>
      </c>
      <c r="L140" s="573">
        <v>8536909599</v>
      </c>
      <c r="M140" s="583" t="s">
        <v>632</v>
      </c>
      <c r="N140" s="573">
        <v>11606</v>
      </c>
      <c r="O140" s="573" t="s">
        <v>1449</v>
      </c>
      <c r="P140" s="517"/>
      <c r="Q140" s="583" t="s">
        <v>1133</v>
      </c>
      <c r="R140" s="585"/>
      <c r="S140" s="577">
        <v>8717332019878</v>
      </c>
    </row>
    <row r="141" spans="1:19" x14ac:dyDescent="0.2">
      <c r="A141" s="450"/>
      <c r="B141" s="155" t="s">
        <v>1457</v>
      </c>
      <c r="C141" s="156" t="s">
        <v>203</v>
      </c>
      <c r="D141" s="157" t="s">
        <v>202</v>
      </c>
      <c r="E141" s="158" t="s">
        <v>1458</v>
      </c>
      <c r="F141" s="159" t="s">
        <v>691</v>
      </c>
      <c r="G141" s="147">
        <v>120.08</v>
      </c>
      <c r="H141" s="147">
        <f>ROUND(ROUND(G141*4.8,2),0)</f>
        <v>576</v>
      </c>
      <c r="I141" s="160" t="s">
        <v>2761</v>
      </c>
      <c r="J141" s="160" t="s">
        <v>229</v>
      </c>
      <c r="K141" s="160" t="s">
        <v>3</v>
      </c>
      <c r="L141" s="161">
        <v>8536909599</v>
      </c>
      <c r="M141" s="160" t="s">
        <v>632</v>
      </c>
      <c r="N141" s="161">
        <v>38</v>
      </c>
      <c r="O141" s="161" t="s">
        <v>1459</v>
      </c>
      <c r="P141" s="181" t="s">
        <v>1460</v>
      </c>
      <c r="Q141" s="160" t="s">
        <v>1133</v>
      </c>
      <c r="R141" s="232"/>
      <c r="S141" s="183">
        <v>8717332808830</v>
      </c>
    </row>
    <row r="142" spans="1:19" x14ac:dyDescent="0.2">
      <c r="A142" s="450"/>
      <c r="B142" s="155" t="s">
        <v>1461</v>
      </c>
      <c r="C142" s="156" t="s">
        <v>208</v>
      </c>
      <c r="D142" s="157" t="s">
        <v>207</v>
      </c>
      <c r="E142" s="158" t="s">
        <v>1462</v>
      </c>
      <c r="F142" s="159" t="s">
        <v>691</v>
      </c>
      <c r="G142" s="147">
        <v>6.78</v>
      </c>
      <c r="H142" s="147">
        <f t="shared" ref="H142:H154" si="12">ROUND(ROUND(G142*4.8,2),0)</f>
        <v>33</v>
      </c>
      <c r="I142" s="160" t="s">
        <v>2761</v>
      </c>
      <c r="J142" s="160" t="s">
        <v>229</v>
      </c>
      <c r="K142" s="160" t="s">
        <v>3</v>
      </c>
      <c r="L142" s="161">
        <v>3926909790</v>
      </c>
      <c r="M142" s="160" t="s">
        <v>632</v>
      </c>
      <c r="N142" s="161">
        <v>944</v>
      </c>
      <c r="O142" s="161" t="s">
        <v>1234</v>
      </c>
      <c r="P142" s="181"/>
      <c r="Q142" s="160" t="s">
        <v>601</v>
      </c>
      <c r="R142" s="232"/>
      <c r="S142" s="183">
        <v>8717332020461</v>
      </c>
    </row>
    <row r="143" spans="1:19" x14ac:dyDescent="0.2">
      <c r="A143" s="450"/>
      <c r="B143" s="155" t="s">
        <v>1463</v>
      </c>
      <c r="C143" s="156" t="s">
        <v>211</v>
      </c>
      <c r="D143" s="157" t="s">
        <v>210</v>
      </c>
      <c r="E143" s="158" t="s">
        <v>1464</v>
      </c>
      <c r="F143" s="159" t="s">
        <v>691</v>
      </c>
      <c r="G143" s="147">
        <v>29.65</v>
      </c>
      <c r="H143" s="147">
        <f t="shared" si="12"/>
        <v>142</v>
      </c>
      <c r="I143" s="160" t="s">
        <v>2761</v>
      </c>
      <c r="J143" s="160" t="s">
        <v>229</v>
      </c>
      <c r="K143" s="161">
        <v>1</v>
      </c>
      <c r="L143" s="161">
        <v>8536909599</v>
      </c>
      <c r="M143" s="160" t="s">
        <v>632</v>
      </c>
      <c r="N143" s="161">
        <v>254</v>
      </c>
      <c r="O143" s="161" t="s">
        <v>1465</v>
      </c>
      <c r="P143" s="181"/>
      <c r="Q143" s="160" t="s">
        <v>1133</v>
      </c>
      <c r="R143" s="232"/>
      <c r="S143" s="183">
        <v>8717332022519</v>
      </c>
    </row>
    <row r="144" spans="1:19" x14ac:dyDescent="0.2">
      <c r="A144" s="450"/>
      <c r="B144" s="155" t="s">
        <v>1466</v>
      </c>
      <c r="C144" s="156" t="s">
        <v>214</v>
      </c>
      <c r="D144" s="157" t="s">
        <v>213</v>
      </c>
      <c r="E144" s="158" t="s">
        <v>1467</v>
      </c>
      <c r="F144" s="159" t="s">
        <v>691</v>
      </c>
      <c r="G144" s="147">
        <v>47.42</v>
      </c>
      <c r="H144" s="147">
        <f t="shared" si="12"/>
        <v>228</v>
      </c>
      <c r="I144" s="160" t="s">
        <v>2761</v>
      </c>
      <c r="J144" s="160" t="s">
        <v>229</v>
      </c>
      <c r="K144" s="160" t="s">
        <v>3</v>
      </c>
      <c r="L144" s="161">
        <v>7326909890</v>
      </c>
      <c r="M144" s="160" t="s">
        <v>675</v>
      </c>
      <c r="N144" s="161">
        <v>39</v>
      </c>
      <c r="O144" s="161" t="s">
        <v>1468</v>
      </c>
      <c r="P144" s="181"/>
      <c r="Q144" s="160" t="s">
        <v>1133</v>
      </c>
      <c r="R144" s="232"/>
      <c r="S144" s="183">
        <v>8717332003266</v>
      </c>
    </row>
    <row r="145" spans="1:19" x14ac:dyDescent="0.2">
      <c r="A145" s="450"/>
      <c r="B145" s="155" t="s">
        <v>1469</v>
      </c>
      <c r="C145" s="156" t="s">
        <v>217</v>
      </c>
      <c r="D145" s="157" t="s">
        <v>216</v>
      </c>
      <c r="E145" s="158" t="s">
        <v>1470</v>
      </c>
      <c r="F145" s="159" t="s">
        <v>691</v>
      </c>
      <c r="G145" s="147">
        <v>25.54</v>
      </c>
      <c r="H145" s="147">
        <f t="shared" si="12"/>
        <v>123</v>
      </c>
      <c r="I145" s="160" t="s">
        <v>2761</v>
      </c>
      <c r="J145" s="160" t="s">
        <v>229</v>
      </c>
      <c r="K145" s="160" t="s">
        <v>3</v>
      </c>
      <c r="L145" s="161">
        <v>3926909790</v>
      </c>
      <c r="M145" s="160" t="s">
        <v>675</v>
      </c>
      <c r="N145" s="161">
        <v>123</v>
      </c>
      <c r="O145" s="161" t="s">
        <v>1471</v>
      </c>
      <c r="P145" s="181" t="s">
        <v>1460</v>
      </c>
      <c r="Q145" s="160" t="s">
        <v>1133</v>
      </c>
      <c r="R145" s="232"/>
      <c r="S145" s="183">
        <v>8717332003310</v>
      </c>
    </row>
    <row r="146" spans="1:19" ht="16.5" x14ac:dyDescent="0.2">
      <c r="A146" s="450"/>
      <c r="B146" s="155" t="s">
        <v>1472</v>
      </c>
      <c r="C146" s="156" t="s">
        <v>219</v>
      </c>
      <c r="D146" s="157" t="s">
        <v>218</v>
      </c>
      <c r="E146" s="158" t="s">
        <v>1473</v>
      </c>
      <c r="F146" s="159" t="s">
        <v>691</v>
      </c>
      <c r="G146" s="147">
        <v>0.52</v>
      </c>
      <c r="H146" s="147">
        <f t="shared" si="12"/>
        <v>3</v>
      </c>
      <c r="I146" s="160" t="s">
        <v>2761</v>
      </c>
      <c r="J146" s="160" t="s">
        <v>229</v>
      </c>
      <c r="K146" s="160" t="s">
        <v>3</v>
      </c>
      <c r="L146" s="161">
        <v>3926909790</v>
      </c>
      <c r="M146" s="160" t="s">
        <v>675</v>
      </c>
      <c r="N146" s="161">
        <v>4597</v>
      </c>
      <c r="O146" s="161" t="s">
        <v>1474</v>
      </c>
      <c r="P146" s="233" t="s">
        <v>1475</v>
      </c>
      <c r="Q146" s="160" t="s">
        <v>601</v>
      </c>
      <c r="R146" s="232"/>
      <c r="S146" s="183">
        <v>8717332003396</v>
      </c>
    </row>
    <row r="147" spans="1:19" ht="16.5" x14ac:dyDescent="0.2">
      <c r="A147" s="450"/>
      <c r="B147" s="155" t="s">
        <v>1476</v>
      </c>
      <c r="C147" s="156" t="s">
        <v>221</v>
      </c>
      <c r="D147" s="157" t="s">
        <v>220</v>
      </c>
      <c r="E147" s="158" t="s">
        <v>1477</v>
      </c>
      <c r="F147" s="159" t="s">
        <v>691</v>
      </c>
      <c r="G147" s="147">
        <v>0.55000000000000004</v>
      </c>
      <c r="H147" s="147">
        <f t="shared" si="12"/>
        <v>3</v>
      </c>
      <c r="I147" s="160" t="s">
        <v>2761</v>
      </c>
      <c r="J147" s="160" t="s">
        <v>229</v>
      </c>
      <c r="K147" s="160" t="s">
        <v>3</v>
      </c>
      <c r="L147" s="161">
        <v>3926909790</v>
      </c>
      <c r="M147" s="160" t="s">
        <v>675</v>
      </c>
      <c r="N147" s="161">
        <v>879</v>
      </c>
      <c r="O147" s="161" t="s">
        <v>1454</v>
      </c>
      <c r="P147" s="233" t="s">
        <v>1475</v>
      </c>
      <c r="Q147" s="160" t="s">
        <v>601</v>
      </c>
      <c r="R147" s="232"/>
      <c r="S147" s="183">
        <v>8717332003402</v>
      </c>
    </row>
    <row r="148" spans="1:19" x14ac:dyDescent="0.2">
      <c r="A148" s="467"/>
      <c r="B148" s="155" t="s">
        <v>1478</v>
      </c>
      <c r="C148" s="156" t="s">
        <v>222</v>
      </c>
      <c r="D148" s="157">
        <v>4998025373</v>
      </c>
      <c r="E148" s="158" t="s">
        <v>1479</v>
      </c>
      <c r="F148" s="159" t="s">
        <v>691</v>
      </c>
      <c r="G148" s="147">
        <v>47.68</v>
      </c>
      <c r="H148" s="147">
        <f t="shared" si="12"/>
        <v>229</v>
      </c>
      <c r="I148" s="160" t="s">
        <v>2761</v>
      </c>
      <c r="J148" s="160" t="s">
        <v>229</v>
      </c>
      <c r="K148" s="160" t="s">
        <v>3</v>
      </c>
      <c r="L148" s="161">
        <v>8531900000</v>
      </c>
      <c r="M148" s="160" t="s">
        <v>675</v>
      </c>
      <c r="N148" s="161">
        <v>15</v>
      </c>
      <c r="O148" s="161" t="s">
        <v>1480</v>
      </c>
      <c r="P148" s="181"/>
      <c r="Q148" s="160" t="s">
        <v>601</v>
      </c>
      <c r="R148" s="232"/>
      <c r="S148" s="183">
        <v>8717332003280</v>
      </c>
    </row>
    <row r="149" spans="1:19" x14ac:dyDescent="0.2">
      <c r="A149" s="450"/>
      <c r="B149" s="155" t="s">
        <v>1481</v>
      </c>
      <c r="C149" s="156" t="s">
        <v>224</v>
      </c>
      <c r="D149" s="157" t="s">
        <v>663</v>
      </c>
      <c r="E149" s="158" t="s">
        <v>1482</v>
      </c>
      <c r="F149" s="159" t="s">
        <v>691</v>
      </c>
      <c r="G149" s="147">
        <v>42.35</v>
      </c>
      <c r="H149" s="147">
        <f t="shared" si="12"/>
        <v>203</v>
      </c>
      <c r="I149" s="160" t="s">
        <v>2761</v>
      </c>
      <c r="J149" s="160" t="s">
        <v>229</v>
      </c>
      <c r="K149" s="160" t="s">
        <v>3</v>
      </c>
      <c r="L149" s="161">
        <v>3926909790</v>
      </c>
      <c r="M149" s="160" t="s">
        <v>675</v>
      </c>
      <c r="N149" s="161">
        <v>33</v>
      </c>
      <c r="O149" s="161" t="s">
        <v>1483</v>
      </c>
      <c r="P149" s="181"/>
      <c r="Q149" s="160" t="s">
        <v>601</v>
      </c>
      <c r="R149" s="232"/>
      <c r="S149" s="183">
        <v>8717332003426</v>
      </c>
    </row>
    <row r="150" spans="1:19" x14ac:dyDescent="0.2">
      <c r="A150" s="450"/>
      <c r="B150" s="155" t="s">
        <v>1484</v>
      </c>
      <c r="C150" s="156" t="s">
        <v>227</v>
      </c>
      <c r="D150" s="157" t="s">
        <v>228</v>
      </c>
      <c r="E150" s="158" t="s">
        <v>1485</v>
      </c>
      <c r="F150" s="159" t="s">
        <v>691</v>
      </c>
      <c r="G150" s="147">
        <v>46.01</v>
      </c>
      <c r="H150" s="147">
        <f t="shared" si="12"/>
        <v>221</v>
      </c>
      <c r="I150" s="160" t="s">
        <v>2761</v>
      </c>
      <c r="J150" s="160" t="s">
        <v>229</v>
      </c>
      <c r="K150" s="161">
        <v>1</v>
      </c>
      <c r="L150" s="161">
        <v>8531900000</v>
      </c>
      <c r="M150" s="160" t="s">
        <v>631</v>
      </c>
      <c r="N150" s="161">
        <v>175</v>
      </c>
      <c r="O150" s="161" t="s">
        <v>1486</v>
      </c>
      <c r="P150" s="181"/>
      <c r="Q150" s="160" t="s">
        <v>1133</v>
      </c>
      <c r="R150" s="232"/>
      <c r="S150" s="183">
        <v>8717332927982</v>
      </c>
    </row>
    <row r="151" spans="1:19" x14ac:dyDescent="0.2">
      <c r="A151" s="450"/>
      <c r="B151" s="155" t="s">
        <v>1487</v>
      </c>
      <c r="C151" s="156" t="s">
        <v>230</v>
      </c>
      <c r="D151" s="157" t="s">
        <v>231</v>
      </c>
      <c r="E151" s="158" t="s">
        <v>1485</v>
      </c>
      <c r="F151" s="159" t="s">
        <v>691</v>
      </c>
      <c r="G151" s="147">
        <v>15.32</v>
      </c>
      <c r="H151" s="147">
        <f t="shared" si="12"/>
        <v>74</v>
      </c>
      <c r="I151" s="160" t="s">
        <v>2761</v>
      </c>
      <c r="J151" s="160" t="s">
        <v>229</v>
      </c>
      <c r="K151" s="160" t="s">
        <v>3</v>
      </c>
      <c r="L151" s="161">
        <v>8531900000</v>
      </c>
      <c r="M151" s="160" t="s">
        <v>631</v>
      </c>
      <c r="N151" s="161">
        <v>1155</v>
      </c>
      <c r="O151" s="161" t="s">
        <v>1488</v>
      </c>
      <c r="P151" s="181"/>
      <c r="Q151" s="160" t="s">
        <v>1133</v>
      </c>
      <c r="R151" s="232"/>
      <c r="S151" s="183">
        <v>8717332926756</v>
      </c>
    </row>
    <row r="152" spans="1:19" x14ac:dyDescent="0.2">
      <c r="A152" s="450"/>
      <c r="B152" s="155" t="s">
        <v>1489</v>
      </c>
      <c r="C152" s="156" t="s">
        <v>863</v>
      </c>
      <c r="D152" s="157" t="s">
        <v>862</v>
      </c>
      <c r="E152" s="158" t="s">
        <v>1490</v>
      </c>
      <c r="F152" s="159" t="s">
        <v>691</v>
      </c>
      <c r="G152" s="147">
        <v>24.31</v>
      </c>
      <c r="H152" s="147">
        <f t="shared" si="12"/>
        <v>117</v>
      </c>
      <c r="I152" s="160" t="s">
        <v>2761</v>
      </c>
      <c r="J152" s="160" t="s">
        <v>229</v>
      </c>
      <c r="K152" s="160" t="s">
        <v>3</v>
      </c>
      <c r="L152" s="161">
        <v>3926909790</v>
      </c>
      <c r="M152" s="160" t="s">
        <v>675</v>
      </c>
      <c r="N152" s="161">
        <v>84</v>
      </c>
      <c r="O152" s="161" t="s">
        <v>1449</v>
      </c>
      <c r="P152" s="181"/>
      <c r="Q152" s="160" t="s">
        <v>601</v>
      </c>
      <c r="R152" s="232"/>
      <c r="S152" s="183">
        <v>8717332018994</v>
      </c>
    </row>
    <row r="153" spans="1:19" ht="16.5" x14ac:dyDescent="0.2">
      <c r="A153" s="467"/>
      <c r="B153" s="155" t="s">
        <v>1491</v>
      </c>
      <c r="C153" s="156" t="s">
        <v>1492</v>
      </c>
      <c r="D153" s="157" t="s">
        <v>1493</v>
      </c>
      <c r="E153" s="158" t="s">
        <v>1494</v>
      </c>
      <c r="F153" s="159" t="s">
        <v>691</v>
      </c>
      <c r="G153" s="147">
        <v>417.33</v>
      </c>
      <c r="H153" s="147">
        <f t="shared" si="12"/>
        <v>2003</v>
      </c>
      <c r="I153" s="160" t="s">
        <v>2761</v>
      </c>
      <c r="J153" s="160" t="s">
        <v>229</v>
      </c>
      <c r="K153" s="160" t="s">
        <v>229</v>
      </c>
      <c r="L153" s="161" t="s">
        <v>2637</v>
      </c>
      <c r="M153" s="160" t="s">
        <v>632</v>
      </c>
      <c r="N153" s="161">
        <v>0</v>
      </c>
      <c r="O153" s="161" t="s">
        <v>1495</v>
      </c>
      <c r="P153" s="181" t="s">
        <v>1496</v>
      </c>
      <c r="Q153" s="160" t="s">
        <v>601</v>
      </c>
      <c r="R153" s="232" t="s">
        <v>1497</v>
      </c>
      <c r="S153" s="183">
        <v>8717332822423</v>
      </c>
    </row>
    <row r="154" spans="1:19" ht="13.5" thickBot="1" x14ac:dyDescent="0.25">
      <c r="A154" s="467"/>
      <c r="B154" s="155" t="s">
        <v>1498</v>
      </c>
      <c r="C154" s="155" t="s">
        <v>1499</v>
      </c>
      <c r="D154" s="157" t="s">
        <v>1500</v>
      </c>
      <c r="E154" s="179" t="s">
        <v>1501</v>
      </c>
      <c r="F154" s="159" t="s">
        <v>691</v>
      </c>
      <c r="G154" s="147">
        <v>9.9600000000000009</v>
      </c>
      <c r="H154" s="147">
        <f t="shared" si="12"/>
        <v>48</v>
      </c>
      <c r="I154" s="160" t="s">
        <v>2761</v>
      </c>
      <c r="J154" s="160" t="s">
        <v>229</v>
      </c>
      <c r="K154" s="160" t="s">
        <v>229</v>
      </c>
      <c r="L154" s="161" t="s">
        <v>2637</v>
      </c>
      <c r="M154" s="194" t="s">
        <v>632</v>
      </c>
      <c r="N154" s="161">
        <v>0</v>
      </c>
      <c r="O154" s="161" t="s">
        <v>1502</v>
      </c>
      <c r="P154" s="181"/>
      <c r="Q154" s="160" t="s">
        <v>601</v>
      </c>
      <c r="R154" s="232" t="s">
        <v>1497</v>
      </c>
      <c r="S154" s="183">
        <v>8717332808199</v>
      </c>
    </row>
    <row r="155" spans="1:19" ht="13.5" thickBot="1" x14ac:dyDescent="0.25">
      <c r="A155" s="450"/>
      <c r="B155" s="562" t="s">
        <v>1503</v>
      </c>
      <c r="C155" s="563"/>
      <c r="D155" s="563" t="s">
        <v>1175</v>
      </c>
      <c r="E155" s="563"/>
      <c r="F155" s="564"/>
      <c r="G155" s="565"/>
      <c r="H155" s="565"/>
      <c r="I155" s="566" t="s">
        <v>1175</v>
      </c>
      <c r="J155" s="566"/>
      <c r="K155" s="566"/>
      <c r="L155" s="566"/>
      <c r="M155" s="566"/>
      <c r="N155" s="566" t="s">
        <v>1175</v>
      </c>
      <c r="O155" s="566" t="s">
        <v>1175</v>
      </c>
      <c r="P155" s="563"/>
      <c r="Q155" s="567"/>
      <c r="R155" s="567"/>
      <c r="S155" s="568"/>
    </row>
    <row r="156" spans="1:19" x14ac:dyDescent="0.2">
      <c r="A156" s="450"/>
      <c r="B156" s="170" t="s">
        <v>1504</v>
      </c>
      <c r="C156" s="171"/>
      <c r="D156" s="172" t="s">
        <v>1175</v>
      </c>
      <c r="E156" s="171"/>
      <c r="F156" s="173"/>
      <c r="G156" s="455"/>
      <c r="H156" s="455"/>
      <c r="I156" s="174" t="s">
        <v>1175</v>
      </c>
      <c r="J156" s="174"/>
      <c r="K156" s="174"/>
      <c r="L156" s="174"/>
      <c r="M156" s="174"/>
      <c r="N156" s="174" t="s">
        <v>1175</v>
      </c>
      <c r="O156" s="174" t="s">
        <v>1175</v>
      </c>
      <c r="P156" s="375"/>
      <c r="Q156" s="174"/>
      <c r="R156" s="174"/>
      <c r="S156" s="404"/>
    </row>
    <row r="157" spans="1:19" x14ac:dyDescent="0.2">
      <c r="A157" s="450"/>
      <c r="B157" s="239" t="s">
        <v>1505</v>
      </c>
      <c r="C157" s="155" t="s">
        <v>565</v>
      </c>
      <c r="D157" s="157" t="s">
        <v>1038</v>
      </c>
      <c r="E157" s="158" t="s">
        <v>1506</v>
      </c>
      <c r="F157" s="159" t="s">
        <v>691</v>
      </c>
      <c r="G157" s="147">
        <v>39.33</v>
      </c>
      <c r="H157" s="147">
        <f>ROUND(ROUND(G157*4.8,2),0)</f>
        <v>189</v>
      </c>
      <c r="I157" s="148" t="s">
        <v>2733</v>
      </c>
      <c r="J157" s="160" t="s">
        <v>229</v>
      </c>
      <c r="K157" s="160" t="s">
        <v>3</v>
      </c>
      <c r="L157" s="161">
        <v>8531103000</v>
      </c>
      <c r="M157" s="160" t="s">
        <v>632</v>
      </c>
      <c r="N157" s="161">
        <v>690</v>
      </c>
      <c r="O157" s="161" t="s">
        <v>1507</v>
      </c>
      <c r="P157" s="158"/>
      <c r="Q157" s="160" t="s">
        <v>1133</v>
      </c>
      <c r="R157" s="154"/>
      <c r="S157" s="183">
        <v>8717332253180</v>
      </c>
    </row>
    <row r="158" spans="1:19" x14ac:dyDescent="0.2">
      <c r="A158" s="450"/>
      <c r="B158" s="239" t="s">
        <v>1508</v>
      </c>
      <c r="C158" s="155" t="s">
        <v>567</v>
      </c>
      <c r="D158" s="157" t="s">
        <v>1039</v>
      </c>
      <c r="E158" s="158" t="s">
        <v>1509</v>
      </c>
      <c r="F158" s="159" t="s">
        <v>691</v>
      </c>
      <c r="G158" s="147">
        <v>173.17</v>
      </c>
      <c r="H158" s="147">
        <f t="shared" ref="H158:H167" si="13">ROUND(ROUND(G158*4.8,2),0)</f>
        <v>831</v>
      </c>
      <c r="I158" s="148" t="s">
        <v>2733</v>
      </c>
      <c r="J158" s="160" t="s">
        <v>229</v>
      </c>
      <c r="K158" s="160" t="s">
        <v>3</v>
      </c>
      <c r="L158" s="161">
        <v>8531103000</v>
      </c>
      <c r="M158" s="160" t="s">
        <v>632</v>
      </c>
      <c r="N158" s="161">
        <v>23</v>
      </c>
      <c r="O158" s="161" t="s">
        <v>1234</v>
      </c>
      <c r="P158" s="158"/>
      <c r="Q158" s="160" t="s">
        <v>1133</v>
      </c>
      <c r="R158" s="154"/>
      <c r="S158" s="183">
        <v>8717332253173</v>
      </c>
    </row>
    <row r="159" spans="1:19" x14ac:dyDescent="0.2">
      <c r="A159" s="450"/>
      <c r="B159" s="239" t="s">
        <v>1510</v>
      </c>
      <c r="C159" s="155" t="s">
        <v>569</v>
      </c>
      <c r="D159" s="157" t="s">
        <v>1040</v>
      </c>
      <c r="E159" s="158" t="s">
        <v>1511</v>
      </c>
      <c r="F159" s="159" t="s">
        <v>691</v>
      </c>
      <c r="G159" s="147">
        <v>67.75</v>
      </c>
      <c r="H159" s="147">
        <f t="shared" si="13"/>
        <v>325</v>
      </c>
      <c r="I159" s="148" t="s">
        <v>2733</v>
      </c>
      <c r="J159" s="160" t="s">
        <v>229</v>
      </c>
      <c r="K159" s="160" t="s">
        <v>3</v>
      </c>
      <c r="L159" s="161">
        <v>8531103000</v>
      </c>
      <c r="M159" s="160" t="s">
        <v>632</v>
      </c>
      <c r="N159" s="161">
        <v>113</v>
      </c>
      <c r="O159" s="161" t="s">
        <v>1449</v>
      </c>
      <c r="P159" s="158"/>
      <c r="Q159" s="160" t="s">
        <v>1133</v>
      </c>
      <c r="R159" s="154"/>
      <c r="S159" s="183">
        <v>8717332253210</v>
      </c>
    </row>
    <row r="160" spans="1:19" x14ac:dyDescent="0.2">
      <c r="A160" s="450"/>
      <c r="B160" s="239" t="s">
        <v>1512</v>
      </c>
      <c r="C160" s="155" t="s">
        <v>571</v>
      </c>
      <c r="D160" s="157" t="s">
        <v>1041</v>
      </c>
      <c r="E160" s="158" t="s">
        <v>1513</v>
      </c>
      <c r="F160" s="159" t="s">
        <v>691</v>
      </c>
      <c r="G160" s="147">
        <v>30.07</v>
      </c>
      <c r="H160" s="147">
        <f t="shared" si="13"/>
        <v>144</v>
      </c>
      <c r="I160" s="148" t="s">
        <v>2733</v>
      </c>
      <c r="J160" s="160" t="s">
        <v>229</v>
      </c>
      <c r="K160" s="160" t="s">
        <v>3</v>
      </c>
      <c r="L160" s="161">
        <v>8531103000</v>
      </c>
      <c r="M160" s="160" t="s">
        <v>632</v>
      </c>
      <c r="N160" s="161">
        <v>134</v>
      </c>
      <c r="O160" s="161" t="s">
        <v>1514</v>
      </c>
      <c r="P160" s="158"/>
      <c r="Q160" s="160" t="s">
        <v>1133</v>
      </c>
      <c r="R160" s="154"/>
      <c r="S160" s="183">
        <v>8717332253166</v>
      </c>
    </row>
    <row r="161" spans="1:19" x14ac:dyDescent="0.2">
      <c r="A161" s="450"/>
      <c r="B161" s="239" t="s">
        <v>1515</v>
      </c>
      <c r="C161" s="155" t="s">
        <v>1516</v>
      </c>
      <c r="D161" s="157" t="s">
        <v>1517</v>
      </c>
      <c r="E161" s="158" t="s">
        <v>1518</v>
      </c>
      <c r="F161" s="159" t="s">
        <v>691</v>
      </c>
      <c r="G161" s="147">
        <v>58.86</v>
      </c>
      <c r="H161" s="147">
        <f t="shared" si="13"/>
        <v>283</v>
      </c>
      <c r="I161" s="148" t="s">
        <v>2733</v>
      </c>
      <c r="J161" s="160" t="s">
        <v>229</v>
      </c>
      <c r="K161" s="160" t="s">
        <v>3</v>
      </c>
      <c r="L161" s="161">
        <v>8531103000</v>
      </c>
      <c r="M161" s="160" t="s">
        <v>632</v>
      </c>
      <c r="N161" s="161">
        <v>2</v>
      </c>
      <c r="O161" s="161" t="s">
        <v>1449</v>
      </c>
      <c r="P161" s="158"/>
      <c r="Q161" s="160" t="s">
        <v>1133</v>
      </c>
      <c r="R161" s="154"/>
      <c r="S161" s="183">
        <v>8717332253203</v>
      </c>
    </row>
    <row r="162" spans="1:19" x14ac:dyDescent="0.2">
      <c r="A162" s="450"/>
      <c r="B162" s="239" t="s">
        <v>1519</v>
      </c>
      <c r="C162" s="155" t="s">
        <v>573</v>
      </c>
      <c r="D162" s="157" t="s">
        <v>572</v>
      </c>
      <c r="E162" s="158" t="s">
        <v>1520</v>
      </c>
      <c r="F162" s="159" t="s">
        <v>691</v>
      </c>
      <c r="G162" s="147">
        <v>39.33</v>
      </c>
      <c r="H162" s="147">
        <f t="shared" si="13"/>
        <v>189</v>
      </c>
      <c r="I162" s="148" t="s">
        <v>2733</v>
      </c>
      <c r="J162" s="160" t="s">
        <v>229</v>
      </c>
      <c r="K162" s="160" t="s">
        <v>3</v>
      </c>
      <c r="L162" s="161">
        <v>8531900000</v>
      </c>
      <c r="M162" s="160" t="s">
        <v>632</v>
      </c>
      <c r="N162" s="161">
        <v>31</v>
      </c>
      <c r="O162" s="161" t="s">
        <v>1449</v>
      </c>
      <c r="P162" s="158"/>
      <c r="Q162" s="160" t="s">
        <v>1133</v>
      </c>
      <c r="R162" s="154"/>
      <c r="S162" s="183">
        <v>800549091664</v>
      </c>
    </row>
    <row r="163" spans="1:19" x14ac:dyDescent="0.2">
      <c r="A163" s="450"/>
      <c r="B163" s="239" t="s">
        <v>1521</v>
      </c>
      <c r="C163" s="155" t="s">
        <v>575</v>
      </c>
      <c r="D163" s="157" t="s">
        <v>574</v>
      </c>
      <c r="E163" s="158" t="s">
        <v>1522</v>
      </c>
      <c r="F163" s="159" t="s">
        <v>691</v>
      </c>
      <c r="G163" s="147">
        <v>173.17</v>
      </c>
      <c r="H163" s="147">
        <f t="shared" si="13"/>
        <v>831</v>
      </c>
      <c r="I163" s="148" t="s">
        <v>2733</v>
      </c>
      <c r="J163" s="160" t="s">
        <v>229</v>
      </c>
      <c r="K163" s="160" t="s">
        <v>3</v>
      </c>
      <c r="L163" s="161">
        <v>8531103000</v>
      </c>
      <c r="M163" s="160" t="s">
        <v>632</v>
      </c>
      <c r="N163" s="161">
        <v>2</v>
      </c>
      <c r="O163" s="161" t="s">
        <v>1449</v>
      </c>
      <c r="P163" s="158"/>
      <c r="Q163" s="160" t="s">
        <v>1133</v>
      </c>
      <c r="R163" s="154"/>
      <c r="S163" s="183">
        <v>800549091718</v>
      </c>
    </row>
    <row r="164" spans="1:19" x14ac:dyDescent="0.2">
      <c r="A164" s="450"/>
      <c r="B164" s="239" t="s">
        <v>1523</v>
      </c>
      <c r="C164" s="155" t="s">
        <v>577</v>
      </c>
      <c r="D164" s="157" t="s">
        <v>576</v>
      </c>
      <c r="E164" s="158" t="s">
        <v>1524</v>
      </c>
      <c r="F164" s="159" t="s">
        <v>691</v>
      </c>
      <c r="G164" s="147">
        <v>67.75</v>
      </c>
      <c r="H164" s="147">
        <f t="shared" si="13"/>
        <v>325</v>
      </c>
      <c r="I164" s="148" t="s">
        <v>2733</v>
      </c>
      <c r="J164" s="160" t="s">
        <v>229</v>
      </c>
      <c r="K164" s="160" t="s">
        <v>3</v>
      </c>
      <c r="L164" s="161">
        <v>8531103000</v>
      </c>
      <c r="M164" s="160" t="s">
        <v>632</v>
      </c>
      <c r="N164" s="161">
        <v>4</v>
      </c>
      <c r="O164" s="161" t="s">
        <v>1525</v>
      </c>
      <c r="P164" s="158"/>
      <c r="Q164" s="160" t="s">
        <v>1133</v>
      </c>
      <c r="R164" s="154"/>
      <c r="S164" s="183">
        <v>800549091701</v>
      </c>
    </row>
    <row r="165" spans="1:19" x14ac:dyDescent="0.2">
      <c r="A165" s="450"/>
      <c r="B165" s="239" t="s">
        <v>1526</v>
      </c>
      <c r="C165" s="155" t="s">
        <v>579</v>
      </c>
      <c r="D165" s="157" t="s">
        <v>578</v>
      </c>
      <c r="E165" s="158" t="s">
        <v>1527</v>
      </c>
      <c r="F165" s="159" t="s">
        <v>691</v>
      </c>
      <c r="G165" s="147">
        <v>30.07</v>
      </c>
      <c r="H165" s="147">
        <f t="shared" si="13"/>
        <v>144</v>
      </c>
      <c r="I165" s="148" t="s">
        <v>2733</v>
      </c>
      <c r="J165" s="160" t="s">
        <v>229</v>
      </c>
      <c r="K165" s="160" t="s">
        <v>3</v>
      </c>
      <c r="L165" s="161">
        <v>8531103000</v>
      </c>
      <c r="M165" s="160" t="s">
        <v>632</v>
      </c>
      <c r="N165" s="161">
        <v>4</v>
      </c>
      <c r="O165" s="161" t="s">
        <v>1528</v>
      </c>
      <c r="P165" s="158"/>
      <c r="Q165" s="160" t="s">
        <v>1133</v>
      </c>
      <c r="R165" s="154"/>
      <c r="S165" s="183">
        <v>800549091695</v>
      </c>
    </row>
    <row r="166" spans="1:19" x14ac:dyDescent="0.2">
      <c r="A166" s="450"/>
      <c r="B166" s="240" t="s">
        <v>1529</v>
      </c>
      <c r="C166" s="155" t="s">
        <v>1530</v>
      </c>
      <c r="D166" s="241" t="s">
        <v>1531</v>
      </c>
      <c r="E166" s="180" t="s">
        <v>1532</v>
      </c>
      <c r="F166" s="159" t="s">
        <v>691</v>
      </c>
      <c r="G166" s="147">
        <v>32.89</v>
      </c>
      <c r="H166" s="147">
        <f t="shared" si="13"/>
        <v>158</v>
      </c>
      <c r="I166" s="182" t="s">
        <v>2761</v>
      </c>
      <c r="J166" s="182" t="s">
        <v>229</v>
      </c>
      <c r="K166" s="231" t="s">
        <v>3</v>
      </c>
      <c r="L166" s="161">
        <v>8537109199</v>
      </c>
      <c r="M166" s="231" t="s">
        <v>632</v>
      </c>
      <c r="N166" s="242">
        <v>24</v>
      </c>
      <c r="O166" s="242" t="s">
        <v>1432</v>
      </c>
      <c r="P166" s="179"/>
      <c r="Q166" s="160" t="s">
        <v>1133</v>
      </c>
      <c r="R166" s="243"/>
      <c r="S166" s="183">
        <v>800549189309</v>
      </c>
    </row>
    <row r="167" spans="1:19" x14ac:dyDescent="0.2">
      <c r="A167" s="450"/>
      <c r="B167" s="239">
        <v>705000083620</v>
      </c>
      <c r="C167" s="155" t="s">
        <v>1533</v>
      </c>
      <c r="D167" s="157" t="s">
        <v>1534</v>
      </c>
      <c r="E167" s="155" t="s">
        <v>1535</v>
      </c>
      <c r="F167" s="159" t="s">
        <v>691</v>
      </c>
      <c r="G167" s="147">
        <v>144.68</v>
      </c>
      <c r="H167" s="147">
        <f t="shared" si="13"/>
        <v>694</v>
      </c>
      <c r="I167" s="148" t="s">
        <v>2733</v>
      </c>
      <c r="J167" s="182" t="s">
        <v>229</v>
      </c>
      <c r="K167" s="160" t="s">
        <v>3</v>
      </c>
      <c r="L167" s="161">
        <v>8536501999</v>
      </c>
      <c r="M167" s="160" t="s">
        <v>632</v>
      </c>
      <c r="N167" s="161">
        <v>3</v>
      </c>
      <c r="O167" s="161" t="s">
        <v>1536</v>
      </c>
      <c r="P167" s="158"/>
      <c r="Q167" s="194" t="s">
        <v>1133</v>
      </c>
      <c r="R167" s="154"/>
      <c r="S167" s="183">
        <v>8717332361120</v>
      </c>
    </row>
    <row r="168" spans="1:19" x14ac:dyDescent="0.2">
      <c r="A168" s="450"/>
      <c r="B168" s="170" t="s">
        <v>1386</v>
      </c>
      <c r="C168" s="171"/>
      <c r="D168" s="172" t="s">
        <v>1175</v>
      </c>
      <c r="E168" s="171"/>
      <c r="F168" s="173"/>
      <c r="G168" s="455"/>
      <c r="H168" s="455"/>
      <c r="I168" s="174" t="s">
        <v>1175</v>
      </c>
      <c r="J168" s="174"/>
      <c r="K168" s="174"/>
      <c r="L168" s="174"/>
      <c r="M168" s="174"/>
      <c r="N168" s="174" t="s">
        <v>1175</v>
      </c>
      <c r="O168" s="174" t="s">
        <v>1175</v>
      </c>
      <c r="P168" s="375"/>
      <c r="Q168" s="174"/>
      <c r="R168" s="177"/>
      <c r="S168" s="398"/>
    </row>
    <row r="169" spans="1:19" x14ac:dyDescent="0.2">
      <c r="A169" s="450"/>
      <c r="B169" s="155" t="s">
        <v>1537</v>
      </c>
      <c r="C169" s="156" t="s">
        <v>1538</v>
      </c>
      <c r="D169" s="157" t="s">
        <v>1539</v>
      </c>
      <c r="E169" s="158" t="s">
        <v>1540</v>
      </c>
      <c r="F169" s="159" t="s">
        <v>691</v>
      </c>
      <c r="G169" s="147">
        <v>60.96</v>
      </c>
      <c r="H169" s="147">
        <f>ROUND(ROUND(G169*4.8,2),0)</f>
        <v>293</v>
      </c>
      <c r="I169" s="160" t="s">
        <v>2761</v>
      </c>
      <c r="J169" s="160" t="s">
        <v>229</v>
      </c>
      <c r="K169" s="160" t="s">
        <v>3</v>
      </c>
      <c r="L169" s="161">
        <v>8536909599</v>
      </c>
      <c r="M169" s="160" t="s">
        <v>632</v>
      </c>
      <c r="N169" s="161">
        <v>40</v>
      </c>
      <c r="O169" s="161" t="s">
        <v>1541</v>
      </c>
      <c r="P169" s="405"/>
      <c r="Q169" s="160" t="s">
        <v>1133</v>
      </c>
      <c r="R169" s="232"/>
      <c r="S169" s="183">
        <v>8717332251490</v>
      </c>
    </row>
    <row r="170" spans="1:19" x14ac:dyDescent="0.2">
      <c r="A170" s="450"/>
      <c r="B170" s="155" t="s">
        <v>1542</v>
      </c>
      <c r="C170" s="156" t="s">
        <v>1543</v>
      </c>
      <c r="D170" s="157" t="s">
        <v>1544</v>
      </c>
      <c r="E170" s="158" t="s">
        <v>1545</v>
      </c>
      <c r="F170" s="159" t="s">
        <v>691</v>
      </c>
      <c r="G170" s="147">
        <v>74.510000000000005</v>
      </c>
      <c r="H170" s="147">
        <f t="shared" ref="H170:H174" si="14">ROUND(ROUND(G170*4.8,2),0)</f>
        <v>358</v>
      </c>
      <c r="I170" s="160" t="s">
        <v>2761</v>
      </c>
      <c r="J170" s="160" t="s">
        <v>229</v>
      </c>
      <c r="K170" s="160" t="s">
        <v>3</v>
      </c>
      <c r="L170" s="161">
        <v>8536909599</v>
      </c>
      <c r="M170" s="160" t="s">
        <v>632</v>
      </c>
      <c r="N170" s="161">
        <v>7</v>
      </c>
      <c r="O170" s="161" t="s">
        <v>1423</v>
      </c>
      <c r="P170" s="405"/>
      <c r="Q170" s="160" t="s">
        <v>1133</v>
      </c>
      <c r="R170" s="232"/>
      <c r="S170" s="183">
        <v>8717332256228</v>
      </c>
    </row>
    <row r="171" spans="1:19" x14ac:dyDescent="0.2">
      <c r="A171" s="450"/>
      <c r="B171" s="155" t="s">
        <v>1546</v>
      </c>
      <c r="C171" s="156" t="s">
        <v>1547</v>
      </c>
      <c r="D171" s="157" t="s">
        <v>1548</v>
      </c>
      <c r="E171" s="158" t="s">
        <v>1549</v>
      </c>
      <c r="F171" s="159" t="s">
        <v>691</v>
      </c>
      <c r="G171" s="147">
        <v>304.83</v>
      </c>
      <c r="H171" s="147">
        <f t="shared" si="14"/>
        <v>1463</v>
      </c>
      <c r="I171" s="148" t="s">
        <v>2733</v>
      </c>
      <c r="J171" s="160" t="s">
        <v>229</v>
      </c>
      <c r="K171" s="161">
        <v>1</v>
      </c>
      <c r="L171" s="161">
        <v>8531103000</v>
      </c>
      <c r="M171" s="160" t="s">
        <v>632</v>
      </c>
      <c r="N171" s="161">
        <v>75</v>
      </c>
      <c r="O171" s="161" t="s">
        <v>1551</v>
      </c>
      <c r="P171" s="405"/>
      <c r="Q171" s="160" t="s">
        <v>1133</v>
      </c>
      <c r="R171" s="232"/>
      <c r="S171" s="183">
        <v>8717332251445</v>
      </c>
    </row>
    <row r="172" spans="1:19" x14ac:dyDescent="0.2">
      <c r="A172" s="450"/>
      <c r="B172" s="155" t="s">
        <v>1552</v>
      </c>
      <c r="C172" s="156" t="s">
        <v>1553</v>
      </c>
      <c r="D172" s="157" t="s">
        <v>1554</v>
      </c>
      <c r="E172" s="158" t="s">
        <v>1555</v>
      </c>
      <c r="F172" s="159" t="s">
        <v>691</v>
      </c>
      <c r="G172" s="147">
        <v>440.31</v>
      </c>
      <c r="H172" s="147">
        <f t="shared" si="14"/>
        <v>2113</v>
      </c>
      <c r="I172" s="148" t="s">
        <v>2733</v>
      </c>
      <c r="J172" s="160" t="s">
        <v>229</v>
      </c>
      <c r="K172" s="160" t="s">
        <v>3</v>
      </c>
      <c r="L172" s="161">
        <v>8531103000</v>
      </c>
      <c r="M172" s="160" t="s">
        <v>632</v>
      </c>
      <c r="N172" s="161">
        <v>10</v>
      </c>
      <c r="O172" s="161" t="s">
        <v>1556</v>
      </c>
      <c r="P172" s="405"/>
      <c r="Q172" s="160" t="s">
        <v>1133</v>
      </c>
      <c r="R172" s="232"/>
      <c r="S172" s="183">
        <v>8717332251469</v>
      </c>
    </row>
    <row r="173" spans="1:19" x14ac:dyDescent="0.2">
      <c r="A173" s="450"/>
      <c r="B173" s="155" t="s">
        <v>1557</v>
      </c>
      <c r="C173" s="156" t="s">
        <v>1558</v>
      </c>
      <c r="D173" s="157" t="s">
        <v>1559</v>
      </c>
      <c r="E173" s="158" t="s">
        <v>1560</v>
      </c>
      <c r="F173" s="159" t="s">
        <v>691</v>
      </c>
      <c r="G173" s="147">
        <v>318.38</v>
      </c>
      <c r="H173" s="147">
        <f t="shared" si="14"/>
        <v>1528</v>
      </c>
      <c r="I173" s="148" t="s">
        <v>2733</v>
      </c>
      <c r="J173" s="160" t="s">
        <v>229</v>
      </c>
      <c r="K173" s="160" t="s">
        <v>3</v>
      </c>
      <c r="L173" s="161">
        <v>8531103000</v>
      </c>
      <c r="M173" s="160" t="s">
        <v>632</v>
      </c>
      <c r="N173" s="161">
        <v>10</v>
      </c>
      <c r="O173" s="161" t="s">
        <v>1561</v>
      </c>
      <c r="P173" s="405"/>
      <c r="Q173" s="160" t="s">
        <v>1133</v>
      </c>
      <c r="R173" s="232"/>
      <c r="S173" s="183">
        <v>8717332251476</v>
      </c>
    </row>
    <row r="174" spans="1:19" x14ac:dyDescent="0.2">
      <c r="A174" s="450"/>
      <c r="B174" s="155" t="s">
        <v>1562</v>
      </c>
      <c r="C174" s="156" t="s">
        <v>1563</v>
      </c>
      <c r="D174" s="157" t="s">
        <v>1564</v>
      </c>
      <c r="E174" s="158" t="s">
        <v>1565</v>
      </c>
      <c r="F174" s="159" t="s">
        <v>691</v>
      </c>
      <c r="G174" s="147">
        <v>453.86</v>
      </c>
      <c r="H174" s="147">
        <f t="shared" si="14"/>
        <v>2179</v>
      </c>
      <c r="I174" s="148" t="s">
        <v>2733</v>
      </c>
      <c r="J174" s="160" t="s">
        <v>229</v>
      </c>
      <c r="K174" s="160" t="s">
        <v>3</v>
      </c>
      <c r="L174" s="161">
        <v>8531103000</v>
      </c>
      <c r="M174" s="160" t="s">
        <v>632</v>
      </c>
      <c r="N174" s="161">
        <v>1</v>
      </c>
      <c r="O174" s="161" t="s">
        <v>1566</v>
      </c>
      <c r="P174" s="405"/>
      <c r="Q174" s="160" t="s">
        <v>1133</v>
      </c>
      <c r="R174" s="232"/>
      <c r="S174" s="183">
        <v>8717332251483</v>
      </c>
    </row>
    <row r="175" spans="1:19" x14ac:dyDescent="0.2">
      <c r="A175" s="450"/>
      <c r="B175" s="170" t="s">
        <v>1567</v>
      </c>
      <c r="C175" s="171"/>
      <c r="D175" s="172" t="s">
        <v>1175</v>
      </c>
      <c r="E175" s="171"/>
      <c r="F175" s="173"/>
      <c r="G175" s="455"/>
      <c r="H175" s="455"/>
      <c r="I175" s="174" t="s">
        <v>1175</v>
      </c>
      <c r="J175" s="174"/>
      <c r="K175" s="174"/>
      <c r="L175" s="174"/>
      <c r="M175" s="174"/>
      <c r="N175" s="174" t="s">
        <v>1175</v>
      </c>
      <c r="O175" s="174" t="s">
        <v>1175</v>
      </c>
      <c r="P175" s="375"/>
      <c r="Q175" s="174"/>
      <c r="R175" s="177"/>
      <c r="S175" s="398"/>
    </row>
    <row r="176" spans="1:19" s="460" customFormat="1" x14ac:dyDescent="0.2">
      <c r="A176" s="450"/>
      <c r="B176" s="155" t="s">
        <v>1568</v>
      </c>
      <c r="C176" s="244" t="s">
        <v>685</v>
      </c>
      <c r="D176" s="181" t="s">
        <v>256</v>
      </c>
      <c r="E176" s="245" t="s">
        <v>1569</v>
      </c>
      <c r="F176" s="159" t="s">
        <v>691</v>
      </c>
      <c r="G176" s="147">
        <v>8447.08</v>
      </c>
      <c r="H176" s="147">
        <f>ROUND(ROUND(G176*4.8,2),0)</f>
        <v>40546</v>
      </c>
      <c r="I176" s="246" t="s">
        <v>2761</v>
      </c>
      <c r="J176" s="246" t="s">
        <v>229</v>
      </c>
      <c r="K176" s="160" t="s">
        <v>3</v>
      </c>
      <c r="L176" s="161">
        <v>8531103000</v>
      </c>
      <c r="M176" s="247" t="s">
        <v>676</v>
      </c>
      <c r="N176" s="232">
        <v>3</v>
      </c>
      <c r="O176" s="232" t="s">
        <v>1570</v>
      </c>
      <c r="P176" s="406"/>
      <c r="Q176" s="232" t="s">
        <v>1133</v>
      </c>
      <c r="R176" s="232"/>
      <c r="S176" s="183">
        <v>8717332906369</v>
      </c>
    </row>
    <row r="177" spans="1:16302" x14ac:dyDescent="0.2">
      <c r="A177" s="453"/>
      <c r="B177" s="155">
        <v>705000332582</v>
      </c>
      <c r="C177" s="156" t="s">
        <v>742</v>
      </c>
      <c r="D177" s="157" t="s">
        <v>741</v>
      </c>
      <c r="E177" s="248" t="s">
        <v>1571</v>
      </c>
      <c r="F177" s="159" t="s">
        <v>691</v>
      </c>
      <c r="G177" s="147">
        <v>547.29</v>
      </c>
      <c r="H177" s="147">
        <f t="shared" ref="H177:H188" si="15">ROUND(ROUND(G177*4.8,2),0)</f>
        <v>2627</v>
      </c>
      <c r="I177" s="246" t="s">
        <v>2761</v>
      </c>
      <c r="J177" s="246" t="s">
        <v>229</v>
      </c>
      <c r="K177" s="160" t="s">
        <v>3</v>
      </c>
      <c r="L177" s="161">
        <v>85311030000</v>
      </c>
      <c r="M177" s="160" t="s">
        <v>678</v>
      </c>
      <c r="N177" s="161">
        <v>23</v>
      </c>
      <c r="O177" s="161" t="s">
        <v>1572</v>
      </c>
      <c r="P177" s="181"/>
      <c r="Q177" s="160" t="s">
        <v>1133</v>
      </c>
      <c r="R177" s="232"/>
      <c r="S177" s="183">
        <v>4260451081447</v>
      </c>
    </row>
    <row r="178" spans="1:16302" x14ac:dyDescent="0.2">
      <c r="A178" s="453"/>
      <c r="B178" s="155">
        <v>705000332583</v>
      </c>
      <c r="C178" s="156" t="s">
        <v>743</v>
      </c>
      <c r="D178" s="157" t="s">
        <v>744</v>
      </c>
      <c r="E178" s="158" t="s">
        <v>1573</v>
      </c>
      <c r="F178" s="159" t="s">
        <v>691</v>
      </c>
      <c r="G178" s="147">
        <v>32.83</v>
      </c>
      <c r="H178" s="147">
        <f t="shared" si="15"/>
        <v>158</v>
      </c>
      <c r="I178" s="246" t="s">
        <v>2761</v>
      </c>
      <c r="J178" s="246" t="s">
        <v>229</v>
      </c>
      <c r="K178" s="160" t="s">
        <v>3</v>
      </c>
      <c r="L178" s="161">
        <v>85319085900</v>
      </c>
      <c r="M178" s="160" t="s">
        <v>678</v>
      </c>
      <c r="N178" s="161">
        <v>24</v>
      </c>
      <c r="O178" s="161" t="s">
        <v>1574</v>
      </c>
      <c r="P178" s="181"/>
      <c r="Q178" s="160" t="s">
        <v>1133</v>
      </c>
      <c r="R178" s="232"/>
      <c r="S178" s="183">
        <v>4260451081454</v>
      </c>
    </row>
    <row r="179" spans="1:16302" x14ac:dyDescent="0.2">
      <c r="A179" s="453"/>
      <c r="B179" s="155">
        <v>705000335165</v>
      </c>
      <c r="C179" s="156" t="s">
        <v>746</v>
      </c>
      <c r="D179" s="157" t="s">
        <v>747</v>
      </c>
      <c r="E179" s="158" t="s">
        <v>1575</v>
      </c>
      <c r="F179" s="159" t="s">
        <v>691</v>
      </c>
      <c r="G179" s="147">
        <v>24.32</v>
      </c>
      <c r="H179" s="147">
        <f t="shared" si="15"/>
        <v>117</v>
      </c>
      <c r="I179" s="246" t="s">
        <v>2761</v>
      </c>
      <c r="J179" s="246" t="s">
        <v>229</v>
      </c>
      <c r="K179" s="160" t="s">
        <v>3</v>
      </c>
      <c r="L179" s="161">
        <v>85319000000</v>
      </c>
      <c r="M179" s="160" t="s">
        <v>678</v>
      </c>
      <c r="N179" s="161">
        <v>11</v>
      </c>
      <c r="O179" s="161" t="s">
        <v>1576</v>
      </c>
      <c r="P179" s="181"/>
      <c r="Q179" s="160" t="s">
        <v>1133</v>
      </c>
      <c r="R179" s="232"/>
      <c r="S179" s="183">
        <v>4260451089573</v>
      </c>
    </row>
    <row r="180" spans="1:16302" x14ac:dyDescent="0.2">
      <c r="A180" s="453"/>
      <c r="B180" s="155">
        <v>705000335589</v>
      </c>
      <c r="C180" s="156" t="s">
        <v>748</v>
      </c>
      <c r="D180" s="157" t="s">
        <v>749</v>
      </c>
      <c r="E180" s="158" t="s">
        <v>1577</v>
      </c>
      <c r="F180" s="159" t="s">
        <v>691</v>
      </c>
      <c r="G180" s="147">
        <v>93.65</v>
      </c>
      <c r="H180" s="147">
        <f t="shared" si="15"/>
        <v>450</v>
      </c>
      <c r="I180" s="246" t="s">
        <v>2761</v>
      </c>
      <c r="J180" s="246" t="s">
        <v>229</v>
      </c>
      <c r="K180" s="160" t="s">
        <v>3</v>
      </c>
      <c r="L180" s="161">
        <v>85319000000</v>
      </c>
      <c r="M180" s="160" t="s">
        <v>632</v>
      </c>
      <c r="N180" s="161">
        <v>10</v>
      </c>
      <c r="O180" s="161" t="s">
        <v>1578</v>
      </c>
      <c r="P180" s="181"/>
      <c r="Q180" s="160" t="s">
        <v>1133</v>
      </c>
      <c r="R180" s="232"/>
      <c r="S180" s="183">
        <v>4060039000002</v>
      </c>
    </row>
    <row r="181" spans="1:16302" s="460" customFormat="1" x14ac:dyDescent="0.2">
      <c r="A181" s="453"/>
      <c r="B181" s="155">
        <v>705000335595</v>
      </c>
      <c r="C181" s="156" t="s">
        <v>750</v>
      </c>
      <c r="D181" s="157" t="s">
        <v>751</v>
      </c>
      <c r="E181" s="158" t="s">
        <v>1579</v>
      </c>
      <c r="F181" s="159" t="s">
        <v>691</v>
      </c>
      <c r="G181" s="147">
        <v>53.52</v>
      </c>
      <c r="H181" s="147">
        <f t="shared" si="15"/>
        <v>257</v>
      </c>
      <c r="I181" s="246" t="s">
        <v>2761</v>
      </c>
      <c r="J181" s="246" t="s">
        <v>229</v>
      </c>
      <c r="K181" s="160" t="s">
        <v>3</v>
      </c>
      <c r="L181" s="161">
        <v>90269000900</v>
      </c>
      <c r="M181" s="160" t="s">
        <v>678</v>
      </c>
      <c r="N181" s="161">
        <v>27</v>
      </c>
      <c r="O181" s="161" t="s">
        <v>1580</v>
      </c>
      <c r="P181" s="181" t="s">
        <v>2658</v>
      </c>
      <c r="Q181" s="160" t="s">
        <v>1133</v>
      </c>
      <c r="R181" s="232"/>
      <c r="S181" s="183">
        <v>4060039000064</v>
      </c>
    </row>
    <row r="182" spans="1:16302" x14ac:dyDescent="0.2">
      <c r="A182" s="453"/>
      <c r="B182" s="155">
        <v>705000335593</v>
      </c>
      <c r="C182" s="156" t="s">
        <v>774</v>
      </c>
      <c r="D182" s="157" t="s">
        <v>773</v>
      </c>
      <c r="E182" s="158" t="s">
        <v>1582</v>
      </c>
      <c r="F182" s="159" t="s">
        <v>691</v>
      </c>
      <c r="G182" s="147">
        <v>2091.86</v>
      </c>
      <c r="H182" s="147">
        <f t="shared" si="15"/>
        <v>10041</v>
      </c>
      <c r="I182" s="246" t="s">
        <v>2761</v>
      </c>
      <c r="J182" s="246" t="s">
        <v>229</v>
      </c>
      <c r="K182" s="160" t="s">
        <v>3</v>
      </c>
      <c r="L182" s="161">
        <v>90318080000</v>
      </c>
      <c r="M182" s="160" t="s">
        <v>678</v>
      </c>
      <c r="N182" s="161">
        <v>0</v>
      </c>
      <c r="O182" s="161" t="s">
        <v>1583</v>
      </c>
      <c r="P182" s="181"/>
      <c r="Q182" s="160" t="s">
        <v>1133</v>
      </c>
      <c r="R182" s="232"/>
      <c r="S182" s="183">
        <v>4060039000040</v>
      </c>
    </row>
    <row r="183" spans="1:16302" x14ac:dyDescent="0.2">
      <c r="A183" s="453"/>
      <c r="B183" s="155">
        <v>705000335590</v>
      </c>
      <c r="C183" s="156" t="s">
        <v>752</v>
      </c>
      <c r="D183" s="157" t="s">
        <v>753</v>
      </c>
      <c r="E183" s="158" t="s">
        <v>1584</v>
      </c>
      <c r="F183" s="159" t="s">
        <v>691</v>
      </c>
      <c r="G183" s="147">
        <v>2.44</v>
      </c>
      <c r="H183" s="147">
        <f t="shared" si="15"/>
        <v>12</v>
      </c>
      <c r="I183" s="246" t="s">
        <v>2761</v>
      </c>
      <c r="J183" s="246" t="s">
        <v>229</v>
      </c>
      <c r="K183" s="160" t="s">
        <v>3</v>
      </c>
      <c r="L183" s="161">
        <v>85319000000</v>
      </c>
      <c r="M183" s="160" t="s">
        <v>678</v>
      </c>
      <c r="N183" s="161">
        <v>13</v>
      </c>
      <c r="O183" s="161" t="s">
        <v>1585</v>
      </c>
      <c r="P183" s="181" t="s">
        <v>1581</v>
      </c>
      <c r="Q183" s="160" t="s">
        <v>1133</v>
      </c>
      <c r="R183" s="232"/>
      <c r="S183" s="183">
        <v>4060039000019</v>
      </c>
    </row>
    <row r="184" spans="1:16302" x14ac:dyDescent="0.2">
      <c r="A184" s="453"/>
      <c r="B184" s="155">
        <v>705000335591</v>
      </c>
      <c r="C184" s="156" t="s">
        <v>758</v>
      </c>
      <c r="D184" s="157" t="s">
        <v>759</v>
      </c>
      <c r="E184" s="158" t="s">
        <v>1586</v>
      </c>
      <c r="F184" s="159" t="s">
        <v>691</v>
      </c>
      <c r="G184" s="147">
        <v>0.96</v>
      </c>
      <c r="H184" s="147">
        <f t="shared" si="15"/>
        <v>5</v>
      </c>
      <c r="I184" s="246" t="s">
        <v>2761</v>
      </c>
      <c r="J184" s="246" t="s">
        <v>229</v>
      </c>
      <c r="K184" s="160" t="s">
        <v>3</v>
      </c>
      <c r="L184" s="161">
        <v>85319000000</v>
      </c>
      <c r="M184" s="160" t="s">
        <v>678</v>
      </c>
      <c r="N184" s="161">
        <v>0</v>
      </c>
      <c r="O184" s="161" t="s">
        <v>1587</v>
      </c>
      <c r="P184" s="181" t="s">
        <v>1588</v>
      </c>
      <c r="Q184" s="160" t="s">
        <v>1133</v>
      </c>
      <c r="R184" s="232"/>
      <c r="S184" s="183">
        <v>4060039000026</v>
      </c>
    </row>
    <row r="185" spans="1:16302" x14ac:dyDescent="0.2">
      <c r="A185" s="453"/>
      <c r="B185" s="155">
        <v>705000335592</v>
      </c>
      <c r="C185" s="156" t="s">
        <v>764</v>
      </c>
      <c r="D185" s="157" t="s">
        <v>763</v>
      </c>
      <c r="E185" s="158" t="s">
        <v>1589</v>
      </c>
      <c r="F185" s="159" t="s">
        <v>691</v>
      </c>
      <c r="G185" s="147">
        <v>19.46</v>
      </c>
      <c r="H185" s="147">
        <f t="shared" si="15"/>
        <v>93</v>
      </c>
      <c r="I185" s="246" t="s">
        <v>2761</v>
      </c>
      <c r="J185" s="246" t="s">
        <v>229</v>
      </c>
      <c r="K185" s="160" t="s">
        <v>3</v>
      </c>
      <c r="L185" s="161">
        <v>40169300900</v>
      </c>
      <c r="M185" s="160" t="s">
        <v>678</v>
      </c>
      <c r="N185" s="161">
        <v>3</v>
      </c>
      <c r="O185" s="161" t="s">
        <v>1590</v>
      </c>
      <c r="P185" s="181"/>
      <c r="Q185" s="160" t="s">
        <v>1133</v>
      </c>
      <c r="R185" s="232"/>
      <c r="S185" s="183">
        <v>4060039000033</v>
      </c>
    </row>
    <row r="186" spans="1:16302" x14ac:dyDescent="0.2">
      <c r="A186" s="453"/>
      <c r="B186" s="155">
        <v>705000335594</v>
      </c>
      <c r="C186" s="156" t="s">
        <v>765</v>
      </c>
      <c r="D186" s="157" t="s">
        <v>766</v>
      </c>
      <c r="E186" s="158" t="s">
        <v>1591</v>
      </c>
      <c r="F186" s="159" t="s">
        <v>691</v>
      </c>
      <c r="G186" s="147">
        <v>3.65</v>
      </c>
      <c r="H186" s="147">
        <f t="shared" si="15"/>
        <v>18</v>
      </c>
      <c r="I186" s="246" t="s">
        <v>2761</v>
      </c>
      <c r="J186" s="246" t="s">
        <v>229</v>
      </c>
      <c r="K186" s="160" t="s">
        <v>3</v>
      </c>
      <c r="L186" s="161">
        <v>85319000000</v>
      </c>
      <c r="M186" s="160" t="s">
        <v>678</v>
      </c>
      <c r="N186" s="161">
        <v>4</v>
      </c>
      <c r="O186" s="161" t="s">
        <v>1592</v>
      </c>
      <c r="P186" s="181" t="s">
        <v>1581</v>
      </c>
      <c r="Q186" s="160" t="s">
        <v>1133</v>
      </c>
      <c r="R186" s="232"/>
      <c r="S186" s="183">
        <v>4060039000057</v>
      </c>
    </row>
    <row r="187" spans="1:16302" ht="16.5" x14ac:dyDescent="0.2">
      <c r="A187" s="450"/>
      <c r="B187" s="155" t="s">
        <v>1593</v>
      </c>
      <c r="C187" s="156" t="s">
        <v>261</v>
      </c>
      <c r="D187" s="157" t="s">
        <v>260</v>
      </c>
      <c r="E187" s="158" t="s">
        <v>1594</v>
      </c>
      <c r="F187" s="159" t="s">
        <v>691</v>
      </c>
      <c r="G187" s="147">
        <v>899.99</v>
      </c>
      <c r="H187" s="147">
        <f t="shared" si="15"/>
        <v>4320</v>
      </c>
      <c r="I187" s="160" t="s">
        <v>2761</v>
      </c>
      <c r="J187" s="160" t="s">
        <v>229</v>
      </c>
      <c r="K187" s="160" t="s">
        <v>3</v>
      </c>
      <c r="L187" s="161">
        <v>8536909599</v>
      </c>
      <c r="M187" s="160" t="s">
        <v>675</v>
      </c>
      <c r="N187" s="161">
        <v>15</v>
      </c>
      <c r="O187" s="161" t="s">
        <v>1595</v>
      </c>
      <c r="P187" s="181"/>
      <c r="Q187" s="160" t="s">
        <v>1133</v>
      </c>
      <c r="R187" s="232"/>
      <c r="S187" s="183">
        <v>8717332003655</v>
      </c>
    </row>
    <row r="188" spans="1:16302" s="154" customFormat="1" ht="13.5" thickBot="1" x14ac:dyDescent="0.25">
      <c r="A188" s="450"/>
      <c r="B188" s="156" t="s">
        <v>1596</v>
      </c>
      <c r="C188" s="200" t="s">
        <v>1597</v>
      </c>
      <c r="D188" s="181" t="s">
        <v>2606</v>
      </c>
      <c r="E188" s="249" t="s">
        <v>1598</v>
      </c>
      <c r="F188" s="159" t="s">
        <v>691</v>
      </c>
      <c r="G188" s="147">
        <v>1.85</v>
      </c>
      <c r="H188" s="147">
        <f t="shared" si="15"/>
        <v>9</v>
      </c>
      <c r="I188" s="160" t="s">
        <v>2761</v>
      </c>
      <c r="J188" s="160" t="s">
        <v>229</v>
      </c>
      <c r="K188" s="160" t="s">
        <v>3</v>
      </c>
      <c r="L188" s="160">
        <v>8310000000</v>
      </c>
      <c r="M188" s="161" t="s">
        <v>678</v>
      </c>
      <c r="N188" s="161">
        <v>3</v>
      </c>
      <c r="O188" s="250">
        <v>0</v>
      </c>
      <c r="P188" s="374" t="s">
        <v>1599</v>
      </c>
      <c r="Q188" s="232" t="s">
        <v>1133</v>
      </c>
      <c r="R188" s="183"/>
      <c r="S188" s="183">
        <v>8717332020478</v>
      </c>
      <c r="T188" s="449"/>
      <c r="U188" s="449"/>
      <c r="V188" s="449"/>
      <c r="W188" s="449"/>
      <c r="X188" s="449"/>
      <c r="Y188" s="449"/>
      <c r="Z188" s="449"/>
      <c r="AA188" s="449"/>
      <c r="AB188" s="449"/>
      <c r="AC188" s="449"/>
      <c r="AD188" s="449"/>
      <c r="AE188" s="449"/>
      <c r="AF188" s="449"/>
      <c r="AG188" s="449"/>
      <c r="AH188" s="449"/>
      <c r="AI188" s="449"/>
      <c r="AJ188" s="449"/>
      <c r="AK188" s="449"/>
      <c r="AL188" s="449"/>
      <c r="AM188" s="449"/>
      <c r="AN188" s="449"/>
      <c r="AO188" s="449"/>
      <c r="AP188" s="449"/>
      <c r="AQ188" s="449"/>
      <c r="AR188" s="449"/>
      <c r="AS188" s="449"/>
      <c r="AT188" s="449"/>
      <c r="AU188" s="449"/>
      <c r="AV188" s="449"/>
      <c r="AW188" s="449"/>
      <c r="AX188" s="449"/>
      <c r="AY188" s="449"/>
      <c r="AZ188" s="449"/>
      <c r="BA188" s="449"/>
      <c r="BB188" s="449"/>
      <c r="BC188" s="449"/>
      <c r="BD188" s="449"/>
      <c r="BE188" s="449"/>
      <c r="BF188" s="449"/>
      <c r="BG188" s="449"/>
      <c r="BH188" s="449"/>
      <c r="BI188" s="449"/>
      <c r="BJ188" s="449"/>
      <c r="BK188" s="449"/>
      <c r="BL188" s="449"/>
      <c r="BM188" s="449"/>
      <c r="BN188" s="449"/>
      <c r="BO188" s="449"/>
      <c r="BP188" s="449"/>
      <c r="BQ188" s="449"/>
      <c r="BR188" s="449"/>
      <c r="BS188" s="449"/>
      <c r="BT188" s="449"/>
      <c r="BU188" s="449"/>
      <c r="BV188" s="449"/>
      <c r="BW188" s="449"/>
      <c r="BX188" s="449"/>
      <c r="BY188" s="449"/>
      <c r="BZ188" s="449"/>
      <c r="CA188" s="449"/>
      <c r="CB188" s="449"/>
      <c r="CC188" s="449"/>
      <c r="CD188" s="449"/>
      <c r="CE188" s="449"/>
      <c r="CF188" s="449"/>
      <c r="CG188" s="449"/>
      <c r="CH188" s="449"/>
      <c r="CI188" s="449"/>
      <c r="CJ188" s="449"/>
      <c r="CK188" s="449"/>
      <c r="CL188" s="449"/>
      <c r="CM188" s="449"/>
      <c r="CN188" s="449"/>
      <c r="CO188" s="449"/>
      <c r="CP188" s="449"/>
      <c r="CQ188" s="449"/>
      <c r="CR188" s="449"/>
      <c r="CS188" s="449"/>
      <c r="CT188" s="449"/>
      <c r="CU188" s="449"/>
      <c r="CV188" s="449"/>
      <c r="CW188" s="449"/>
      <c r="CX188" s="449"/>
      <c r="CY188" s="449"/>
      <c r="CZ188" s="449"/>
      <c r="DA188" s="449"/>
      <c r="DB188" s="449"/>
      <c r="DC188" s="449"/>
      <c r="DD188" s="449"/>
      <c r="DE188" s="449"/>
      <c r="DF188" s="449"/>
      <c r="DG188" s="449"/>
      <c r="DH188" s="449"/>
      <c r="DI188" s="449"/>
      <c r="DJ188" s="449"/>
      <c r="DK188" s="449"/>
      <c r="DL188" s="449"/>
      <c r="DM188" s="449"/>
      <c r="DN188" s="449"/>
      <c r="DO188" s="449"/>
      <c r="DP188" s="449"/>
      <c r="DQ188" s="449"/>
      <c r="DR188" s="449"/>
      <c r="DS188" s="449"/>
      <c r="DT188" s="449"/>
      <c r="DU188" s="449"/>
      <c r="DV188" s="449"/>
      <c r="DW188" s="449"/>
      <c r="DX188" s="449"/>
      <c r="DY188" s="449"/>
      <c r="DZ188" s="449"/>
      <c r="EA188" s="449"/>
      <c r="EB188" s="449"/>
      <c r="EC188" s="449"/>
      <c r="ED188" s="449"/>
      <c r="EE188" s="449"/>
      <c r="EF188" s="449"/>
      <c r="EG188" s="449"/>
      <c r="EH188" s="449"/>
      <c r="EI188" s="449"/>
      <c r="EJ188" s="449"/>
      <c r="EK188" s="449"/>
      <c r="EL188" s="449"/>
      <c r="EM188" s="449"/>
      <c r="EN188" s="449"/>
      <c r="EO188" s="449"/>
      <c r="EP188" s="449"/>
      <c r="EQ188" s="449"/>
      <c r="ER188" s="449"/>
      <c r="ES188" s="449"/>
      <c r="ET188" s="449"/>
      <c r="EU188" s="449"/>
      <c r="EV188" s="449"/>
      <c r="EW188" s="449"/>
      <c r="EX188" s="449"/>
      <c r="EY188" s="449"/>
      <c r="EZ188" s="449"/>
      <c r="FA188" s="449"/>
      <c r="FB188" s="449"/>
      <c r="FC188" s="449"/>
      <c r="FD188" s="449"/>
      <c r="FE188" s="449"/>
      <c r="FF188" s="449"/>
      <c r="FG188" s="449"/>
      <c r="FH188" s="449"/>
      <c r="FI188" s="449"/>
      <c r="FJ188" s="449"/>
      <c r="FK188" s="449"/>
      <c r="FL188" s="449"/>
      <c r="FM188" s="449"/>
      <c r="FN188" s="449"/>
      <c r="FO188" s="449"/>
      <c r="FP188" s="449"/>
      <c r="FQ188" s="449"/>
      <c r="FR188" s="449"/>
      <c r="FS188" s="449"/>
      <c r="FT188" s="449"/>
      <c r="FU188" s="449"/>
      <c r="FV188" s="449"/>
      <c r="FW188" s="449"/>
      <c r="FX188" s="449"/>
      <c r="FY188" s="449"/>
      <c r="FZ188" s="449"/>
      <c r="GA188" s="449"/>
      <c r="GB188" s="449"/>
      <c r="GC188" s="449"/>
      <c r="GD188" s="449"/>
      <c r="GE188" s="449"/>
      <c r="GF188" s="449"/>
      <c r="GG188" s="449"/>
      <c r="GH188" s="449"/>
      <c r="GI188" s="449"/>
      <c r="GJ188" s="449"/>
      <c r="GK188" s="449"/>
      <c r="GL188" s="449"/>
      <c r="GM188" s="449"/>
      <c r="GN188" s="449"/>
      <c r="GO188" s="449"/>
      <c r="GP188" s="449"/>
      <c r="GQ188" s="449"/>
      <c r="GR188" s="449"/>
      <c r="GS188" s="449"/>
      <c r="GT188" s="449"/>
      <c r="GU188" s="449"/>
      <c r="GV188" s="449"/>
      <c r="GW188" s="449"/>
      <c r="GX188" s="449"/>
      <c r="GY188" s="449"/>
      <c r="GZ188" s="449"/>
      <c r="HA188" s="449"/>
      <c r="HB188" s="449"/>
      <c r="HC188" s="449"/>
      <c r="HD188" s="449"/>
      <c r="HE188" s="449"/>
      <c r="HF188" s="449"/>
      <c r="HG188" s="449"/>
      <c r="HH188" s="449"/>
      <c r="HI188" s="449"/>
      <c r="HJ188" s="449"/>
      <c r="HK188" s="449"/>
      <c r="HL188" s="449"/>
      <c r="HM188" s="449"/>
      <c r="HN188" s="449"/>
      <c r="HO188" s="449"/>
      <c r="HP188" s="449"/>
      <c r="HQ188" s="449"/>
      <c r="HR188" s="449"/>
      <c r="HS188" s="449"/>
      <c r="HT188" s="449"/>
      <c r="HU188" s="449"/>
      <c r="HV188" s="449"/>
      <c r="HW188" s="449"/>
      <c r="HX188" s="449"/>
      <c r="HY188" s="449"/>
      <c r="HZ188" s="449"/>
      <c r="IA188" s="449"/>
      <c r="IB188" s="449"/>
      <c r="IC188" s="449"/>
      <c r="ID188" s="449"/>
      <c r="IE188" s="449"/>
      <c r="IF188" s="449"/>
      <c r="IG188" s="449"/>
      <c r="IH188" s="449"/>
      <c r="II188" s="449"/>
      <c r="IJ188" s="449"/>
      <c r="IK188" s="449"/>
      <c r="IL188" s="449"/>
      <c r="IM188" s="449"/>
      <c r="IN188" s="449"/>
      <c r="IO188" s="449"/>
      <c r="IP188" s="449"/>
      <c r="IQ188" s="449"/>
      <c r="IR188" s="449"/>
      <c r="IS188" s="449"/>
      <c r="IT188" s="449"/>
      <c r="IU188" s="449"/>
      <c r="IV188" s="449"/>
      <c r="IW188" s="449"/>
      <c r="IX188" s="449"/>
      <c r="IY188" s="449"/>
      <c r="IZ188" s="449"/>
      <c r="JA188" s="449"/>
      <c r="JB188" s="449"/>
      <c r="JC188" s="449"/>
      <c r="JD188" s="449"/>
      <c r="JE188" s="449"/>
      <c r="JF188" s="449"/>
      <c r="JG188" s="449"/>
      <c r="JH188" s="449"/>
      <c r="JI188" s="449"/>
      <c r="JJ188" s="449"/>
      <c r="JK188" s="449"/>
      <c r="JL188" s="449"/>
      <c r="JM188" s="449"/>
      <c r="JN188" s="449"/>
      <c r="JO188" s="449"/>
      <c r="JP188" s="449"/>
      <c r="JQ188" s="449"/>
      <c r="JR188" s="449"/>
      <c r="JS188" s="449"/>
      <c r="JT188" s="449"/>
      <c r="JU188" s="449"/>
      <c r="JV188" s="449"/>
      <c r="JW188" s="449"/>
      <c r="JX188" s="449"/>
      <c r="JY188" s="449"/>
      <c r="JZ188" s="449"/>
      <c r="KA188" s="449"/>
      <c r="KB188" s="449"/>
      <c r="KC188" s="449"/>
      <c r="KD188" s="449"/>
      <c r="KE188" s="449"/>
      <c r="KF188" s="449"/>
      <c r="KG188" s="449"/>
      <c r="KH188" s="449"/>
      <c r="KI188" s="449"/>
      <c r="KJ188" s="449"/>
      <c r="KK188" s="449"/>
      <c r="KL188" s="449"/>
      <c r="KM188" s="449"/>
      <c r="KN188" s="449"/>
      <c r="KO188" s="449"/>
      <c r="KP188" s="449"/>
      <c r="KQ188" s="449"/>
      <c r="KR188" s="449"/>
      <c r="KS188" s="449"/>
      <c r="KT188" s="449"/>
      <c r="KU188" s="449"/>
      <c r="KV188" s="449"/>
      <c r="KW188" s="449"/>
      <c r="KX188" s="449"/>
      <c r="KY188" s="449"/>
      <c r="KZ188" s="449"/>
      <c r="LA188" s="449"/>
      <c r="LB188" s="449"/>
      <c r="LC188" s="449"/>
      <c r="LD188" s="449"/>
      <c r="LE188" s="449"/>
      <c r="LF188" s="449"/>
      <c r="LG188" s="449"/>
      <c r="LH188" s="449"/>
      <c r="LI188" s="449"/>
      <c r="LJ188" s="449"/>
      <c r="LK188" s="449"/>
      <c r="LL188" s="449"/>
      <c r="LM188" s="449"/>
      <c r="LN188" s="449"/>
      <c r="LO188" s="449"/>
      <c r="LP188" s="449"/>
      <c r="LQ188" s="449"/>
      <c r="LR188" s="449"/>
      <c r="LS188" s="449"/>
      <c r="LT188" s="449"/>
      <c r="LU188" s="449"/>
      <c r="LV188" s="449"/>
      <c r="LW188" s="449"/>
      <c r="LX188" s="449"/>
      <c r="LY188" s="449"/>
      <c r="LZ188" s="449"/>
      <c r="MA188" s="449"/>
      <c r="MB188" s="449"/>
      <c r="MC188" s="449"/>
      <c r="MD188" s="449"/>
      <c r="ME188" s="449"/>
      <c r="MF188" s="449"/>
      <c r="MG188" s="449"/>
      <c r="MH188" s="449"/>
      <c r="MI188" s="449"/>
      <c r="MJ188" s="449"/>
      <c r="MK188" s="449"/>
      <c r="ML188" s="449"/>
      <c r="MM188" s="449"/>
      <c r="MN188" s="449"/>
      <c r="MO188" s="449"/>
      <c r="MP188" s="449"/>
      <c r="MQ188" s="449"/>
      <c r="MR188" s="449"/>
      <c r="MS188" s="449"/>
      <c r="MT188" s="449"/>
      <c r="MU188" s="449"/>
      <c r="MV188" s="449"/>
      <c r="MW188" s="449"/>
      <c r="MX188" s="449"/>
      <c r="MY188" s="449"/>
      <c r="MZ188" s="449"/>
      <c r="NA188" s="449"/>
      <c r="NB188" s="449"/>
      <c r="NC188" s="449"/>
      <c r="ND188" s="449"/>
      <c r="NE188" s="449"/>
      <c r="NF188" s="449"/>
      <c r="NG188" s="449"/>
      <c r="NH188" s="449"/>
      <c r="NI188" s="449"/>
      <c r="NJ188" s="449"/>
      <c r="NK188" s="449"/>
      <c r="NL188" s="449"/>
      <c r="NM188" s="449"/>
      <c r="NN188" s="449"/>
      <c r="NO188" s="449"/>
      <c r="NP188" s="449"/>
      <c r="NQ188" s="449"/>
      <c r="NR188" s="449"/>
      <c r="NS188" s="449"/>
      <c r="NT188" s="449"/>
      <c r="NU188" s="449"/>
      <c r="NV188" s="449"/>
      <c r="NW188" s="449"/>
      <c r="NX188" s="449"/>
      <c r="NY188" s="449"/>
      <c r="NZ188" s="449"/>
      <c r="OA188" s="449"/>
      <c r="OB188" s="449"/>
      <c r="OC188" s="449"/>
      <c r="OD188" s="449"/>
      <c r="OE188" s="449"/>
      <c r="OF188" s="449"/>
      <c r="OG188" s="449"/>
      <c r="OH188" s="449"/>
      <c r="OI188" s="449"/>
      <c r="OJ188" s="449"/>
      <c r="OK188" s="449"/>
      <c r="OL188" s="449"/>
      <c r="OM188" s="449"/>
      <c r="ON188" s="449"/>
      <c r="OO188" s="449"/>
      <c r="OP188" s="449"/>
      <c r="OQ188" s="449"/>
      <c r="OR188" s="449"/>
      <c r="OS188" s="449"/>
      <c r="OT188" s="449"/>
      <c r="OU188" s="449"/>
      <c r="OV188" s="449"/>
      <c r="OW188" s="449"/>
      <c r="OX188" s="449"/>
      <c r="OY188" s="449"/>
      <c r="OZ188" s="449"/>
      <c r="PA188" s="449"/>
      <c r="PB188" s="449"/>
      <c r="PC188" s="449"/>
      <c r="PD188" s="449"/>
      <c r="PE188" s="449"/>
      <c r="PF188" s="449"/>
      <c r="PG188" s="449"/>
      <c r="PH188" s="449"/>
      <c r="PI188" s="449"/>
      <c r="PJ188" s="449"/>
      <c r="PK188" s="449"/>
      <c r="PL188" s="449"/>
      <c r="PM188" s="449"/>
      <c r="PN188" s="449"/>
      <c r="PO188" s="449"/>
      <c r="PP188" s="449"/>
      <c r="PQ188" s="449"/>
      <c r="PR188" s="449"/>
      <c r="PS188" s="449"/>
      <c r="PT188" s="449"/>
      <c r="PU188" s="449"/>
      <c r="PV188" s="449"/>
      <c r="PW188" s="449"/>
      <c r="PX188" s="449"/>
      <c r="PY188" s="449"/>
      <c r="PZ188" s="449"/>
      <c r="QA188" s="449"/>
      <c r="QB188" s="449"/>
      <c r="QC188" s="449"/>
      <c r="QD188" s="449"/>
      <c r="QE188" s="449"/>
      <c r="QF188" s="449"/>
      <c r="QG188" s="449"/>
      <c r="QH188" s="449"/>
      <c r="QI188" s="449"/>
      <c r="QJ188" s="449"/>
      <c r="QK188" s="449"/>
      <c r="QL188" s="449"/>
      <c r="QM188" s="449"/>
      <c r="QN188" s="449"/>
      <c r="QO188" s="449"/>
      <c r="QP188" s="449"/>
      <c r="QQ188" s="449"/>
      <c r="QR188" s="449"/>
      <c r="QS188" s="449"/>
      <c r="QT188" s="449"/>
      <c r="QU188" s="449"/>
      <c r="QV188" s="449"/>
      <c r="QW188" s="449"/>
      <c r="QX188" s="449"/>
      <c r="QY188" s="449"/>
      <c r="QZ188" s="449"/>
      <c r="RA188" s="449"/>
      <c r="RB188" s="449"/>
      <c r="RC188" s="449"/>
      <c r="RD188" s="449"/>
      <c r="RE188" s="449"/>
      <c r="RF188" s="449"/>
      <c r="RG188" s="449"/>
      <c r="RH188" s="449"/>
      <c r="RI188" s="449"/>
      <c r="RJ188" s="449"/>
      <c r="RK188" s="449"/>
      <c r="RL188" s="449"/>
      <c r="RM188" s="449"/>
      <c r="RN188" s="449"/>
      <c r="RO188" s="449"/>
      <c r="RP188" s="449"/>
      <c r="RQ188" s="449"/>
      <c r="RR188" s="449"/>
      <c r="RS188" s="449"/>
      <c r="RT188" s="449"/>
      <c r="RU188" s="449"/>
      <c r="RV188" s="449"/>
      <c r="RW188" s="449"/>
      <c r="RX188" s="449"/>
      <c r="RY188" s="449"/>
      <c r="RZ188" s="449"/>
      <c r="SA188" s="449"/>
      <c r="SB188" s="449"/>
      <c r="SC188" s="449"/>
      <c r="SD188" s="449"/>
      <c r="SE188" s="449"/>
      <c r="SF188" s="449"/>
      <c r="SG188" s="449"/>
      <c r="SH188" s="449"/>
      <c r="SI188" s="449"/>
      <c r="SJ188" s="449"/>
      <c r="SK188" s="449"/>
      <c r="SL188" s="449"/>
      <c r="SM188" s="449"/>
      <c r="SN188" s="449"/>
      <c r="SO188" s="449"/>
      <c r="SP188" s="449"/>
      <c r="SQ188" s="449"/>
      <c r="SR188" s="449"/>
      <c r="SS188" s="449"/>
      <c r="ST188" s="449"/>
      <c r="SU188" s="449"/>
      <c r="SV188" s="449"/>
      <c r="SW188" s="449"/>
      <c r="SX188" s="449"/>
      <c r="SY188" s="449"/>
      <c r="SZ188" s="449"/>
      <c r="TA188" s="449"/>
      <c r="TB188" s="449"/>
      <c r="TC188" s="449"/>
      <c r="TD188" s="449"/>
      <c r="TE188" s="449"/>
      <c r="TF188" s="449"/>
      <c r="TG188" s="449"/>
      <c r="TH188" s="449"/>
      <c r="TI188" s="449"/>
      <c r="TJ188" s="449"/>
      <c r="TK188" s="449"/>
      <c r="TL188" s="449"/>
      <c r="TM188" s="449"/>
      <c r="TN188" s="449"/>
      <c r="TO188" s="449"/>
      <c r="TP188" s="449"/>
      <c r="TQ188" s="449"/>
      <c r="TR188" s="449"/>
      <c r="TS188" s="449"/>
      <c r="TT188" s="449"/>
      <c r="TU188" s="449"/>
      <c r="TV188" s="449"/>
      <c r="TW188" s="449"/>
      <c r="TX188" s="449"/>
      <c r="TY188" s="449"/>
      <c r="TZ188" s="449"/>
      <c r="UA188" s="449"/>
      <c r="UB188" s="449"/>
      <c r="UC188" s="449"/>
      <c r="UD188" s="449"/>
      <c r="UE188" s="449"/>
      <c r="UF188" s="449"/>
      <c r="UG188" s="449"/>
      <c r="UH188" s="449"/>
      <c r="UI188" s="449"/>
      <c r="UJ188" s="449"/>
      <c r="UK188" s="449"/>
      <c r="UL188" s="449"/>
      <c r="UM188" s="449"/>
      <c r="UN188" s="449"/>
      <c r="UO188" s="449"/>
      <c r="UP188" s="449"/>
      <c r="UQ188" s="449"/>
      <c r="UR188" s="449"/>
      <c r="US188" s="449"/>
      <c r="UT188" s="449"/>
      <c r="UU188" s="449"/>
      <c r="UV188" s="449"/>
      <c r="UW188" s="449"/>
      <c r="UX188" s="449"/>
      <c r="UY188" s="449"/>
      <c r="UZ188" s="449"/>
      <c r="VA188" s="449"/>
      <c r="VB188" s="449"/>
      <c r="VC188" s="449"/>
      <c r="VD188" s="449"/>
      <c r="VE188" s="449"/>
      <c r="VF188" s="449"/>
      <c r="VG188" s="449"/>
      <c r="VH188" s="449"/>
      <c r="VI188" s="449"/>
      <c r="VJ188" s="449"/>
      <c r="VK188" s="449"/>
      <c r="VL188" s="449"/>
      <c r="VM188" s="449"/>
      <c r="VN188" s="449"/>
      <c r="VO188" s="449"/>
      <c r="VP188" s="449"/>
      <c r="VQ188" s="449"/>
      <c r="VR188" s="449"/>
      <c r="VS188" s="449"/>
      <c r="VT188" s="449"/>
      <c r="VU188" s="449"/>
      <c r="VV188" s="449"/>
      <c r="VW188" s="449"/>
      <c r="VX188" s="449"/>
      <c r="VY188" s="449"/>
      <c r="VZ188" s="449"/>
      <c r="WA188" s="449"/>
      <c r="WB188" s="449"/>
      <c r="WC188" s="449"/>
      <c r="WD188" s="449"/>
      <c r="WE188" s="449"/>
      <c r="WF188" s="449"/>
      <c r="WG188" s="449"/>
      <c r="WH188" s="449"/>
      <c r="WI188" s="449"/>
      <c r="WJ188" s="449"/>
      <c r="WK188" s="449"/>
      <c r="WL188" s="449"/>
      <c r="WM188" s="449"/>
      <c r="WN188" s="449"/>
      <c r="WO188" s="449"/>
      <c r="WP188" s="449"/>
      <c r="WQ188" s="449"/>
      <c r="WR188" s="449"/>
      <c r="WS188" s="449"/>
      <c r="WT188" s="449"/>
      <c r="WU188" s="449"/>
      <c r="WV188" s="449"/>
      <c r="WW188" s="449"/>
      <c r="WX188" s="449"/>
      <c r="WY188" s="449"/>
      <c r="WZ188" s="449"/>
      <c r="XA188" s="449"/>
      <c r="XB188" s="449"/>
      <c r="XC188" s="449"/>
      <c r="XD188" s="449"/>
      <c r="XE188" s="449"/>
      <c r="XF188" s="449"/>
      <c r="XG188" s="449"/>
      <c r="XH188" s="449"/>
      <c r="XI188" s="449"/>
      <c r="XJ188" s="449"/>
      <c r="XK188" s="449"/>
      <c r="XL188" s="449"/>
      <c r="XM188" s="449"/>
      <c r="XN188" s="449"/>
      <c r="XO188" s="449"/>
      <c r="XP188" s="449"/>
      <c r="XQ188" s="449"/>
      <c r="XR188" s="449"/>
      <c r="XS188" s="449"/>
      <c r="XT188" s="449"/>
      <c r="XU188" s="449"/>
      <c r="XV188" s="449"/>
      <c r="XW188" s="449"/>
      <c r="XX188" s="449"/>
      <c r="XY188" s="449"/>
      <c r="XZ188" s="449"/>
      <c r="YA188" s="449"/>
      <c r="YB188" s="449"/>
      <c r="YC188" s="449"/>
      <c r="YD188" s="449"/>
      <c r="YE188" s="449"/>
      <c r="YF188" s="449"/>
      <c r="YG188" s="449"/>
      <c r="YH188" s="449"/>
      <c r="YI188" s="449"/>
      <c r="YJ188" s="449"/>
      <c r="YK188" s="449"/>
      <c r="YL188" s="449"/>
      <c r="YM188" s="449"/>
      <c r="YN188" s="449"/>
      <c r="YO188" s="449"/>
      <c r="YP188" s="449"/>
      <c r="YQ188" s="449"/>
      <c r="YR188" s="449"/>
      <c r="YS188" s="449"/>
      <c r="YT188" s="449"/>
      <c r="YU188" s="449"/>
      <c r="YV188" s="449"/>
      <c r="YW188" s="449"/>
      <c r="YX188" s="449"/>
      <c r="YY188" s="449"/>
      <c r="YZ188" s="449"/>
      <c r="ZA188" s="449"/>
      <c r="ZB188" s="449"/>
      <c r="ZC188" s="449"/>
      <c r="ZD188" s="449"/>
      <c r="ZE188" s="449"/>
      <c r="ZF188" s="449"/>
      <c r="ZG188" s="449"/>
      <c r="ZH188" s="449"/>
      <c r="ZI188" s="449"/>
      <c r="ZJ188" s="449"/>
      <c r="ZK188" s="449"/>
      <c r="ZL188" s="449"/>
      <c r="ZM188" s="449"/>
      <c r="ZN188" s="449"/>
      <c r="ZO188" s="449"/>
      <c r="ZP188" s="449"/>
      <c r="ZQ188" s="449"/>
      <c r="ZR188" s="449"/>
      <c r="ZS188" s="449"/>
      <c r="ZT188" s="449"/>
      <c r="ZU188" s="449"/>
      <c r="ZV188" s="449"/>
      <c r="ZW188" s="449"/>
      <c r="ZX188" s="449"/>
      <c r="ZY188" s="449"/>
      <c r="ZZ188" s="449"/>
      <c r="AAA188" s="449"/>
      <c r="AAB188" s="449"/>
      <c r="AAC188" s="449"/>
      <c r="AAD188" s="449"/>
      <c r="AAE188" s="449"/>
      <c r="AAF188" s="449"/>
      <c r="AAG188" s="449"/>
      <c r="AAH188" s="449"/>
      <c r="AAI188" s="449"/>
      <c r="AAJ188" s="449"/>
      <c r="AAK188" s="449"/>
      <c r="AAL188" s="449"/>
      <c r="AAM188" s="449"/>
      <c r="AAN188" s="449"/>
      <c r="AAO188" s="449"/>
      <c r="AAP188" s="449"/>
      <c r="AAQ188" s="449"/>
      <c r="AAR188" s="449"/>
      <c r="AAS188" s="449"/>
      <c r="AAT188" s="449"/>
      <c r="AAU188" s="449"/>
      <c r="AAV188" s="449"/>
      <c r="AAW188" s="449"/>
      <c r="AAX188" s="449"/>
      <c r="AAY188" s="449"/>
      <c r="AAZ188" s="449"/>
      <c r="ABA188" s="449"/>
      <c r="ABB188" s="449"/>
      <c r="ABC188" s="449"/>
      <c r="ABD188" s="449"/>
      <c r="ABE188" s="449"/>
      <c r="ABF188" s="449"/>
      <c r="ABG188" s="449"/>
      <c r="ABH188" s="449"/>
      <c r="ABI188" s="449"/>
      <c r="ABJ188" s="449"/>
      <c r="ABK188" s="449"/>
      <c r="ABL188" s="449"/>
      <c r="ABM188" s="449"/>
      <c r="ABN188" s="449"/>
      <c r="ABO188" s="449"/>
      <c r="ABP188" s="449"/>
      <c r="ABQ188" s="449"/>
      <c r="ABR188" s="449"/>
      <c r="ABS188" s="449"/>
      <c r="ABT188" s="449"/>
      <c r="ABU188" s="449"/>
      <c r="ABV188" s="449"/>
      <c r="ABW188" s="449"/>
      <c r="ABX188" s="449"/>
      <c r="ABY188" s="449"/>
      <c r="ABZ188" s="449"/>
      <c r="ACA188" s="449"/>
      <c r="ACB188" s="449"/>
      <c r="ACC188" s="449"/>
      <c r="ACD188" s="449"/>
      <c r="ACE188" s="449"/>
      <c r="ACF188" s="449"/>
      <c r="ACG188" s="449"/>
      <c r="ACH188" s="449"/>
      <c r="ACI188" s="449"/>
      <c r="ACJ188" s="449"/>
      <c r="ACK188" s="449"/>
      <c r="ACL188" s="449"/>
      <c r="ACM188" s="449"/>
      <c r="ACN188" s="449"/>
      <c r="ACO188" s="449"/>
      <c r="ACP188" s="449"/>
      <c r="ACQ188" s="449"/>
      <c r="ACR188" s="449"/>
      <c r="ACS188" s="449"/>
      <c r="ACT188" s="449"/>
      <c r="ACU188" s="449"/>
      <c r="ACV188" s="449"/>
      <c r="ACW188" s="449"/>
      <c r="ACX188" s="449"/>
      <c r="ACY188" s="449"/>
      <c r="ACZ188" s="449"/>
      <c r="ADA188" s="449"/>
      <c r="ADB188" s="449"/>
      <c r="ADC188" s="449"/>
      <c r="ADD188" s="449"/>
      <c r="ADE188" s="449"/>
      <c r="ADF188" s="449"/>
      <c r="ADG188" s="449"/>
      <c r="ADH188" s="449"/>
      <c r="ADI188" s="449"/>
      <c r="ADJ188" s="449"/>
      <c r="ADK188" s="449"/>
      <c r="ADL188" s="449"/>
      <c r="ADM188" s="449"/>
      <c r="ADN188" s="449"/>
      <c r="ADO188" s="449"/>
      <c r="ADP188" s="449"/>
      <c r="ADQ188" s="449"/>
      <c r="ADR188" s="449"/>
      <c r="ADS188" s="449"/>
      <c r="ADT188" s="449"/>
      <c r="ADU188" s="449"/>
      <c r="ADV188" s="449"/>
      <c r="ADW188" s="449"/>
      <c r="ADX188" s="449"/>
      <c r="ADY188" s="449"/>
      <c r="ADZ188" s="449"/>
      <c r="AEA188" s="449"/>
      <c r="AEB188" s="449"/>
      <c r="AEC188" s="449"/>
      <c r="AED188" s="449"/>
      <c r="AEE188" s="449"/>
      <c r="AEF188" s="449"/>
      <c r="AEG188" s="449"/>
      <c r="AEH188" s="449"/>
      <c r="AEI188" s="449"/>
      <c r="AEJ188" s="449"/>
      <c r="AEK188" s="449"/>
      <c r="AEL188" s="449"/>
      <c r="AEM188" s="449"/>
      <c r="AEN188" s="449"/>
      <c r="AEO188" s="449"/>
      <c r="AEP188" s="449"/>
      <c r="AEQ188" s="449"/>
      <c r="AER188" s="449"/>
      <c r="AES188" s="449"/>
      <c r="AET188" s="449"/>
      <c r="AEU188" s="449"/>
      <c r="AEV188" s="449"/>
      <c r="AEW188" s="449"/>
      <c r="AEX188" s="449"/>
      <c r="AEY188" s="449"/>
      <c r="AEZ188" s="449"/>
      <c r="AFA188" s="449"/>
      <c r="AFB188" s="449"/>
      <c r="AFC188" s="449"/>
      <c r="AFD188" s="449"/>
      <c r="AFE188" s="449"/>
      <c r="AFF188" s="449"/>
      <c r="AFG188" s="449"/>
      <c r="AFH188" s="449"/>
      <c r="AFI188" s="449"/>
      <c r="AFJ188" s="449"/>
      <c r="AFK188" s="449"/>
      <c r="AFL188" s="449"/>
      <c r="AFM188" s="449"/>
      <c r="AFN188" s="449"/>
      <c r="AFO188" s="449"/>
      <c r="AFP188" s="449"/>
      <c r="AFQ188" s="449"/>
      <c r="AFR188" s="449"/>
      <c r="AFS188" s="449"/>
      <c r="AFT188" s="449"/>
      <c r="AFU188" s="449"/>
      <c r="AFV188" s="449"/>
      <c r="AFW188" s="449"/>
      <c r="AFX188" s="449"/>
      <c r="AFY188" s="449"/>
      <c r="AFZ188" s="449"/>
      <c r="AGA188" s="449"/>
      <c r="AGB188" s="449"/>
      <c r="AGC188" s="449"/>
      <c r="AGD188" s="449"/>
      <c r="AGE188" s="449"/>
      <c r="AGF188" s="449"/>
      <c r="AGG188" s="449"/>
      <c r="AGH188" s="449"/>
      <c r="AGI188" s="449"/>
      <c r="AGJ188" s="449"/>
      <c r="AGK188" s="449"/>
      <c r="AGL188" s="449"/>
      <c r="AGM188" s="449"/>
      <c r="AGN188" s="449"/>
      <c r="AGO188" s="449"/>
      <c r="AGP188" s="449"/>
      <c r="AGQ188" s="449"/>
      <c r="AGR188" s="449"/>
      <c r="AGS188" s="449"/>
      <c r="AGT188" s="449"/>
      <c r="AGU188" s="449"/>
      <c r="AGV188" s="449"/>
      <c r="AGW188" s="449"/>
      <c r="AGX188" s="449"/>
      <c r="AGY188" s="449"/>
      <c r="AGZ188" s="449"/>
      <c r="AHA188" s="449"/>
      <c r="AHB188" s="449"/>
      <c r="AHC188" s="449"/>
      <c r="AHD188" s="449"/>
      <c r="AHE188" s="449"/>
      <c r="AHF188" s="449"/>
      <c r="AHG188" s="449"/>
      <c r="AHH188" s="449"/>
      <c r="AHI188" s="449"/>
      <c r="AHJ188" s="449"/>
      <c r="AHK188" s="449"/>
      <c r="AHL188" s="449"/>
      <c r="AHM188" s="449"/>
      <c r="AHN188" s="449"/>
      <c r="AHO188" s="449"/>
      <c r="AHP188" s="449"/>
      <c r="AHQ188" s="449"/>
      <c r="AHR188" s="449"/>
      <c r="AHS188" s="449"/>
      <c r="AHT188" s="449"/>
      <c r="AHU188" s="449"/>
      <c r="AHV188" s="449"/>
      <c r="AHW188" s="449"/>
      <c r="AHX188" s="449"/>
      <c r="AHY188" s="449"/>
      <c r="AHZ188" s="449"/>
      <c r="AIA188" s="449"/>
      <c r="AIB188" s="449"/>
      <c r="AIC188" s="449"/>
      <c r="AID188" s="449"/>
      <c r="AIE188" s="449"/>
      <c r="AIF188" s="449"/>
      <c r="AIG188" s="449"/>
      <c r="AIH188" s="449"/>
      <c r="AII188" s="449"/>
      <c r="AIJ188" s="449"/>
      <c r="AIK188" s="449"/>
      <c r="AIL188" s="449"/>
      <c r="AIM188" s="449"/>
      <c r="AIN188" s="449"/>
      <c r="AIO188" s="449"/>
      <c r="AIP188" s="449"/>
      <c r="AIQ188" s="449"/>
      <c r="AIR188" s="449"/>
      <c r="AIS188" s="449"/>
      <c r="AIT188" s="449"/>
      <c r="AIU188" s="449"/>
      <c r="AIV188" s="449"/>
      <c r="AIW188" s="449"/>
      <c r="AIX188" s="449"/>
      <c r="AIY188" s="449"/>
      <c r="AIZ188" s="449"/>
      <c r="AJA188" s="449"/>
      <c r="AJB188" s="449"/>
      <c r="AJC188" s="449"/>
      <c r="AJD188" s="449"/>
      <c r="AJE188" s="449"/>
      <c r="AJF188" s="449"/>
      <c r="AJG188" s="449"/>
      <c r="AJH188" s="449"/>
      <c r="AJI188" s="449"/>
      <c r="AJJ188" s="449"/>
      <c r="AJK188" s="449"/>
      <c r="AJL188" s="449"/>
      <c r="AJM188" s="449"/>
      <c r="AJN188" s="449"/>
      <c r="AJO188" s="449"/>
      <c r="AJP188" s="449"/>
      <c r="AJQ188" s="449"/>
      <c r="AJR188" s="449"/>
      <c r="AJS188" s="449"/>
      <c r="AJT188" s="449"/>
      <c r="AJU188" s="449"/>
      <c r="AJV188" s="449"/>
      <c r="AJW188" s="449"/>
      <c r="AJX188" s="449"/>
      <c r="AJY188" s="449"/>
      <c r="AJZ188" s="449"/>
      <c r="AKA188" s="449"/>
      <c r="AKB188" s="449"/>
      <c r="AKC188" s="449"/>
      <c r="AKD188" s="449"/>
      <c r="AKE188" s="449"/>
      <c r="AKF188" s="449"/>
      <c r="AKG188" s="449"/>
      <c r="AKH188" s="449"/>
      <c r="AKI188" s="449"/>
      <c r="AKJ188" s="449"/>
      <c r="AKK188" s="449"/>
      <c r="AKL188" s="449"/>
      <c r="AKM188" s="449"/>
      <c r="AKN188" s="449"/>
      <c r="AKO188" s="449"/>
      <c r="AKP188" s="449"/>
      <c r="AKQ188" s="449"/>
      <c r="AKR188" s="449"/>
      <c r="AKS188" s="449"/>
      <c r="AKT188" s="449"/>
      <c r="AKU188" s="449"/>
      <c r="AKV188" s="449"/>
      <c r="AKW188" s="449"/>
      <c r="AKX188" s="449"/>
      <c r="AKY188" s="449"/>
      <c r="AKZ188" s="449"/>
      <c r="ALA188" s="449"/>
      <c r="ALB188" s="449"/>
      <c r="ALC188" s="449"/>
      <c r="ALD188" s="449"/>
      <c r="ALE188" s="449"/>
      <c r="ALF188" s="449"/>
      <c r="ALG188" s="449"/>
      <c r="ALH188" s="449"/>
      <c r="ALI188" s="449"/>
      <c r="ALJ188" s="449"/>
      <c r="ALK188" s="449"/>
      <c r="ALL188" s="449"/>
      <c r="ALM188" s="449"/>
      <c r="ALN188" s="449"/>
      <c r="ALO188" s="449"/>
      <c r="ALP188" s="449"/>
      <c r="ALQ188" s="449"/>
      <c r="ALR188" s="449"/>
      <c r="ALS188" s="449"/>
      <c r="ALT188" s="449"/>
      <c r="ALU188" s="449"/>
      <c r="ALV188" s="449"/>
      <c r="ALW188" s="449"/>
      <c r="ALX188" s="449"/>
      <c r="ALY188" s="449"/>
      <c r="ALZ188" s="449"/>
      <c r="AMA188" s="449"/>
      <c r="AMB188" s="449"/>
      <c r="AMC188" s="449"/>
      <c r="AMD188" s="449"/>
      <c r="AME188" s="449"/>
      <c r="AMF188" s="449"/>
      <c r="AMG188" s="449"/>
      <c r="AMH188" s="449"/>
      <c r="AMI188" s="449"/>
      <c r="AMJ188" s="449"/>
      <c r="AMK188" s="449"/>
      <c r="AML188" s="449"/>
      <c r="AMM188" s="449"/>
      <c r="AMN188" s="449"/>
      <c r="AMO188" s="449"/>
      <c r="AMP188" s="449"/>
      <c r="AMQ188" s="449"/>
      <c r="AMR188" s="449"/>
      <c r="AMS188" s="449"/>
      <c r="AMT188" s="449"/>
      <c r="AMU188" s="449"/>
      <c r="AMV188" s="449"/>
      <c r="AMW188" s="449"/>
      <c r="AMX188" s="449"/>
      <c r="AMY188" s="449"/>
      <c r="AMZ188" s="449"/>
      <c r="ANA188" s="449"/>
      <c r="ANB188" s="449"/>
      <c r="ANC188" s="449"/>
      <c r="AND188" s="449"/>
      <c r="ANE188" s="449"/>
      <c r="ANF188" s="449"/>
      <c r="ANG188" s="449"/>
      <c r="ANH188" s="449"/>
      <c r="ANI188" s="449"/>
      <c r="ANJ188" s="449"/>
      <c r="ANK188" s="449"/>
      <c r="ANL188" s="449"/>
      <c r="ANM188" s="449"/>
      <c r="ANN188" s="449"/>
      <c r="ANO188" s="449"/>
      <c r="ANP188" s="449"/>
      <c r="ANQ188" s="449"/>
      <c r="ANR188" s="449"/>
      <c r="ANS188" s="449"/>
      <c r="ANT188" s="449"/>
      <c r="ANU188" s="449"/>
      <c r="ANV188" s="449"/>
      <c r="ANW188" s="449"/>
      <c r="ANX188" s="449"/>
      <c r="ANY188" s="449"/>
      <c r="ANZ188" s="449"/>
      <c r="AOA188" s="449"/>
      <c r="AOB188" s="449"/>
      <c r="AOC188" s="449"/>
      <c r="AOD188" s="449"/>
      <c r="AOE188" s="449"/>
      <c r="AOF188" s="449"/>
      <c r="AOG188" s="449"/>
      <c r="AOH188" s="449"/>
      <c r="AOI188" s="449"/>
      <c r="AOJ188" s="449"/>
      <c r="AOK188" s="449"/>
      <c r="AOL188" s="449"/>
      <c r="AOM188" s="449"/>
      <c r="AON188" s="449"/>
      <c r="AOO188" s="449"/>
      <c r="AOP188" s="449"/>
      <c r="AOQ188" s="449"/>
      <c r="AOR188" s="449"/>
      <c r="AOS188" s="449"/>
      <c r="AOT188" s="449"/>
      <c r="AOU188" s="449"/>
      <c r="AOV188" s="449"/>
      <c r="AOW188" s="449"/>
      <c r="AOX188" s="449"/>
      <c r="AOY188" s="449"/>
      <c r="AOZ188" s="449"/>
      <c r="APA188" s="449"/>
      <c r="APB188" s="449"/>
      <c r="APC188" s="449"/>
      <c r="APD188" s="449"/>
      <c r="APE188" s="449"/>
      <c r="APF188" s="449"/>
      <c r="APG188" s="449"/>
      <c r="APH188" s="449"/>
      <c r="API188" s="449"/>
      <c r="APJ188" s="449"/>
      <c r="APK188" s="449"/>
      <c r="APL188" s="449"/>
      <c r="APM188" s="449"/>
      <c r="APN188" s="449"/>
      <c r="APO188" s="449"/>
      <c r="APP188" s="449"/>
      <c r="APQ188" s="449"/>
      <c r="APR188" s="449"/>
      <c r="APS188" s="449"/>
      <c r="APT188" s="449"/>
      <c r="APU188" s="449"/>
      <c r="APV188" s="449"/>
      <c r="APW188" s="449"/>
      <c r="APX188" s="449"/>
      <c r="APY188" s="449"/>
      <c r="APZ188" s="449"/>
      <c r="AQA188" s="449"/>
      <c r="AQB188" s="449"/>
      <c r="AQC188" s="449"/>
      <c r="AQD188" s="449"/>
      <c r="AQE188" s="449"/>
      <c r="AQF188" s="449"/>
      <c r="AQG188" s="449"/>
      <c r="AQH188" s="449"/>
      <c r="AQI188" s="449"/>
      <c r="AQJ188" s="449"/>
      <c r="AQK188" s="449"/>
      <c r="AQL188" s="449"/>
      <c r="AQM188" s="449"/>
      <c r="AQN188" s="449"/>
      <c r="AQO188" s="449"/>
      <c r="AQP188" s="449"/>
      <c r="AQQ188" s="449"/>
      <c r="AQR188" s="449"/>
      <c r="AQS188" s="449"/>
      <c r="AQT188" s="449"/>
      <c r="AQU188" s="449"/>
      <c r="AQV188" s="449"/>
      <c r="AQW188" s="449"/>
      <c r="AQX188" s="449"/>
      <c r="AQY188" s="449"/>
      <c r="AQZ188" s="449"/>
      <c r="ARA188" s="449"/>
      <c r="ARB188" s="449"/>
      <c r="ARC188" s="449"/>
      <c r="ARD188" s="449"/>
      <c r="ARE188" s="449"/>
      <c r="ARF188" s="449"/>
      <c r="ARG188" s="449"/>
      <c r="ARH188" s="449"/>
      <c r="ARI188" s="449"/>
      <c r="ARJ188" s="449"/>
      <c r="ARK188" s="449"/>
      <c r="ARL188" s="449"/>
      <c r="ARM188" s="449"/>
      <c r="ARN188" s="449"/>
      <c r="ARO188" s="449"/>
      <c r="ARP188" s="449"/>
      <c r="ARQ188" s="449"/>
      <c r="ARR188" s="449"/>
      <c r="ARS188" s="449"/>
      <c r="ART188" s="449"/>
      <c r="ARU188" s="449"/>
      <c r="ARV188" s="449"/>
      <c r="ARW188" s="449"/>
      <c r="ARX188" s="449"/>
      <c r="ARY188" s="449"/>
      <c r="ARZ188" s="449"/>
      <c r="ASA188" s="449"/>
      <c r="ASB188" s="449"/>
      <c r="ASC188" s="449"/>
      <c r="ASD188" s="449"/>
      <c r="ASE188" s="449"/>
      <c r="ASF188" s="449"/>
      <c r="ASG188" s="449"/>
      <c r="ASH188" s="449"/>
      <c r="ASI188" s="449"/>
      <c r="ASJ188" s="449"/>
      <c r="ASK188" s="449"/>
      <c r="ASL188" s="449"/>
      <c r="ASM188" s="449"/>
      <c r="ASN188" s="449"/>
      <c r="ASO188" s="449"/>
      <c r="ASP188" s="449"/>
      <c r="ASQ188" s="449"/>
      <c r="ASR188" s="449"/>
      <c r="ASS188" s="449"/>
      <c r="AST188" s="449"/>
      <c r="ASU188" s="449"/>
      <c r="ASV188" s="449"/>
      <c r="ASW188" s="449"/>
      <c r="ASX188" s="449"/>
      <c r="ASY188" s="449"/>
      <c r="ASZ188" s="449"/>
      <c r="ATA188" s="449"/>
      <c r="ATB188" s="449"/>
      <c r="ATC188" s="449"/>
      <c r="ATD188" s="449"/>
      <c r="ATE188" s="449"/>
      <c r="ATF188" s="449"/>
      <c r="ATG188" s="449"/>
      <c r="ATH188" s="449"/>
      <c r="ATI188" s="449"/>
      <c r="ATJ188" s="449"/>
      <c r="ATK188" s="449"/>
      <c r="ATL188" s="449"/>
      <c r="ATM188" s="449"/>
      <c r="ATN188" s="449"/>
      <c r="ATO188" s="449"/>
      <c r="ATP188" s="449"/>
      <c r="ATQ188" s="449"/>
      <c r="ATR188" s="449"/>
      <c r="ATS188" s="449"/>
      <c r="ATT188" s="449"/>
      <c r="ATU188" s="449"/>
      <c r="ATV188" s="449"/>
      <c r="ATW188" s="449"/>
      <c r="ATX188" s="449"/>
      <c r="ATY188" s="449"/>
      <c r="ATZ188" s="449"/>
      <c r="AUA188" s="449"/>
      <c r="AUB188" s="449"/>
      <c r="AUC188" s="449"/>
      <c r="AUD188" s="449"/>
      <c r="AUE188" s="449"/>
      <c r="AUF188" s="449"/>
      <c r="AUG188" s="449"/>
      <c r="AUH188" s="449"/>
      <c r="AUI188" s="449"/>
      <c r="AUJ188" s="449"/>
      <c r="AUK188" s="449"/>
      <c r="AUL188" s="449"/>
      <c r="AUM188" s="449"/>
      <c r="AUN188" s="449"/>
      <c r="AUO188" s="449"/>
      <c r="AUP188" s="449"/>
      <c r="AUQ188" s="449"/>
      <c r="AUR188" s="449"/>
      <c r="AUS188" s="449"/>
      <c r="AUT188" s="449"/>
      <c r="AUU188" s="449"/>
      <c r="AUV188" s="449"/>
      <c r="AUW188" s="449"/>
      <c r="AUX188" s="449"/>
      <c r="AUY188" s="449"/>
      <c r="AUZ188" s="449"/>
      <c r="AVA188" s="449"/>
      <c r="AVB188" s="449"/>
      <c r="AVC188" s="449"/>
      <c r="AVD188" s="449"/>
      <c r="AVE188" s="449"/>
      <c r="AVF188" s="449"/>
      <c r="AVG188" s="449"/>
      <c r="AVH188" s="449"/>
      <c r="AVI188" s="449"/>
      <c r="AVJ188" s="449"/>
      <c r="AVK188" s="449"/>
      <c r="AVL188" s="449"/>
      <c r="AVM188" s="449"/>
      <c r="AVN188" s="449"/>
      <c r="AVO188" s="449"/>
      <c r="AVP188" s="449"/>
      <c r="AVQ188" s="449"/>
      <c r="AVR188" s="449"/>
      <c r="AVS188" s="449"/>
      <c r="AVT188" s="449"/>
      <c r="AVU188" s="449"/>
      <c r="AVV188" s="449"/>
      <c r="AVW188" s="449"/>
      <c r="AVX188" s="449"/>
      <c r="AVY188" s="449"/>
      <c r="AVZ188" s="449"/>
      <c r="AWA188" s="449"/>
      <c r="AWB188" s="449"/>
      <c r="AWC188" s="449"/>
      <c r="AWD188" s="449"/>
      <c r="AWE188" s="449"/>
      <c r="AWF188" s="449"/>
      <c r="AWG188" s="449"/>
      <c r="AWH188" s="449"/>
      <c r="AWI188" s="449"/>
      <c r="AWJ188" s="449"/>
      <c r="AWK188" s="449"/>
      <c r="AWL188" s="449"/>
      <c r="AWM188" s="449"/>
      <c r="AWN188" s="449"/>
      <c r="AWO188" s="449"/>
      <c r="AWP188" s="449"/>
      <c r="AWQ188" s="449"/>
      <c r="AWR188" s="449"/>
      <c r="AWS188" s="449"/>
      <c r="AWT188" s="449"/>
      <c r="AWU188" s="449"/>
      <c r="AWV188" s="449"/>
      <c r="AWW188" s="449"/>
      <c r="AWX188" s="449"/>
      <c r="AWY188" s="449"/>
      <c r="AWZ188" s="449"/>
      <c r="AXA188" s="449"/>
      <c r="AXB188" s="449"/>
      <c r="AXC188" s="449"/>
      <c r="AXD188" s="449"/>
      <c r="AXE188" s="449"/>
      <c r="AXF188" s="449"/>
      <c r="AXG188" s="449"/>
      <c r="AXH188" s="449"/>
      <c r="AXI188" s="449"/>
      <c r="AXJ188" s="449"/>
      <c r="AXK188" s="449"/>
      <c r="AXL188" s="449"/>
      <c r="AXM188" s="449"/>
      <c r="AXN188" s="449"/>
      <c r="AXO188" s="449"/>
      <c r="AXP188" s="449"/>
      <c r="AXQ188" s="449"/>
      <c r="AXR188" s="449"/>
      <c r="AXS188" s="449"/>
      <c r="AXT188" s="449"/>
      <c r="AXU188" s="449"/>
      <c r="AXV188" s="449"/>
      <c r="AXW188" s="449"/>
      <c r="AXX188" s="449"/>
      <c r="AXY188" s="449"/>
      <c r="AXZ188" s="449"/>
      <c r="AYA188" s="449"/>
      <c r="AYB188" s="449"/>
      <c r="AYC188" s="449"/>
      <c r="AYD188" s="449"/>
      <c r="AYE188" s="449"/>
      <c r="AYF188" s="449"/>
      <c r="AYG188" s="449"/>
      <c r="AYH188" s="449"/>
      <c r="AYI188" s="449"/>
      <c r="AYJ188" s="449"/>
      <c r="AYK188" s="449"/>
      <c r="AYL188" s="449"/>
      <c r="AYM188" s="449"/>
      <c r="AYN188" s="449"/>
      <c r="AYO188" s="449"/>
      <c r="AYP188" s="449"/>
      <c r="AYQ188" s="449"/>
      <c r="AYR188" s="449"/>
      <c r="AYS188" s="449"/>
      <c r="AYT188" s="449"/>
      <c r="AYU188" s="449"/>
      <c r="AYV188" s="449"/>
      <c r="AYW188" s="449"/>
      <c r="AYX188" s="449"/>
      <c r="AYY188" s="449"/>
      <c r="AYZ188" s="449"/>
      <c r="AZA188" s="449"/>
      <c r="AZB188" s="449"/>
      <c r="AZC188" s="449"/>
      <c r="AZD188" s="449"/>
      <c r="AZE188" s="449"/>
      <c r="AZF188" s="449"/>
      <c r="AZG188" s="449"/>
      <c r="AZH188" s="449"/>
      <c r="AZI188" s="449"/>
      <c r="AZJ188" s="449"/>
      <c r="AZK188" s="449"/>
      <c r="AZL188" s="449"/>
      <c r="AZM188" s="449"/>
      <c r="AZN188" s="449"/>
      <c r="AZO188" s="449"/>
      <c r="AZP188" s="449"/>
      <c r="AZQ188" s="449"/>
      <c r="AZR188" s="449"/>
      <c r="AZS188" s="449"/>
      <c r="AZT188" s="449"/>
      <c r="AZU188" s="449"/>
      <c r="AZV188" s="449"/>
      <c r="AZW188" s="449"/>
      <c r="AZX188" s="449"/>
      <c r="AZY188" s="449"/>
      <c r="AZZ188" s="449"/>
      <c r="BAA188" s="449"/>
      <c r="BAB188" s="449"/>
      <c r="BAC188" s="449"/>
      <c r="BAD188" s="449"/>
      <c r="BAE188" s="449"/>
      <c r="BAF188" s="449"/>
      <c r="BAG188" s="449"/>
      <c r="BAH188" s="449"/>
      <c r="BAI188" s="449"/>
      <c r="BAJ188" s="449"/>
      <c r="BAK188" s="449"/>
      <c r="BAL188" s="449"/>
      <c r="BAM188" s="449"/>
      <c r="BAN188" s="449"/>
      <c r="BAO188" s="449"/>
      <c r="BAP188" s="449"/>
      <c r="BAQ188" s="449"/>
      <c r="BAR188" s="449"/>
      <c r="BAS188" s="449"/>
      <c r="BAT188" s="449"/>
      <c r="BAU188" s="449"/>
      <c r="BAV188" s="449"/>
      <c r="BAW188" s="449"/>
      <c r="BAX188" s="449"/>
      <c r="BAY188" s="449"/>
      <c r="BAZ188" s="449"/>
      <c r="BBA188" s="449"/>
      <c r="BBB188" s="449"/>
      <c r="BBC188" s="449"/>
      <c r="BBD188" s="449"/>
      <c r="BBE188" s="449"/>
      <c r="BBF188" s="449"/>
      <c r="BBG188" s="449"/>
      <c r="BBH188" s="449"/>
      <c r="BBI188" s="449"/>
      <c r="BBJ188" s="449"/>
      <c r="BBK188" s="449"/>
      <c r="BBL188" s="449"/>
      <c r="BBM188" s="449"/>
      <c r="BBN188" s="449"/>
      <c r="BBO188" s="449"/>
      <c r="BBP188" s="449"/>
      <c r="BBQ188" s="449"/>
      <c r="BBR188" s="449"/>
      <c r="BBS188" s="449"/>
      <c r="BBT188" s="449"/>
      <c r="BBU188" s="449"/>
      <c r="BBV188" s="449"/>
      <c r="BBW188" s="449"/>
      <c r="BBX188" s="449"/>
      <c r="BBY188" s="449"/>
      <c r="BBZ188" s="449"/>
      <c r="BCA188" s="449"/>
      <c r="BCB188" s="449"/>
      <c r="BCC188" s="449"/>
      <c r="BCD188" s="449"/>
      <c r="BCE188" s="449"/>
      <c r="BCF188" s="449"/>
      <c r="BCG188" s="449"/>
      <c r="BCH188" s="449"/>
      <c r="BCI188" s="449"/>
      <c r="BCJ188" s="449"/>
      <c r="BCK188" s="449"/>
      <c r="BCL188" s="449"/>
      <c r="BCM188" s="449"/>
      <c r="BCN188" s="449"/>
      <c r="BCO188" s="449"/>
      <c r="BCP188" s="449"/>
      <c r="BCQ188" s="449"/>
      <c r="BCR188" s="449"/>
      <c r="BCS188" s="449"/>
      <c r="BCT188" s="449"/>
      <c r="BCU188" s="449"/>
      <c r="BCV188" s="449"/>
      <c r="BCW188" s="449"/>
      <c r="BCX188" s="449"/>
      <c r="BCY188" s="449"/>
      <c r="BCZ188" s="449"/>
      <c r="BDA188" s="449"/>
      <c r="BDB188" s="449"/>
      <c r="BDC188" s="449"/>
      <c r="BDD188" s="449"/>
      <c r="BDE188" s="449"/>
      <c r="BDF188" s="449"/>
      <c r="BDG188" s="449"/>
      <c r="BDH188" s="449"/>
      <c r="BDI188" s="449"/>
      <c r="BDJ188" s="449"/>
      <c r="BDK188" s="449"/>
      <c r="BDL188" s="449"/>
      <c r="BDM188" s="449"/>
      <c r="BDN188" s="449"/>
      <c r="BDO188" s="449"/>
      <c r="BDP188" s="449"/>
      <c r="BDQ188" s="449"/>
      <c r="BDR188" s="449"/>
      <c r="BDS188" s="449"/>
      <c r="BDT188" s="449"/>
      <c r="BDU188" s="449"/>
      <c r="BDV188" s="449"/>
      <c r="BDW188" s="449"/>
      <c r="BDX188" s="449"/>
      <c r="BDY188" s="449"/>
      <c r="BDZ188" s="449"/>
      <c r="BEA188" s="449"/>
      <c r="BEB188" s="449"/>
      <c r="BEC188" s="449"/>
      <c r="BED188" s="449"/>
      <c r="BEE188" s="449"/>
      <c r="BEF188" s="449"/>
      <c r="BEG188" s="449"/>
      <c r="BEH188" s="449"/>
      <c r="BEI188" s="449"/>
      <c r="BEJ188" s="449"/>
      <c r="BEK188" s="449"/>
      <c r="BEL188" s="449"/>
      <c r="BEM188" s="449"/>
      <c r="BEN188" s="449"/>
      <c r="BEO188" s="449"/>
      <c r="BEP188" s="449"/>
      <c r="BEQ188" s="449"/>
      <c r="BER188" s="449"/>
      <c r="BES188" s="449"/>
      <c r="BET188" s="449"/>
      <c r="BEU188" s="449"/>
      <c r="BEV188" s="449"/>
      <c r="BEW188" s="449"/>
      <c r="BEX188" s="449"/>
      <c r="BEY188" s="449"/>
      <c r="BEZ188" s="449"/>
      <c r="BFA188" s="449"/>
      <c r="BFB188" s="449"/>
      <c r="BFC188" s="449"/>
      <c r="BFD188" s="449"/>
      <c r="BFE188" s="449"/>
      <c r="BFF188" s="449"/>
      <c r="BFG188" s="449"/>
      <c r="BFH188" s="449"/>
      <c r="BFI188" s="449"/>
      <c r="BFJ188" s="449"/>
      <c r="BFK188" s="449"/>
      <c r="BFL188" s="449"/>
      <c r="BFM188" s="449"/>
      <c r="BFN188" s="449"/>
      <c r="BFO188" s="449"/>
      <c r="BFP188" s="449"/>
      <c r="BFQ188" s="449"/>
      <c r="BFR188" s="449"/>
      <c r="BFS188" s="449"/>
      <c r="BFT188" s="449"/>
      <c r="BFU188" s="449"/>
      <c r="BFV188" s="449"/>
      <c r="BFW188" s="449"/>
      <c r="BFX188" s="449"/>
      <c r="BFY188" s="449"/>
      <c r="BFZ188" s="449"/>
      <c r="BGA188" s="449"/>
      <c r="BGB188" s="449"/>
      <c r="BGC188" s="449"/>
      <c r="BGD188" s="449"/>
      <c r="BGE188" s="449"/>
      <c r="BGF188" s="449"/>
      <c r="BGG188" s="449"/>
      <c r="BGH188" s="449"/>
      <c r="BGI188" s="449"/>
      <c r="BGJ188" s="449"/>
      <c r="BGK188" s="449"/>
      <c r="BGL188" s="449"/>
      <c r="BGM188" s="449"/>
      <c r="BGN188" s="449"/>
      <c r="BGO188" s="449"/>
      <c r="BGP188" s="449"/>
      <c r="BGQ188" s="449"/>
      <c r="BGR188" s="449"/>
      <c r="BGS188" s="449"/>
      <c r="BGT188" s="449"/>
      <c r="BGU188" s="449"/>
      <c r="BGV188" s="449"/>
      <c r="BGW188" s="449"/>
      <c r="BGX188" s="449"/>
      <c r="BGY188" s="449"/>
      <c r="BGZ188" s="449"/>
      <c r="BHA188" s="449"/>
      <c r="BHB188" s="449"/>
      <c r="BHC188" s="449"/>
      <c r="BHD188" s="449"/>
      <c r="BHE188" s="449"/>
      <c r="BHF188" s="449"/>
      <c r="BHG188" s="449"/>
      <c r="BHH188" s="449"/>
      <c r="BHI188" s="449"/>
      <c r="BHJ188" s="449"/>
      <c r="BHK188" s="449"/>
      <c r="BHL188" s="449"/>
      <c r="BHM188" s="449"/>
      <c r="BHN188" s="449"/>
      <c r="BHO188" s="449"/>
      <c r="BHP188" s="449"/>
      <c r="BHQ188" s="449"/>
      <c r="BHR188" s="449"/>
      <c r="BHS188" s="449"/>
      <c r="BHT188" s="449"/>
      <c r="BHU188" s="449"/>
      <c r="BHV188" s="449"/>
      <c r="BHW188" s="449"/>
      <c r="BHX188" s="449"/>
      <c r="BHY188" s="449"/>
      <c r="BHZ188" s="449"/>
      <c r="BIA188" s="449"/>
      <c r="BIB188" s="449"/>
      <c r="BIC188" s="449"/>
      <c r="BID188" s="449"/>
      <c r="BIE188" s="449"/>
      <c r="BIF188" s="449"/>
      <c r="BIG188" s="449"/>
      <c r="BIH188" s="449"/>
      <c r="BII188" s="449"/>
      <c r="BIJ188" s="449"/>
      <c r="BIK188" s="449"/>
      <c r="BIL188" s="449"/>
      <c r="BIM188" s="449"/>
      <c r="BIN188" s="449"/>
      <c r="BIO188" s="449"/>
      <c r="BIP188" s="449"/>
      <c r="BIQ188" s="449"/>
      <c r="BIR188" s="449"/>
      <c r="BIS188" s="449"/>
      <c r="BIT188" s="449"/>
      <c r="BIU188" s="449"/>
      <c r="BIV188" s="449"/>
      <c r="BIW188" s="449"/>
      <c r="BIX188" s="449"/>
      <c r="BIY188" s="449"/>
      <c r="BIZ188" s="449"/>
      <c r="BJA188" s="449"/>
      <c r="BJB188" s="449"/>
      <c r="BJC188" s="449"/>
      <c r="BJD188" s="449"/>
      <c r="BJE188" s="449"/>
      <c r="BJF188" s="449"/>
      <c r="BJG188" s="449"/>
      <c r="BJH188" s="449"/>
      <c r="BJI188" s="449"/>
      <c r="BJJ188" s="449"/>
      <c r="BJK188" s="449"/>
      <c r="BJL188" s="449"/>
      <c r="BJM188" s="449"/>
      <c r="BJN188" s="449"/>
      <c r="BJO188" s="449"/>
      <c r="BJP188" s="449"/>
      <c r="BJQ188" s="449"/>
      <c r="BJR188" s="449"/>
      <c r="BJS188" s="449"/>
      <c r="BJT188" s="449"/>
      <c r="BJU188" s="449"/>
      <c r="BJV188" s="449"/>
      <c r="BJW188" s="449"/>
      <c r="BJX188" s="449"/>
      <c r="BJY188" s="449"/>
      <c r="BJZ188" s="449"/>
      <c r="BKA188" s="449"/>
      <c r="BKB188" s="449"/>
      <c r="BKC188" s="449"/>
      <c r="BKD188" s="449"/>
      <c r="BKE188" s="449"/>
      <c r="BKF188" s="449"/>
      <c r="BKG188" s="449"/>
      <c r="BKH188" s="449"/>
      <c r="BKI188" s="449"/>
      <c r="BKJ188" s="449"/>
      <c r="BKK188" s="449"/>
      <c r="BKL188" s="449"/>
      <c r="BKM188" s="449"/>
      <c r="BKN188" s="449"/>
      <c r="BKO188" s="449"/>
      <c r="BKP188" s="449"/>
      <c r="BKQ188" s="449"/>
      <c r="BKR188" s="449"/>
      <c r="BKS188" s="449"/>
      <c r="BKT188" s="449"/>
      <c r="BKU188" s="449"/>
      <c r="BKV188" s="449"/>
      <c r="BKW188" s="449"/>
      <c r="BKX188" s="449"/>
      <c r="BKY188" s="449"/>
      <c r="BKZ188" s="449"/>
      <c r="BLA188" s="449"/>
      <c r="BLB188" s="449"/>
      <c r="BLC188" s="449"/>
      <c r="BLD188" s="449"/>
      <c r="BLE188" s="449"/>
      <c r="BLF188" s="449"/>
      <c r="BLG188" s="449"/>
      <c r="BLH188" s="449"/>
      <c r="BLI188" s="449"/>
      <c r="BLJ188" s="449"/>
      <c r="BLK188" s="449"/>
      <c r="BLL188" s="449"/>
      <c r="BLM188" s="449"/>
      <c r="BLN188" s="449"/>
      <c r="BLO188" s="449"/>
      <c r="BLP188" s="449"/>
      <c r="BLQ188" s="449"/>
      <c r="BLR188" s="449"/>
      <c r="BLS188" s="449"/>
      <c r="BLT188" s="449"/>
      <c r="BLU188" s="449"/>
      <c r="BLV188" s="449"/>
      <c r="BLW188" s="449"/>
      <c r="BLX188" s="449"/>
      <c r="BLY188" s="449"/>
      <c r="BLZ188" s="449"/>
      <c r="BMA188" s="449"/>
      <c r="BMB188" s="449"/>
      <c r="BMC188" s="449"/>
      <c r="BMD188" s="449"/>
      <c r="BME188" s="449"/>
      <c r="BMF188" s="449"/>
      <c r="BMG188" s="449"/>
      <c r="BMH188" s="449"/>
      <c r="BMI188" s="449"/>
      <c r="BMJ188" s="449"/>
      <c r="BMK188" s="449"/>
      <c r="BML188" s="449"/>
      <c r="BMM188" s="449"/>
      <c r="BMN188" s="449"/>
      <c r="BMO188" s="449"/>
      <c r="BMP188" s="449"/>
      <c r="BMQ188" s="449"/>
      <c r="BMR188" s="449"/>
      <c r="BMS188" s="449"/>
      <c r="BMT188" s="449"/>
      <c r="BMU188" s="449"/>
      <c r="BMV188" s="449"/>
      <c r="BMW188" s="449"/>
      <c r="BMX188" s="449"/>
      <c r="BMY188" s="449"/>
      <c r="BMZ188" s="449"/>
      <c r="BNA188" s="449"/>
      <c r="BNB188" s="449"/>
      <c r="BNC188" s="449"/>
      <c r="BND188" s="449"/>
      <c r="BNE188" s="449"/>
      <c r="BNF188" s="449"/>
      <c r="BNG188" s="449"/>
      <c r="BNH188" s="449"/>
      <c r="BNI188" s="449"/>
      <c r="BNJ188" s="449"/>
      <c r="BNK188" s="449"/>
      <c r="BNL188" s="449"/>
      <c r="BNM188" s="449"/>
      <c r="BNN188" s="449"/>
      <c r="BNO188" s="449"/>
      <c r="BNP188" s="449"/>
      <c r="BNQ188" s="449"/>
      <c r="BNR188" s="449"/>
      <c r="BNS188" s="449"/>
      <c r="BNT188" s="449"/>
      <c r="BNU188" s="449"/>
      <c r="BNV188" s="449"/>
      <c r="BNW188" s="449"/>
      <c r="BNX188" s="449"/>
      <c r="BNY188" s="449"/>
      <c r="BNZ188" s="449"/>
      <c r="BOA188" s="449"/>
      <c r="BOB188" s="449"/>
      <c r="BOC188" s="449"/>
      <c r="BOD188" s="449"/>
      <c r="BOE188" s="449"/>
      <c r="BOF188" s="449"/>
      <c r="BOG188" s="449"/>
      <c r="BOH188" s="449"/>
      <c r="BOI188" s="449"/>
      <c r="BOJ188" s="449"/>
      <c r="BOK188" s="449"/>
      <c r="BOL188" s="449"/>
      <c r="BOM188" s="449"/>
      <c r="BON188" s="449"/>
      <c r="BOO188" s="449"/>
      <c r="BOP188" s="449"/>
      <c r="BOQ188" s="449"/>
      <c r="BOR188" s="449"/>
      <c r="BOS188" s="449"/>
      <c r="BOT188" s="449"/>
      <c r="BOU188" s="449"/>
      <c r="BOV188" s="449"/>
      <c r="BOW188" s="449"/>
      <c r="BOX188" s="449"/>
      <c r="BOY188" s="449"/>
      <c r="BOZ188" s="449"/>
      <c r="BPA188" s="449"/>
      <c r="BPB188" s="449"/>
      <c r="BPC188" s="449"/>
      <c r="BPD188" s="449"/>
      <c r="BPE188" s="449"/>
      <c r="BPF188" s="449"/>
      <c r="BPG188" s="449"/>
      <c r="BPH188" s="449"/>
      <c r="BPI188" s="449"/>
      <c r="BPJ188" s="449"/>
      <c r="BPK188" s="449"/>
      <c r="BPL188" s="449"/>
      <c r="BPM188" s="449"/>
      <c r="BPN188" s="449"/>
      <c r="BPO188" s="449"/>
      <c r="BPP188" s="449"/>
      <c r="BPQ188" s="449"/>
      <c r="BPR188" s="449"/>
      <c r="BPS188" s="449"/>
      <c r="BPT188" s="449"/>
      <c r="BPU188" s="449"/>
      <c r="BPV188" s="449"/>
      <c r="BPW188" s="449"/>
      <c r="BPX188" s="449"/>
      <c r="BPY188" s="449"/>
      <c r="BPZ188" s="449"/>
      <c r="BQA188" s="449"/>
      <c r="BQB188" s="449"/>
      <c r="BQC188" s="449"/>
      <c r="BQD188" s="449"/>
      <c r="BQE188" s="449"/>
      <c r="BQF188" s="449"/>
      <c r="BQG188" s="449"/>
      <c r="BQH188" s="449"/>
      <c r="BQI188" s="449"/>
      <c r="BQJ188" s="449"/>
      <c r="BQK188" s="449"/>
      <c r="BQL188" s="449"/>
      <c r="BQM188" s="449"/>
      <c r="BQN188" s="449"/>
      <c r="BQO188" s="449"/>
      <c r="BQP188" s="449"/>
      <c r="BQQ188" s="449"/>
      <c r="BQR188" s="449"/>
      <c r="BQS188" s="449"/>
      <c r="BQT188" s="449"/>
      <c r="BQU188" s="449"/>
      <c r="BQV188" s="449"/>
      <c r="BQW188" s="449"/>
      <c r="BQX188" s="449"/>
      <c r="BQY188" s="449"/>
      <c r="BQZ188" s="449"/>
      <c r="BRA188" s="449"/>
      <c r="BRB188" s="449"/>
      <c r="BRC188" s="449"/>
      <c r="BRD188" s="449"/>
      <c r="BRE188" s="449"/>
      <c r="BRF188" s="449"/>
      <c r="BRG188" s="449"/>
      <c r="BRH188" s="449"/>
      <c r="BRI188" s="449"/>
      <c r="BRJ188" s="449"/>
      <c r="BRK188" s="449"/>
      <c r="BRL188" s="449"/>
      <c r="BRM188" s="449"/>
      <c r="BRN188" s="449"/>
      <c r="BRO188" s="449"/>
      <c r="BRP188" s="449"/>
      <c r="BRQ188" s="449"/>
      <c r="BRR188" s="449"/>
      <c r="BRS188" s="449"/>
      <c r="BRT188" s="449"/>
      <c r="BRU188" s="449"/>
      <c r="BRV188" s="449"/>
      <c r="BRW188" s="449"/>
      <c r="BRX188" s="449"/>
      <c r="BRY188" s="449"/>
      <c r="BRZ188" s="449"/>
      <c r="BSA188" s="449"/>
      <c r="BSB188" s="449"/>
      <c r="BSC188" s="449"/>
      <c r="BSD188" s="449"/>
      <c r="BSE188" s="449"/>
      <c r="BSF188" s="449"/>
      <c r="BSG188" s="449"/>
      <c r="BSH188" s="449"/>
      <c r="BSI188" s="449"/>
      <c r="BSJ188" s="449"/>
      <c r="BSK188" s="449"/>
      <c r="BSL188" s="449"/>
      <c r="BSM188" s="449"/>
      <c r="BSN188" s="449"/>
      <c r="BSO188" s="449"/>
      <c r="BSP188" s="449"/>
      <c r="BSQ188" s="449"/>
      <c r="BSR188" s="449"/>
      <c r="BSS188" s="449"/>
      <c r="BST188" s="449"/>
      <c r="BSU188" s="449"/>
      <c r="BSV188" s="449"/>
      <c r="BSW188" s="449"/>
      <c r="BSX188" s="449"/>
      <c r="BSY188" s="449"/>
      <c r="BSZ188" s="449"/>
      <c r="BTA188" s="449"/>
      <c r="BTB188" s="449"/>
      <c r="BTC188" s="449"/>
      <c r="BTD188" s="449"/>
      <c r="BTE188" s="449"/>
      <c r="BTF188" s="449"/>
      <c r="BTG188" s="449"/>
      <c r="BTH188" s="449"/>
      <c r="BTI188" s="449"/>
      <c r="BTJ188" s="449"/>
      <c r="BTK188" s="449"/>
      <c r="BTL188" s="449"/>
      <c r="BTM188" s="449"/>
      <c r="BTN188" s="449"/>
      <c r="BTO188" s="449"/>
      <c r="BTP188" s="449"/>
      <c r="BTQ188" s="449"/>
      <c r="BTR188" s="449"/>
      <c r="BTS188" s="449"/>
      <c r="BTT188" s="449"/>
      <c r="BTU188" s="449"/>
      <c r="BTV188" s="449"/>
      <c r="BTW188" s="449"/>
      <c r="BTX188" s="449"/>
      <c r="BTY188" s="449"/>
      <c r="BTZ188" s="449"/>
      <c r="BUA188" s="449"/>
      <c r="BUB188" s="449"/>
      <c r="BUC188" s="449"/>
      <c r="BUD188" s="449"/>
      <c r="BUE188" s="449"/>
      <c r="BUF188" s="449"/>
      <c r="BUG188" s="449"/>
      <c r="BUH188" s="449"/>
      <c r="BUI188" s="449"/>
      <c r="BUJ188" s="449"/>
      <c r="BUK188" s="449"/>
      <c r="BUL188" s="449"/>
      <c r="BUM188" s="449"/>
      <c r="BUN188" s="449"/>
      <c r="BUO188" s="449"/>
      <c r="BUP188" s="449"/>
      <c r="BUQ188" s="449"/>
      <c r="BUR188" s="449"/>
      <c r="BUS188" s="449"/>
      <c r="BUT188" s="449"/>
      <c r="BUU188" s="449"/>
      <c r="BUV188" s="449"/>
      <c r="BUW188" s="449"/>
      <c r="BUX188" s="449"/>
      <c r="BUY188" s="449"/>
      <c r="BUZ188" s="449"/>
      <c r="BVA188" s="449"/>
      <c r="BVB188" s="449"/>
      <c r="BVC188" s="449"/>
      <c r="BVD188" s="449"/>
      <c r="BVE188" s="449"/>
      <c r="BVF188" s="449"/>
      <c r="BVG188" s="449"/>
      <c r="BVH188" s="449"/>
      <c r="BVI188" s="449"/>
      <c r="BVJ188" s="449"/>
      <c r="BVK188" s="449"/>
      <c r="BVL188" s="449"/>
      <c r="BVM188" s="449"/>
      <c r="BVN188" s="449"/>
      <c r="BVO188" s="449"/>
      <c r="BVP188" s="449"/>
      <c r="BVQ188" s="449"/>
      <c r="BVR188" s="449"/>
      <c r="BVS188" s="449"/>
      <c r="BVT188" s="449"/>
      <c r="BVU188" s="449"/>
      <c r="BVV188" s="449"/>
      <c r="BVW188" s="449"/>
      <c r="BVX188" s="449"/>
      <c r="BVY188" s="449"/>
      <c r="BVZ188" s="449"/>
      <c r="BWA188" s="449"/>
      <c r="BWB188" s="449"/>
      <c r="BWC188" s="449"/>
      <c r="BWD188" s="449"/>
      <c r="BWE188" s="449"/>
      <c r="BWF188" s="449"/>
      <c r="BWG188" s="449"/>
      <c r="BWH188" s="449"/>
      <c r="BWI188" s="449"/>
      <c r="BWJ188" s="449"/>
      <c r="BWK188" s="449"/>
      <c r="BWL188" s="449"/>
      <c r="BWM188" s="449"/>
      <c r="BWN188" s="449"/>
      <c r="BWO188" s="449"/>
      <c r="BWP188" s="449"/>
      <c r="BWQ188" s="449"/>
      <c r="BWR188" s="449"/>
      <c r="BWS188" s="449"/>
      <c r="BWT188" s="449"/>
      <c r="BWU188" s="449"/>
      <c r="BWV188" s="449"/>
      <c r="BWW188" s="449"/>
      <c r="BWX188" s="449"/>
      <c r="BWY188" s="449"/>
      <c r="BWZ188" s="449"/>
      <c r="BXA188" s="449"/>
      <c r="BXB188" s="449"/>
      <c r="BXC188" s="449"/>
      <c r="BXD188" s="449"/>
      <c r="BXE188" s="449"/>
      <c r="BXF188" s="449"/>
      <c r="BXG188" s="449"/>
      <c r="BXH188" s="449"/>
      <c r="BXI188" s="449"/>
      <c r="BXJ188" s="449"/>
      <c r="BXK188" s="449"/>
      <c r="BXL188" s="449"/>
      <c r="BXM188" s="449"/>
      <c r="BXN188" s="449"/>
      <c r="BXO188" s="449"/>
      <c r="BXP188" s="449"/>
      <c r="BXQ188" s="449"/>
      <c r="BXR188" s="449"/>
      <c r="BXS188" s="449"/>
      <c r="BXT188" s="449"/>
      <c r="BXU188" s="449"/>
      <c r="BXV188" s="449"/>
      <c r="BXW188" s="449"/>
      <c r="BXX188" s="449"/>
      <c r="BXY188" s="449"/>
      <c r="BXZ188" s="449"/>
      <c r="BYA188" s="449"/>
      <c r="BYB188" s="449"/>
      <c r="BYC188" s="449"/>
      <c r="BYD188" s="449"/>
      <c r="BYE188" s="449"/>
      <c r="BYF188" s="449"/>
      <c r="BYG188" s="449"/>
      <c r="BYH188" s="449"/>
      <c r="BYI188" s="449"/>
      <c r="BYJ188" s="449"/>
      <c r="BYK188" s="449"/>
      <c r="BYL188" s="449"/>
      <c r="BYM188" s="449"/>
      <c r="BYN188" s="449"/>
      <c r="BYO188" s="449"/>
      <c r="BYP188" s="449"/>
      <c r="BYQ188" s="449"/>
      <c r="BYR188" s="449"/>
      <c r="BYS188" s="449"/>
      <c r="BYT188" s="449"/>
      <c r="BYU188" s="449"/>
      <c r="BYV188" s="449"/>
      <c r="BYW188" s="449"/>
      <c r="BYX188" s="449"/>
      <c r="BYY188" s="449"/>
      <c r="BYZ188" s="449"/>
      <c r="BZA188" s="449"/>
      <c r="BZB188" s="449"/>
      <c r="BZC188" s="449"/>
      <c r="BZD188" s="449"/>
      <c r="BZE188" s="449"/>
      <c r="BZF188" s="449"/>
      <c r="BZG188" s="449"/>
      <c r="BZH188" s="449"/>
      <c r="BZI188" s="449"/>
      <c r="BZJ188" s="449"/>
      <c r="BZK188" s="449"/>
      <c r="BZL188" s="449"/>
      <c r="BZM188" s="449"/>
      <c r="BZN188" s="449"/>
      <c r="BZO188" s="449"/>
      <c r="BZP188" s="449"/>
      <c r="BZQ188" s="449"/>
      <c r="BZR188" s="449"/>
      <c r="BZS188" s="449"/>
      <c r="BZT188" s="449"/>
      <c r="BZU188" s="449"/>
      <c r="BZV188" s="449"/>
      <c r="BZW188" s="449"/>
      <c r="BZX188" s="449"/>
      <c r="BZY188" s="449"/>
      <c r="BZZ188" s="449"/>
      <c r="CAA188" s="449"/>
      <c r="CAB188" s="449"/>
      <c r="CAC188" s="449"/>
      <c r="CAD188" s="449"/>
      <c r="CAE188" s="449"/>
      <c r="CAF188" s="449"/>
      <c r="CAG188" s="449"/>
      <c r="CAH188" s="449"/>
      <c r="CAI188" s="449"/>
      <c r="CAJ188" s="449"/>
      <c r="CAK188" s="449"/>
      <c r="CAL188" s="449"/>
      <c r="CAM188" s="449"/>
      <c r="CAN188" s="449"/>
      <c r="CAO188" s="449"/>
      <c r="CAP188" s="449"/>
      <c r="CAQ188" s="449"/>
      <c r="CAR188" s="449"/>
      <c r="CAS188" s="449"/>
      <c r="CAT188" s="449"/>
      <c r="CAU188" s="449"/>
      <c r="CAV188" s="449"/>
      <c r="CAW188" s="449"/>
      <c r="CAX188" s="449"/>
      <c r="CAY188" s="449"/>
      <c r="CAZ188" s="449"/>
      <c r="CBA188" s="449"/>
      <c r="CBB188" s="449"/>
      <c r="CBC188" s="449"/>
      <c r="CBD188" s="449"/>
      <c r="CBE188" s="449"/>
      <c r="CBF188" s="449"/>
      <c r="CBG188" s="449"/>
      <c r="CBH188" s="449"/>
      <c r="CBI188" s="449"/>
      <c r="CBJ188" s="449"/>
      <c r="CBK188" s="449"/>
      <c r="CBL188" s="449"/>
      <c r="CBM188" s="449"/>
      <c r="CBN188" s="449"/>
      <c r="CBO188" s="449"/>
      <c r="CBP188" s="449"/>
      <c r="CBQ188" s="449"/>
      <c r="CBR188" s="449"/>
      <c r="CBS188" s="449"/>
      <c r="CBT188" s="449"/>
      <c r="CBU188" s="449"/>
      <c r="CBV188" s="449"/>
      <c r="CBW188" s="449"/>
      <c r="CBX188" s="449"/>
      <c r="CBY188" s="449"/>
      <c r="CBZ188" s="449"/>
      <c r="CCA188" s="449"/>
      <c r="CCB188" s="449"/>
      <c r="CCC188" s="449"/>
      <c r="CCD188" s="449"/>
      <c r="CCE188" s="449"/>
      <c r="CCF188" s="449"/>
      <c r="CCG188" s="449"/>
      <c r="CCH188" s="449"/>
      <c r="CCI188" s="449"/>
      <c r="CCJ188" s="449"/>
      <c r="CCK188" s="449"/>
      <c r="CCL188" s="449"/>
      <c r="CCM188" s="449"/>
      <c r="CCN188" s="449"/>
      <c r="CCO188" s="449"/>
      <c r="CCP188" s="449"/>
      <c r="CCQ188" s="449"/>
      <c r="CCR188" s="449"/>
      <c r="CCS188" s="449"/>
      <c r="CCT188" s="449"/>
      <c r="CCU188" s="449"/>
      <c r="CCV188" s="449"/>
      <c r="CCW188" s="449"/>
      <c r="CCX188" s="449"/>
      <c r="CCY188" s="449"/>
      <c r="CCZ188" s="449"/>
      <c r="CDA188" s="449"/>
      <c r="CDB188" s="449"/>
      <c r="CDC188" s="449"/>
      <c r="CDD188" s="449"/>
      <c r="CDE188" s="449"/>
      <c r="CDF188" s="449"/>
      <c r="CDG188" s="449"/>
      <c r="CDH188" s="449"/>
      <c r="CDI188" s="449"/>
      <c r="CDJ188" s="449"/>
      <c r="CDK188" s="449"/>
      <c r="CDL188" s="449"/>
      <c r="CDM188" s="449"/>
      <c r="CDN188" s="449"/>
      <c r="CDO188" s="449"/>
      <c r="CDP188" s="449"/>
      <c r="CDQ188" s="449"/>
      <c r="CDR188" s="449"/>
      <c r="CDS188" s="449"/>
      <c r="CDT188" s="449"/>
      <c r="CDU188" s="449"/>
      <c r="CDV188" s="449"/>
      <c r="CDW188" s="449"/>
      <c r="CDX188" s="449"/>
      <c r="CDY188" s="449"/>
      <c r="CDZ188" s="449"/>
      <c r="CEA188" s="449"/>
      <c r="CEB188" s="449"/>
      <c r="CEC188" s="449"/>
      <c r="CED188" s="449"/>
      <c r="CEE188" s="449"/>
      <c r="CEF188" s="449"/>
      <c r="CEG188" s="449"/>
      <c r="CEH188" s="449"/>
      <c r="CEI188" s="449"/>
      <c r="CEJ188" s="449"/>
      <c r="CEK188" s="449"/>
      <c r="CEL188" s="449"/>
      <c r="CEM188" s="449"/>
      <c r="CEN188" s="449"/>
      <c r="CEO188" s="449"/>
      <c r="CEP188" s="449"/>
      <c r="CEQ188" s="449"/>
      <c r="CER188" s="449"/>
      <c r="CES188" s="449"/>
      <c r="CET188" s="449"/>
      <c r="CEU188" s="449"/>
      <c r="CEV188" s="449"/>
      <c r="CEW188" s="449"/>
      <c r="CEX188" s="449"/>
      <c r="CEY188" s="449"/>
      <c r="CEZ188" s="449"/>
      <c r="CFA188" s="449"/>
      <c r="CFB188" s="449"/>
      <c r="CFC188" s="449"/>
      <c r="CFD188" s="449"/>
      <c r="CFE188" s="449"/>
      <c r="CFF188" s="449"/>
      <c r="CFG188" s="449"/>
      <c r="CFH188" s="449"/>
      <c r="CFI188" s="449"/>
      <c r="CFJ188" s="449"/>
      <c r="CFK188" s="449"/>
      <c r="CFL188" s="449"/>
      <c r="CFM188" s="449"/>
      <c r="CFN188" s="449"/>
      <c r="CFO188" s="449"/>
      <c r="CFP188" s="449"/>
      <c r="CFQ188" s="449"/>
      <c r="CFR188" s="449"/>
      <c r="CFS188" s="449"/>
      <c r="CFT188" s="449"/>
      <c r="CFU188" s="449"/>
      <c r="CFV188" s="449"/>
      <c r="CFW188" s="449"/>
      <c r="CFX188" s="449"/>
      <c r="CFY188" s="449"/>
      <c r="CFZ188" s="449"/>
      <c r="CGA188" s="449"/>
      <c r="CGB188" s="449"/>
      <c r="CGC188" s="449"/>
      <c r="CGD188" s="449"/>
      <c r="CGE188" s="449"/>
      <c r="CGF188" s="449"/>
      <c r="CGG188" s="449"/>
      <c r="CGH188" s="449"/>
      <c r="CGI188" s="449"/>
      <c r="CGJ188" s="449"/>
      <c r="CGK188" s="449"/>
      <c r="CGL188" s="449"/>
      <c r="CGM188" s="449"/>
      <c r="CGN188" s="449"/>
      <c r="CGO188" s="449"/>
      <c r="CGP188" s="449"/>
      <c r="CGQ188" s="449"/>
      <c r="CGR188" s="449"/>
      <c r="CGS188" s="449"/>
      <c r="CGT188" s="449"/>
      <c r="CGU188" s="449"/>
      <c r="CGV188" s="449"/>
      <c r="CGW188" s="449"/>
      <c r="CGX188" s="449"/>
      <c r="CGY188" s="449"/>
      <c r="CGZ188" s="449"/>
      <c r="CHA188" s="449"/>
      <c r="CHB188" s="449"/>
      <c r="CHC188" s="449"/>
      <c r="CHD188" s="449"/>
      <c r="CHE188" s="449"/>
      <c r="CHF188" s="449"/>
      <c r="CHG188" s="449"/>
      <c r="CHH188" s="449"/>
      <c r="CHI188" s="449"/>
      <c r="CHJ188" s="449"/>
      <c r="CHK188" s="449"/>
      <c r="CHL188" s="449"/>
      <c r="CHM188" s="449"/>
      <c r="CHN188" s="449"/>
      <c r="CHO188" s="449"/>
      <c r="CHP188" s="449"/>
      <c r="CHQ188" s="449"/>
      <c r="CHR188" s="449"/>
      <c r="CHS188" s="449"/>
      <c r="CHT188" s="449"/>
      <c r="CHU188" s="449"/>
      <c r="CHV188" s="449"/>
      <c r="CHW188" s="449"/>
      <c r="CHX188" s="449"/>
      <c r="CHY188" s="449"/>
      <c r="CHZ188" s="449"/>
      <c r="CIA188" s="449"/>
      <c r="CIB188" s="449"/>
      <c r="CIC188" s="449"/>
      <c r="CID188" s="449"/>
      <c r="CIE188" s="449"/>
      <c r="CIF188" s="449"/>
      <c r="CIG188" s="449"/>
      <c r="CIH188" s="449"/>
      <c r="CII188" s="449"/>
      <c r="CIJ188" s="449"/>
      <c r="CIK188" s="449"/>
      <c r="CIL188" s="449"/>
      <c r="CIM188" s="449"/>
      <c r="CIN188" s="449"/>
      <c r="CIO188" s="449"/>
      <c r="CIP188" s="449"/>
      <c r="CIQ188" s="449"/>
      <c r="CIR188" s="449"/>
      <c r="CIS188" s="449"/>
      <c r="CIT188" s="449"/>
      <c r="CIU188" s="449"/>
      <c r="CIV188" s="449"/>
      <c r="CIW188" s="449"/>
      <c r="CIX188" s="449"/>
      <c r="CIY188" s="449"/>
      <c r="CIZ188" s="449"/>
      <c r="CJA188" s="449"/>
      <c r="CJB188" s="449"/>
      <c r="CJC188" s="449"/>
      <c r="CJD188" s="449"/>
      <c r="CJE188" s="449"/>
      <c r="CJF188" s="449"/>
      <c r="CJG188" s="449"/>
      <c r="CJH188" s="449"/>
      <c r="CJI188" s="449"/>
      <c r="CJJ188" s="449"/>
      <c r="CJK188" s="449"/>
      <c r="CJL188" s="449"/>
      <c r="CJM188" s="449"/>
      <c r="CJN188" s="449"/>
      <c r="CJO188" s="449"/>
      <c r="CJP188" s="449"/>
      <c r="CJQ188" s="449"/>
      <c r="CJR188" s="449"/>
      <c r="CJS188" s="449"/>
      <c r="CJT188" s="449"/>
      <c r="CJU188" s="449"/>
      <c r="CJV188" s="449"/>
      <c r="CJW188" s="449"/>
      <c r="CJX188" s="449"/>
      <c r="CJY188" s="449"/>
      <c r="CJZ188" s="449"/>
      <c r="CKA188" s="449"/>
      <c r="CKB188" s="449"/>
      <c r="CKC188" s="449"/>
      <c r="CKD188" s="449"/>
      <c r="CKE188" s="449"/>
      <c r="CKF188" s="449"/>
      <c r="CKG188" s="449"/>
      <c r="CKH188" s="449"/>
      <c r="CKI188" s="449"/>
      <c r="CKJ188" s="449"/>
      <c r="CKK188" s="449"/>
      <c r="CKL188" s="449"/>
      <c r="CKM188" s="449"/>
      <c r="CKN188" s="449"/>
      <c r="CKO188" s="449"/>
      <c r="CKP188" s="449"/>
      <c r="CKQ188" s="449"/>
      <c r="CKR188" s="449"/>
      <c r="CKS188" s="449"/>
      <c r="CKT188" s="449"/>
      <c r="CKU188" s="449"/>
      <c r="CKV188" s="449"/>
      <c r="CKW188" s="449"/>
      <c r="CKX188" s="449"/>
      <c r="CKY188" s="449"/>
      <c r="CKZ188" s="449"/>
      <c r="CLA188" s="449"/>
      <c r="CLB188" s="449"/>
      <c r="CLC188" s="449"/>
      <c r="CLD188" s="449"/>
      <c r="CLE188" s="449"/>
      <c r="CLF188" s="449"/>
      <c r="CLG188" s="449"/>
      <c r="CLH188" s="449"/>
      <c r="CLI188" s="449"/>
      <c r="CLJ188" s="449"/>
      <c r="CLK188" s="449"/>
      <c r="CLL188" s="449"/>
      <c r="CLM188" s="449"/>
      <c r="CLN188" s="449"/>
      <c r="CLO188" s="449"/>
      <c r="CLP188" s="449"/>
      <c r="CLQ188" s="449"/>
      <c r="CLR188" s="449"/>
      <c r="CLS188" s="449"/>
      <c r="CLT188" s="449"/>
      <c r="CLU188" s="449"/>
      <c r="CLV188" s="449"/>
      <c r="CLW188" s="449"/>
      <c r="CLX188" s="449"/>
      <c r="CLY188" s="449"/>
      <c r="CLZ188" s="449"/>
      <c r="CMA188" s="449"/>
      <c r="CMB188" s="449"/>
      <c r="CMC188" s="449"/>
      <c r="CMD188" s="449"/>
      <c r="CME188" s="449"/>
      <c r="CMF188" s="449"/>
      <c r="CMG188" s="449"/>
      <c r="CMH188" s="449"/>
      <c r="CMI188" s="449"/>
      <c r="CMJ188" s="449"/>
      <c r="CMK188" s="449"/>
      <c r="CML188" s="449"/>
      <c r="CMM188" s="449"/>
      <c r="CMN188" s="449"/>
      <c r="CMO188" s="449"/>
      <c r="CMP188" s="449"/>
      <c r="CMQ188" s="449"/>
      <c r="CMR188" s="449"/>
      <c r="CMS188" s="449"/>
      <c r="CMT188" s="449"/>
      <c r="CMU188" s="449"/>
      <c r="CMV188" s="449"/>
      <c r="CMW188" s="449"/>
      <c r="CMX188" s="449"/>
      <c r="CMY188" s="449"/>
      <c r="CMZ188" s="449"/>
      <c r="CNA188" s="449"/>
      <c r="CNB188" s="449"/>
      <c r="CNC188" s="449"/>
      <c r="CND188" s="449"/>
      <c r="CNE188" s="449"/>
      <c r="CNF188" s="449"/>
      <c r="CNG188" s="449"/>
      <c r="CNH188" s="449"/>
      <c r="CNI188" s="449"/>
      <c r="CNJ188" s="449"/>
      <c r="CNK188" s="449"/>
      <c r="CNL188" s="449"/>
      <c r="CNM188" s="449"/>
      <c r="CNN188" s="449"/>
      <c r="CNO188" s="449"/>
      <c r="CNP188" s="449"/>
      <c r="CNQ188" s="449"/>
      <c r="CNR188" s="449"/>
      <c r="CNS188" s="449"/>
      <c r="CNT188" s="449"/>
      <c r="CNU188" s="449"/>
      <c r="CNV188" s="449"/>
      <c r="CNW188" s="449"/>
      <c r="CNX188" s="449"/>
      <c r="CNY188" s="449"/>
      <c r="CNZ188" s="449"/>
      <c r="COA188" s="449"/>
      <c r="COB188" s="449"/>
      <c r="COC188" s="449"/>
      <c r="COD188" s="449"/>
      <c r="COE188" s="449"/>
      <c r="COF188" s="449"/>
      <c r="COG188" s="449"/>
      <c r="COH188" s="449"/>
      <c r="COI188" s="449"/>
      <c r="COJ188" s="449"/>
      <c r="COK188" s="449"/>
      <c r="COL188" s="449"/>
      <c r="COM188" s="449"/>
      <c r="CON188" s="449"/>
      <c r="COO188" s="449"/>
      <c r="COP188" s="449"/>
      <c r="COQ188" s="449"/>
      <c r="COR188" s="449"/>
      <c r="COS188" s="449"/>
      <c r="COT188" s="449"/>
      <c r="COU188" s="449"/>
      <c r="COV188" s="449"/>
      <c r="COW188" s="449"/>
      <c r="COX188" s="449"/>
      <c r="COY188" s="449"/>
      <c r="COZ188" s="449"/>
      <c r="CPA188" s="449"/>
      <c r="CPB188" s="449"/>
      <c r="CPC188" s="449"/>
      <c r="CPD188" s="449"/>
      <c r="CPE188" s="449"/>
      <c r="CPF188" s="449"/>
      <c r="CPG188" s="449"/>
      <c r="CPH188" s="449"/>
      <c r="CPI188" s="449"/>
      <c r="CPJ188" s="449"/>
      <c r="CPK188" s="449"/>
      <c r="CPL188" s="449"/>
      <c r="CPM188" s="449"/>
      <c r="CPN188" s="449"/>
      <c r="CPO188" s="449"/>
      <c r="CPP188" s="449"/>
      <c r="CPQ188" s="449"/>
      <c r="CPR188" s="449"/>
      <c r="CPS188" s="449"/>
      <c r="CPT188" s="449"/>
      <c r="CPU188" s="449"/>
      <c r="CPV188" s="449"/>
      <c r="CPW188" s="449"/>
      <c r="CPX188" s="449"/>
      <c r="CPY188" s="449"/>
      <c r="CPZ188" s="449"/>
      <c r="CQA188" s="449"/>
      <c r="CQB188" s="449"/>
      <c r="CQC188" s="449"/>
      <c r="CQD188" s="449"/>
      <c r="CQE188" s="449"/>
      <c r="CQF188" s="449"/>
      <c r="CQG188" s="449"/>
      <c r="CQH188" s="449"/>
      <c r="CQI188" s="449"/>
      <c r="CQJ188" s="449"/>
      <c r="CQK188" s="449"/>
      <c r="CQL188" s="449"/>
      <c r="CQM188" s="449"/>
      <c r="CQN188" s="449"/>
      <c r="CQO188" s="449"/>
      <c r="CQP188" s="449"/>
      <c r="CQQ188" s="449"/>
      <c r="CQR188" s="449"/>
      <c r="CQS188" s="449"/>
      <c r="CQT188" s="449"/>
      <c r="CQU188" s="449"/>
      <c r="CQV188" s="449"/>
      <c r="CQW188" s="449"/>
      <c r="CQX188" s="449"/>
      <c r="CQY188" s="449"/>
      <c r="CQZ188" s="449"/>
      <c r="CRA188" s="449"/>
      <c r="CRB188" s="449"/>
      <c r="CRC188" s="449"/>
      <c r="CRD188" s="449"/>
      <c r="CRE188" s="449"/>
      <c r="CRF188" s="449"/>
      <c r="CRG188" s="449"/>
      <c r="CRH188" s="449"/>
      <c r="CRI188" s="449"/>
      <c r="CRJ188" s="449"/>
      <c r="CRK188" s="449"/>
      <c r="CRL188" s="449"/>
      <c r="CRM188" s="449"/>
      <c r="CRN188" s="449"/>
      <c r="CRO188" s="449"/>
      <c r="CRP188" s="449"/>
      <c r="CRQ188" s="449"/>
      <c r="CRR188" s="449"/>
      <c r="CRS188" s="449"/>
      <c r="CRT188" s="449"/>
      <c r="CRU188" s="449"/>
      <c r="CRV188" s="449"/>
      <c r="CRW188" s="449"/>
      <c r="CRX188" s="449"/>
      <c r="CRY188" s="449"/>
      <c r="CRZ188" s="449"/>
      <c r="CSA188" s="449"/>
      <c r="CSB188" s="449"/>
      <c r="CSC188" s="449"/>
      <c r="CSD188" s="449"/>
      <c r="CSE188" s="449"/>
      <c r="CSF188" s="449"/>
      <c r="CSG188" s="449"/>
      <c r="CSH188" s="449"/>
      <c r="CSI188" s="449"/>
      <c r="CSJ188" s="449"/>
      <c r="CSK188" s="449"/>
      <c r="CSL188" s="449"/>
      <c r="CSM188" s="449"/>
      <c r="CSN188" s="449"/>
      <c r="CSO188" s="449"/>
      <c r="CSP188" s="449"/>
      <c r="CSQ188" s="449"/>
      <c r="CSR188" s="449"/>
      <c r="CSS188" s="449"/>
      <c r="CST188" s="449"/>
      <c r="CSU188" s="449"/>
      <c r="CSV188" s="449"/>
      <c r="CSW188" s="449"/>
      <c r="CSX188" s="449"/>
      <c r="CSY188" s="449"/>
      <c r="CSZ188" s="449"/>
      <c r="CTA188" s="449"/>
      <c r="CTB188" s="449"/>
      <c r="CTC188" s="449"/>
      <c r="CTD188" s="449"/>
      <c r="CTE188" s="449"/>
      <c r="CTF188" s="449"/>
      <c r="CTG188" s="449"/>
      <c r="CTH188" s="449"/>
      <c r="CTI188" s="449"/>
      <c r="CTJ188" s="449"/>
      <c r="CTK188" s="449"/>
      <c r="CTL188" s="449"/>
      <c r="CTM188" s="449"/>
      <c r="CTN188" s="449"/>
      <c r="CTO188" s="449"/>
      <c r="CTP188" s="449"/>
      <c r="CTQ188" s="449"/>
      <c r="CTR188" s="449"/>
      <c r="CTS188" s="449"/>
      <c r="CTT188" s="449"/>
      <c r="CTU188" s="449"/>
      <c r="CTV188" s="449"/>
      <c r="CTW188" s="449"/>
      <c r="CTX188" s="449"/>
      <c r="CTY188" s="449"/>
      <c r="CTZ188" s="449"/>
      <c r="CUA188" s="449"/>
      <c r="CUB188" s="449"/>
      <c r="CUC188" s="449"/>
      <c r="CUD188" s="449"/>
      <c r="CUE188" s="449"/>
      <c r="CUF188" s="449"/>
      <c r="CUG188" s="449"/>
      <c r="CUH188" s="449"/>
      <c r="CUI188" s="449"/>
      <c r="CUJ188" s="449"/>
      <c r="CUK188" s="449"/>
      <c r="CUL188" s="449"/>
      <c r="CUM188" s="449"/>
      <c r="CUN188" s="449"/>
      <c r="CUO188" s="449"/>
      <c r="CUP188" s="449"/>
      <c r="CUQ188" s="449"/>
      <c r="CUR188" s="449"/>
      <c r="CUS188" s="449"/>
      <c r="CUT188" s="449"/>
      <c r="CUU188" s="449"/>
      <c r="CUV188" s="449"/>
      <c r="CUW188" s="449"/>
      <c r="CUX188" s="449"/>
      <c r="CUY188" s="449"/>
      <c r="CUZ188" s="449"/>
      <c r="CVA188" s="449"/>
      <c r="CVB188" s="449"/>
      <c r="CVC188" s="449"/>
      <c r="CVD188" s="449"/>
      <c r="CVE188" s="449"/>
      <c r="CVF188" s="449"/>
      <c r="CVG188" s="449"/>
      <c r="CVH188" s="449"/>
      <c r="CVI188" s="449"/>
      <c r="CVJ188" s="449"/>
      <c r="CVK188" s="449"/>
      <c r="CVL188" s="449"/>
      <c r="CVM188" s="449"/>
      <c r="CVN188" s="449"/>
      <c r="CVO188" s="449"/>
      <c r="CVP188" s="449"/>
      <c r="CVQ188" s="449"/>
      <c r="CVR188" s="449"/>
      <c r="CVS188" s="449"/>
      <c r="CVT188" s="449"/>
      <c r="CVU188" s="449"/>
      <c r="CVV188" s="449"/>
      <c r="CVW188" s="449"/>
      <c r="CVX188" s="449"/>
      <c r="CVY188" s="449"/>
      <c r="CVZ188" s="449"/>
      <c r="CWA188" s="449"/>
      <c r="CWB188" s="449"/>
      <c r="CWC188" s="449"/>
      <c r="CWD188" s="449"/>
      <c r="CWE188" s="449"/>
      <c r="CWF188" s="449"/>
      <c r="CWG188" s="449"/>
      <c r="CWH188" s="449"/>
      <c r="CWI188" s="449"/>
      <c r="CWJ188" s="449"/>
      <c r="CWK188" s="449"/>
      <c r="CWL188" s="449"/>
      <c r="CWM188" s="449"/>
      <c r="CWN188" s="449"/>
      <c r="CWO188" s="449"/>
      <c r="CWP188" s="449"/>
      <c r="CWQ188" s="449"/>
      <c r="CWR188" s="449"/>
      <c r="CWS188" s="449"/>
      <c r="CWT188" s="449"/>
      <c r="CWU188" s="449"/>
      <c r="CWV188" s="449"/>
      <c r="CWW188" s="449"/>
      <c r="CWX188" s="449"/>
      <c r="CWY188" s="449"/>
      <c r="CWZ188" s="449"/>
      <c r="CXA188" s="449"/>
      <c r="CXB188" s="449"/>
      <c r="CXC188" s="449"/>
      <c r="CXD188" s="449"/>
      <c r="CXE188" s="449"/>
      <c r="CXF188" s="449"/>
      <c r="CXG188" s="449"/>
      <c r="CXH188" s="449"/>
      <c r="CXI188" s="449"/>
      <c r="CXJ188" s="449"/>
      <c r="CXK188" s="449"/>
      <c r="CXL188" s="449"/>
      <c r="CXM188" s="449"/>
      <c r="CXN188" s="449"/>
      <c r="CXO188" s="449"/>
      <c r="CXP188" s="449"/>
      <c r="CXQ188" s="449"/>
      <c r="CXR188" s="449"/>
      <c r="CXS188" s="449"/>
      <c r="CXT188" s="449"/>
      <c r="CXU188" s="449"/>
      <c r="CXV188" s="449"/>
      <c r="CXW188" s="449"/>
      <c r="CXX188" s="449"/>
      <c r="CXY188" s="449"/>
      <c r="CXZ188" s="449"/>
      <c r="CYA188" s="449"/>
      <c r="CYB188" s="449"/>
      <c r="CYC188" s="449"/>
      <c r="CYD188" s="449"/>
      <c r="CYE188" s="449"/>
      <c r="CYF188" s="449"/>
      <c r="CYG188" s="449"/>
      <c r="CYH188" s="449"/>
      <c r="CYI188" s="449"/>
      <c r="CYJ188" s="449"/>
      <c r="CYK188" s="449"/>
      <c r="CYL188" s="449"/>
      <c r="CYM188" s="449"/>
      <c r="CYN188" s="449"/>
      <c r="CYO188" s="449"/>
      <c r="CYP188" s="449"/>
      <c r="CYQ188" s="449"/>
      <c r="CYR188" s="449"/>
      <c r="CYS188" s="449"/>
      <c r="CYT188" s="449"/>
      <c r="CYU188" s="449"/>
      <c r="CYV188" s="449"/>
      <c r="CYW188" s="449"/>
      <c r="CYX188" s="449"/>
      <c r="CYY188" s="449"/>
      <c r="CYZ188" s="449"/>
      <c r="CZA188" s="449"/>
      <c r="CZB188" s="449"/>
      <c r="CZC188" s="449"/>
      <c r="CZD188" s="449"/>
      <c r="CZE188" s="449"/>
      <c r="CZF188" s="449"/>
      <c r="CZG188" s="449"/>
      <c r="CZH188" s="449"/>
      <c r="CZI188" s="449"/>
      <c r="CZJ188" s="449"/>
      <c r="CZK188" s="449"/>
      <c r="CZL188" s="449"/>
      <c r="CZM188" s="449"/>
      <c r="CZN188" s="449"/>
      <c r="CZO188" s="449"/>
      <c r="CZP188" s="449"/>
      <c r="CZQ188" s="449"/>
      <c r="CZR188" s="449"/>
      <c r="CZS188" s="449"/>
      <c r="CZT188" s="449"/>
      <c r="CZU188" s="449"/>
      <c r="CZV188" s="449"/>
      <c r="CZW188" s="449"/>
      <c r="CZX188" s="449"/>
      <c r="CZY188" s="449"/>
      <c r="CZZ188" s="449"/>
      <c r="DAA188" s="449"/>
      <c r="DAB188" s="449"/>
      <c r="DAC188" s="449"/>
      <c r="DAD188" s="449"/>
      <c r="DAE188" s="449"/>
      <c r="DAF188" s="449"/>
      <c r="DAG188" s="449"/>
      <c r="DAH188" s="449"/>
      <c r="DAI188" s="449"/>
      <c r="DAJ188" s="449"/>
      <c r="DAK188" s="449"/>
      <c r="DAL188" s="449"/>
      <c r="DAM188" s="449"/>
      <c r="DAN188" s="449"/>
      <c r="DAO188" s="449"/>
      <c r="DAP188" s="449"/>
      <c r="DAQ188" s="449"/>
      <c r="DAR188" s="449"/>
      <c r="DAS188" s="449"/>
      <c r="DAT188" s="449"/>
      <c r="DAU188" s="449"/>
      <c r="DAV188" s="449"/>
      <c r="DAW188" s="449"/>
      <c r="DAX188" s="449"/>
      <c r="DAY188" s="449"/>
      <c r="DAZ188" s="449"/>
      <c r="DBA188" s="449"/>
      <c r="DBB188" s="449"/>
      <c r="DBC188" s="449"/>
      <c r="DBD188" s="449"/>
      <c r="DBE188" s="449"/>
      <c r="DBF188" s="449"/>
      <c r="DBG188" s="449"/>
      <c r="DBH188" s="449"/>
      <c r="DBI188" s="449"/>
      <c r="DBJ188" s="449"/>
      <c r="DBK188" s="449"/>
      <c r="DBL188" s="449"/>
      <c r="DBM188" s="449"/>
      <c r="DBN188" s="449"/>
      <c r="DBO188" s="449"/>
      <c r="DBP188" s="449"/>
      <c r="DBQ188" s="449"/>
      <c r="DBR188" s="449"/>
      <c r="DBS188" s="449"/>
      <c r="DBT188" s="449"/>
      <c r="DBU188" s="449"/>
      <c r="DBV188" s="449"/>
      <c r="DBW188" s="449"/>
      <c r="DBX188" s="449"/>
      <c r="DBY188" s="449"/>
      <c r="DBZ188" s="449"/>
      <c r="DCA188" s="449"/>
      <c r="DCB188" s="449"/>
      <c r="DCC188" s="449"/>
      <c r="DCD188" s="449"/>
      <c r="DCE188" s="449"/>
      <c r="DCF188" s="449"/>
      <c r="DCG188" s="449"/>
      <c r="DCH188" s="449"/>
      <c r="DCI188" s="449"/>
      <c r="DCJ188" s="449"/>
      <c r="DCK188" s="449"/>
      <c r="DCL188" s="449"/>
      <c r="DCM188" s="449"/>
      <c r="DCN188" s="449"/>
      <c r="DCO188" s="449"/>
      <c r="DCP188" s="449"/>
      <c r="DCQ188" s="449"/>
      <c r="DCR188" s="449"/>
      <c r="DCS188" s="449"/>
      <c r="DCT188" s="449"/>
      <c r="DCU188" s="449"/>
      <c r="DCV188" s="449"/>
      <c r="DCW188" s="449"/>
      <c r="DCX188" s="449"/>
      <c r="DCY188" s="449"/>
      <c r="DCZ188" s="449"/>
      <c r="DDA188" s="449"/>
      <c r="DDB188" s="449"/>
      <c r="DDC188" s="449"/>
      <c r="DDD188" s="449"/>
      <c r="DDE188" s="449"/>
      <c r="DDF188" s="449"/>
      <c r="DDG188" s="449"/>
      <c r="DDH188" s="449"/>
      <c r="DDI188" s="449"/>
      <c r="DDJ188" s="449"/>
      <c r="DDK188" s="449"/>
      <c r="DDL188" s="449"/>
      <c r="DDM188" s="449"/>
      <c r="DDN188" s="449"/>
      <c r="DDO188" s="449"/>
      <c r="DDP188" s="449"/>
      <c r="DDQ188" s="449"/>
      <c r="DDR188" s="449"/>
      <c r="DDS188" s="449"/>
      <c r="DDT188" s="449"/>
      <c r="DDU188" s="449"/>
      <c r="DDV188" s="449"/>
      <c r="DDW188" s="449"/>
      <c r="DDX188" s="449"/>
      <c r="DDY188" s="449"/>
      <c r="DDZ188" s="449"/>
      <c r="DEA188" s="449"/>
      <c r="DEB188" s="449"/>
      <c r="DEC188" s="449"/>
      <c r="DED188" s="449"/>
      <c r="DEE188" s="449"/>
      <c r="DEF188" s="449"/>
      <c r="DEG188" s="449"/>
      <c r="DEH188" s="449"/>
      <c r="DEI188" s="449"/>
      <c r="DEJ188" s="449"/>
      <c r="DEK188" s="449"/>
      <c r="DEL188" s="449"/>
      <c r="DEM188" s="449"/>
      <c r="DEN188" s="449"/>
      <c r="DEO188" s="449"/>
      <c r="DEP188" s="449"/>
      <c r="DEQ188" s="449"/>
      <c r="DER188" s="449"/>
      <c r="DES188" s="449"/>
      <c r="DET188" s="449"/>
      <c r="DEU188" s="449"/>
      <c r="DEV188" s="449"/>
      <c r="DEW188" s="449"/>
      <c r="DEX188" s="449"/>
      <c r="DEY188" s="449"/>
      <c r="DEZ188" s="449"/>
      <c r="DFA188" s="449"/>
      <c r="DFB188" s="449"/>
      <c r="DFC188" s="449"/>
      <c r="DFD188" s="449"/>
      <c r="DFE188" s="449"/>
      <c r="DFF188" s="449"/>
      <c r="DFG188" s="449"/>
      <c r="DFH188" s="449"/>
      <c r="DFI188" s="449"/>
      <c r="DFJ188" s="449"/>
      <c r="DFK188" s="449"/>
      <c r="DFL188" s="449"/>
      <c r="DFM188" s="449"/>
      <c r="DFN188" s="449"/>
      <c r="DFO188" s="449"/>
      <c r="DFP188" s="449"/>
      <c r="DFQ188" s="449"/>
      <c r="DFR188" s="449"/>
      <c r="DFS188" s="449"/>
      <c r="DFT188" s="449"/>
      <c r="DFU188" s="449"/>
      <c r="DFV188" s="449"/>
      <c r="DFW188" s="449"/>
      <c r="DFX188" s="449"/>
      <c r="DFY188" s="449"/>
      <c r="DFZ188" s="449"/>
      <c r="DGA188" s="449"/>
      <c r="DGB188" s="449"/>
      <c r="DGC188" s="449"/>
      <c r="DGD188" s="449"/>
      <c r="DGE188" s="449"/>
      <c r="DGF188" s="449"/>
      <c r="DGG188" s="449"/>
      <c r="DGH188" s="449"/>
      <c r="DGI188" s="449"/>
      <c r="DGJ188" s="449"/>
      <c r="DGK188" s="449"/>
      <c r="DGL188" s="449"/>
      <c r="DGM188" s="449"/>
      <c r="DGN188" s="449"/>
      <c r="DGO188" s="449"/>
      <c r="DGP188" s="449"/>
      <c r="DGQ188" s="449"/>
      <c r="DGR188" s="449"/>
      <c r="DGS188" s="449"/>
      <c r="DGT188" s="449"/>
      <c r="DGU188" s="449"/>
      <c r="DGV188" s="449"/>
      <c r="DGW188" s="449"/>
      <c r="DGX188" s="449"/>
      <c r="DGY188" s="449"/>
      <c r="DGZ188" s="449"/>
      <c r="DHA188" s="449"/>
      <c r="DHB188" s="449"/>
      <c r="DHC188" s="449"/>
      <c r="DHD188" s="449"/>
      <c r="DHE188" s="449"/>
      <c r="DHF188" s="449"/>
      <c r="DHG188" s="449"/>
      <c r="DHH188" s="449"/>
      <c r="DHI188" s="449"/>
      <c r="DHJ188" s="449"/>
      <c r="DHK188" s="449"/>
      <c r="DHL188" s="449"/>
      <c r="DHM188" s="449"/>
      <c r="DHN188" s="449"/>
      <c r="DHO188" s="449"/>
      <c r="DHP188" s="449"/>
      <c r="DHQ188" s="449"/>
      <c r="DHR188" s="449"/>
      <c r="DHS188" s="449"/>
      <c r="DHT188" s="449"/>
      <c r="DHU188" s="449"/>
      <c r="DHV188" s="449"/>
      <c r="DHW188" s="449"/>
      <c r="DHX188" s="449"/>
      <c r="DHY188" s="449"/>
      <c r="DHZ188" s="449"/>
      <c r="DIA188" s="449"/>
      <c r="DIB188" s="449"/>
      <c r="DIC188" s="449"/>
      <c r="DID188" s="449"/>
      <c r="DIE188" s="449"/>
      <c r="DIF188" s="449"/>
      <c r="DIG188" s="449"/>
      <c r="DIH188" s="449"/>
      <c r="DII188" s="449"/>
      <c r="DIJ188" s="449"/>
      <c r="DIK188" s="449"/>
      <c r="DIL188" s="449"/>
      <c r="DIM188" s="449"/>
      <c r="DIN188" s="449"/>
      <c r="DIO188" s="449"/>
      <c r="DIP188" s="449"/>
      <c r="DIQ188" s="449"/>
      <c r="DIR188" s="449"/>
      <c r="DIS188" s="449"/>
      <c r="DIT188" s="449"/>
      <c r="DIU188" s="449"/>
      <c r="DIV188" s="449"/>
      <c r="DIW188" s="449"/>
      <c r="DIX188" s="449"/>
      <c r="DIY188" s="449"/>
      <c r="DIZ188" s="449"/>
      <c r="DJA188" s="449"/>
      <c r="DJB188" s="449"/>
      <c r="DJC188" s="449"/>
      <c r="DJD188" s="449"/>
      <c r="DJE188" s="449"/>
      <c r="DJF188" s="449"/>
      <c r="DJG188" s="449"/>
      <c r="DJH188" s="449"/>
      <c r="DJI188" s="449"/>
      <c r="DJJ188" s="449"/>
      <c r="DJK188" s="449"/>
      <c r="DJL188" s="449"/>
      <c r="DJM188" s="449"/>
      <c r="DJN188" s="449"/>
      <c r="DJO188" s="449"/>
      <c r="DJP188" s="449"/>
      <c r="DJQ188" s="449"/>
      <c r="DJR188" s="449"/>
      <c r="DJS188" s="449"/>
      <c r="DJT188" s="449"/>
      <c r="DJU188" s="449"/>
      <c r="DJV188" s="449"/>
      <c r="DJW188" s="449"/>
      <c r="DJX188" s="449"/>
      <c r="DJY188" s="449"/>
      <c r="DJZ188" s="449"/>
      <c r="DKA188" s="449"/>
      <c r="DKB188" s="449"/>
      <c r="DKC188" s="449"/>
      <c r="DKD188" s="449"/>
      <c r="DKE188" s="449"/>
      <c r="DKF188" s="449"/>
      <c r="DKG188" s="449"/>
      <c r="DKH188" s="449"/>
      <c r="DKI188" s="449"/>
      <c r="DKJ188" s="449"/>
      <c r="DKK188" s="449"/>
      <c r="DKL188" s="449"/>
      <c r="DKM188" s="449"/>
      <c r="DKN188" s="449"/>
      <c r="DKO188" s="449"/>
      <c r="DKP188" s="449"/>
      <c r="DKQ188" s="449"/>
      <c r="DKR188" s="449"/>
      <c r="DKS188" s="449"/>
      <c r="DKT188" s="449"/>
      <c r="DKU188" s="449"/>
      <c r="DKV188" s="449"/>
      <c r="DKW188" s="449"/>
      <c r="DKX188" s="449"/>
      <c r="DKY188" s="449"/>
      <c r="DKZ188" s="449"/>
      <c r="DLA188" s="449"/>
      <c r="DLB188" s="449"/>
      <c r="DLC188" s="449"/>
      <c r="DLD188" s="449"/>
      <c r="DLE188" s="449"/>
      <c r="DLF188" s="449"/>
      <c r="DLG188" s="449"/>
      <c r="DLH188" s="449"/>
      <c r="DLI188" s="449"/>
      <c r="DLJ188" s="449"/>
      <c r="DLK188" s="449"/>
      <c r="DLL188" s="449"/>
      <c r="DLM188" s="449"/>
      <c r="DLN188" s="449"/>
      <c r="DLO188" s="449"/>
      <c r="DLP188" s="449"/>
      <c r="DLQ188" s="449"/>
      <c r="DLR188" s="449"/>
      <c r="DLS188" s="449"/>
      <c r="DLT188" s="449"/>
      <c r="DLU188" s="449"/>
      <c r="DLV188" s="449"/>
      <c r="DLW188" s="449"/>
      <c r="DLX188" s="449"/>
      <c r="DLY188" s="449"/>
      <c r="DLZ188" s="449"/>
      <c r="DMA188" s="449"/>
      <c r="DMB188" s="449"/>
      <c r="DMC188" s="449"/>
      <c r="DMD188" s="449"/>
      <c r="DME188" s="449"/>
      <c r="DMF188" s="449"/>
      <c r="DMG188" s="449"/>
      <c r="DMH188" s="449"/>
      <c r="DMI188" s="449"/>
      <c r="DMJ188" s="449"/>
      <c r="DMK188" s="449"/>
      <c r="DML188" s="449"/>
      <c r="DMM188" s="449"/>
      <c r="DMN188" s="449"/>
      <c r="DMO188" s="449"/>
      <c r="DMP188" s="449"/>
      <c r="DMQ188" s="449"/>
      <c r="DMR188" s="449"/>
      <c r="DMS188" s="449"/>
      <c r="DMT188" s="449"/>
      <c r="DMU188" s="449"/>
      <c r="DMV188" s="449"/>
      <c r="DMW188" s="449"/>
      <c r="DMX188" s="449"/>
      <c r="DMY188" s="449"/>
      <c r="DMZ188" s="449"/>
      <c r="DNA188" s="449"/>
      <c r="DNB188" s="449"/>
      <c r="DNC188" s="449"/>
      <c r="DND188" s="449"/>
      <c r="DNE188" s="449"/>
      <c r="DNF188" s="449"/>
      <c r="DNG188" s="449"/>
      <c r="DNH188" s="449"/>
      <c r="DNI188" s="449"/>
      <c r="DNJ188" s="449"/>
      <c r="DNK188" s="449"/>
      <c r="DNL188" s="449"/>
      <c r="DNM188" s="449"/>
      <c r="DNN188" s="449"/>
      <c r="DNO188" s="449"/>
      <c r="DNP188" s="449"/>
      <c r="DNQ188" s="449"/>
      <c r="DNR188" s="449"/>
      <c r="DNS188" s="449"/>
      <c r="DNT188" s="449"/>
      <c r="DNU188" s="449"/>
      <c r="DNV188" s="449"/>
      <c r="DNW188" s="449"/>
      <c r="DNX188" s="449"/>
      <c r="DNY188" s="449"/>
      <c r="DNZ188" s="449"/>
      <c r="DOA188" s="449"/>
      <c r="DOB188" s="449"/>
      <c r="DOC188" s="449"/>
      <c r="DOD188" s="449"/>
      <c r="DOE188" s="449"/>
      <c r="DOF188" s="449"/>
      <c r="DOG188" s="449"/>
      <c r="DOH188" s="449"/>
      <c r="DOI188" s="449"/>
      <c r="DOJ188" s="449"/>
      <c r="DOK188" s="449"/>
      <c r="DOL188" s="449"/>
      <c r="DOM188" s="449"/>
      <c r="DON188" s="449"/>
      <c r="DOO188" s="449"/>
      <c r="DOP188" s="449"/>
      <c r="DOQ188" s="449"/>
      <c r="DOR188" s="449"/>
      <c r="DOS188" s="449"/>
      <c r="DOT188" s="449"/>
      <c r="DOU188" s="449"/>
      <c r="DOV188" s="449"/>
      <c r="DOW188" s="449"/>
      <c r="DOX188" s="449"/>
      <c r="DOY188" s="449"/>
      <c r="DOZ188" s="449"/>
      <c r="DPA188" s="449"/>
      <c r="DPB188" s="449"/>
      <c r="DPC188" s="449"/>
      <c r="DPD188" s="449"/>
      <c r="DPE188" s="449"/>
      <c r="DPF188" s="449"/>
      <c r="DPG188" s="449"/>
      <c r="DPH188" s="449"/>
      <c r="DPI188" s="449"/>
      <c r="DPJ188" s="449"/>
      <c r="DPK188" s="449"/>
      <c r="DPL188" s="449"/>
      <c r="DPM188" s="449"/>
      <c r="DPN188" s="449"/>
      <c r="DPO188" s="449"/>
      <c r="DPP188" s="449"/>
      <c r="DPQ188" s="449"/>
      <c r="DPR188" s="449"/>
      <c r="DPS188" s="449"/>
      <c r="DPT188" s="449"/>
      <c r="DPU188" s="449"/>
      <c r="DPV188" s="449"/>
      <c r="DPW188" s="449"/>
      <c r="DPX188" s="449"/>
      <c r="DPY188" s="449"/>
      <c r="DPZ188" s="449"/>
      <c r="DQA188" s="449"/>
      <c r="DQB188" s="449"/>
      <c r="DQC188" s="449"/>
      <c r="DQD188" s="449"/>
      <c r="DQE188" s="449"/>
      <c r="DQF188" s="449"/>
      <c r="DQG188" s="449"/>
      <c r="DQH188" s="449"/>
      <c r="DQI188" s="449"/>
      <c r="DQJ188" s="449"/>
      <c r="DQK188" s="449"/>
      <c r="DQL188" s="449"/>
      <c r="DQM188" s="449"/>
      <c r="DQN188" s="449"/>
      <c r="DQO188" s="449"/>
      <c r="DQP188" s="449"/>
      <c r="DQQ188" s="449"/>
      <c r="DQR188" s="449"/>
      <c r="DQS188" s="449"/>
      <c r="DQT188" s="449"/>
      <c r="DQU188" s="449"/>
      <c r="DQV188" s="449"/>
      <c r="DQW188" s="449"/>
      <c r="DQX188" s="449"/>
      <c r="DQY188" s="449"/>
      <c r="DQZ188" s="449"/>
      <c r="DRA188" s="449"/>
      <c r="DRB188" s="449"/>
      <c r="DRC188" s="449"/>
      <c r="DRD188" s="449"/>
      <c r="DRE188" s="449"/>
      <c r="DRF188" s="449"/>
      <c r="DRG188" s="449"/>
      <c r="DRH188" s="449"/>
      <c r="DRI188" s="449"/>
      <c r="DRJ188" s="449"/>
      <c r="DRK188" s="449"/>
      <c r="DRL188" s="449"/>
      <c r="DRM188" s="449"/>
      <c r="DRN188" s="449"/>
      <c r="DRO188" s="449"/>
      <c r="DRP188" s="449"/>
      <c r="DRQ188" s="449"/>
      <c r="DRR188" s="449"/>
      <c r="DRS188" s="449"/>
      <c r="DRT188" s="449"/>
      <c r="DRU188" s="449"/>
      <c r="DRV188" s="449"/>
      <c r="DRW188" s="449"/>
      <c r="DRX188" s="449"/>
      <c r="DRY188" s="449"/>
      <c r="DRZ188" s="449"/>
      <c r="DSA188" s="449"/>
      <c r="DSB188" s="449"/>
      <c r="DSC188" s="449"/>
      <c r="DSD188" s="449"/>
      <c r="DSE188" s="449"/>
      <c r="DSF188" s="449"/>
      <c r="DSG188" s="449"/>
      <c r="DSH188" s="449"/>
      <c r="DSI188" s="449"/>
      <c r="DSJ188" s="449"/>
      <c r="DSK188" s="449"/>
      <c r="DSL188" s="449"/>
      <c r="DSM188" s="449"/>
      <c r="DSN188" s="449"/>
      <c r="DSO188" s="449"/>
      <c r="DSP188" s="449"/>
      <c r="DSQ188" s="449"/>
      <c r="DSR188" s="449"/>
      <c r="DSS188" s="449"/>
      <c r="DST188" s="449"/>
      <c r="DSU188" s="449"/>
      <c r="DSV188" s="449"/>
      <c r="DSW188" s="449"/>
      <c r="DSX188" s="449"/>
      <c r="DSY188" s="449"/>
      <c r="DSZ188" s="449"/>
      <c r="DTA188" s="449"/>
      <c r="DTB188" s="449"/>
      <c r="DTC188" s="449"/>
      <c r="DTD188" s="449"/>
      <c r="DTE188" s="449"/>
      <c r="DTF188" s="449"/>
      <c r="DTG188" s="449"/>
      <c r="DTH188" s="449"/>
      <c r="DTI188" s="449"/>
      <c r="DTJ188" s="449"/>
      <c r="DTK188" s="449"/>
      <c r="DTL188" s="449"/>
      <c r="DTM188" s="449"/>
      <c r="DTN188" s="449"/>
      <c r="DTO188" s="449"/>
      <c r="DTP188" s="449"/>
      <c r="DTQ188" s="449"/>
      <c r="DTR188" s="449"/>
      <c r="DTS188" s="449"/>
      <c r="DTT188" s="449"/>
      <c r="DTU188" s="449"/>
      <c r="DTV188" s="449"/>
      <c r="DTW188" s="449"/>
      <c r="DTX188" s="449"/>
      <c r="DTY188" s="449"/>
      <c r="DTZ188" s="449"/>
      <c r="DUA188" s="449"/>
      <c r="DUB188" s="449"/>
      <c r="DUC188" s="449"/>
      <c r="DUD188" s="449"/>
      <c r="DUE188" s="449"/>
      <c r="DUF188" s="449"/>
      <c r="DUG188" s="449"/>
      <c r="DUH188" s="449"/>
      <c r="DUI188" s="449"/>
      <c r="DUJ188" s="449"/>
      <c r="DUK188" s="449"/>
      <c r="DUL188" s="449"/>
      <c r="DUM188" s="449"/>
      <c r="DUN188" s="449"/>
      <c r="DUO188" s="449"/>
      <c r="DUP188" s="449"/>
      <c r="DUQ188" s="449"/>
      <c r="DUR188" s="449"/>
      <c r="DUS188" s="449"/>
      <c r="DUT188" s="449"/>
      <c r="DUU188" s="449"/>
      <c r="DUV188" s="449"/>
      <c r="DUW188" s="449"/>
      <c r="DUX188" s="449"/>
      <c r="DUY188" s="449"/>
      <c r="DUZ188" s="449"/>
      <c r="DVA188" s="449"/>
      <c r="DVB188" s="449"/>
      <c r="DVC188" s="449"/>
      <c r="DVD188" s="449"/>
      <c r="DVE188" s="449"/>
      <c r="DVF188" s="449"/>
      <c r="DVG188" s="449"/>
      <c r="DVH188" s="449"/>
      <c r="DVI188" s="449"/>
      <c r="DVJ188" s="449"/>
      <c r="DVK188" s="449"/>
      <c r="DVL188" s="449"/>
      <c r="DVM188" s="449"/>
      <c r="DVN188" s="449"/>
      <c r="DVO188" s="449"/>
      <c r="DVP188" s="449"/>
      <c r="DVQ188" s="449"/>
      <c r="DVR188" s="449"/>
      <c r="DVS188" s="449"/>
      <c r="DVT188" s="449"/>
      <c r="DVU188" s="449"/>
      <c r="DVV188" s="449"/>
      <c r="DVW188" s="449"/>
      <c r="DVX188" s="449"/>
      <c r="DVY188" s="449"/>
      <c r="DVZ188" s="449"/>
      <c r="DWA188" s="449"/>
      <c r="DWB188" s="449"/>
      <c r="DWC188" s="449"/>
      <c r="DWD188" s="449"/>
      <c r="DWE188" s="449"/>
      <c r="DWF188" s="449"/>
      <c r="DWG188" s="449"/>
      <c r="DWH188" s="449"/>
      <c r="DWI188" s="449"/>
      <c r="DWJ188" s="449"/>
      <c r="DWK188" s="449"/>
      <c r="DWL188" s="449"/>
      <c r="DWM188" s="449"/>
      <c r="DWN188" s="449"/>
      <c r="DWO188" s="449"/>
      <c r="DWP188" s="449"/>
      <c r="DWQ188" s="449"/>
      <c r="DWR188" s="449"/>
      <c r="DWS188" s="449"/>
      <c r="DWT188" s="449"/>
      <c r="DWU188" s="449"/>
      <c r="DWV188" s="449"/>
      <c r="DWW188" s="449"/>
      <c r="DWX188" s="449"/>
      <c r="DWY188" s="449"/>
      <c r="DWZ188" s="449"/>
      <c r="DXA188" s="449"/>
      <c r="DXB188" s="449"/>
      <c r="DXC188" s="449"/>
      <c r="DXD188" s="449"/>
      <c r="DXE188" s="449"/>
      <c r="DXF188" s="449"/>
      <c r="DXG188" s="449"/>
      <c r="DXH188" s="449"/>
      <c r="DXI188" s="449"/>
      <c r="DXJ188" s="449"/>
      <c r="DXK188" s="449"/>
      <c r="DXL188" s="449"/>
      <c r="DXM188" s="449"/>
      <c r="DXN188" s="449"/>
      <c r="DXO188" s="449"/>
      <c r="DXP188" s="449"/>
      <c r="DXQ188" s="449"/>
      <c r="DXR188" s="449"/>
      <c r="DXS188" s="449"/>
      <c r="DXT188" s="449"/>
      <c r="DXU188" s="449"/>
      <c r="DXV188" s="449"/>
      <c r="DXW188" s="449"/>
      <c r="DXX188" s="449"/>
      <c r="DXY188" s="449"/>
      <c r="DXZ188" s="449"/>
      <c r="DYA188" s="449"/>
      <c r="DYB188" s="449"/>
      <c r="DYC188" s="449"/>
      <c r="DYD188" s="449"/>
      <c r="DYE188" s="449"/>
      <c r="DYF188" s="449"/>
      <c r="DYG188" s="449"/>
      <c r="DYH188" s="449"/>
      <c r="DYI188" s="449"/>
      <c r="DYJ188" s="449"/>
      <c r="DYK188" s="449"/>
      <c r="DYL188" s="449"/>
      <c r="DYM188" s="449"/>
      <c r="DYN188" s="449"/>
      <c r="DYO188" s="449"/>
      <c r="DYP188" s="449"/>
      <c r="DYQ188" s="449"/>
      <c r="DYR188" s="449"/>
      <c r="DYS188" s="449"/>
      <c r="DYT188" s="449"/>
      <c r="DYU188" s="449"/>
      <c r="DYV188" s="449"/>
      <c r="DYW188" s="449"/>
      <c r="DYX188" s="449"/>
      <c r="DYY188" s="449"/>
      <c r="DYZ188" s="449"/>
      <c r="DZA188" s="449"/>
      <c r="DZB188" s="449"/>
      <c r="DZC188" s="449"/>
      <c r="DZD188" s="449"/>
      <c r="DZE188" s="449"/>
      <c r="DZF188" s="449"/>
      <c r="DZG188" s="449"/>
      <c r="DZH188" s="449"/>
      <c r="DZI188" s="449"/>
      <c r="DZJ188" s="449"/>
      <c r="DZK188" s="449"/>
      <c r="DZL188" s="449"/>
      <c r="DZM188" s="449"/>
      <c r="DZN188" s="449"/>
      <c r="DZO188" s="449"/>
      <c r="DZP188" s="449"/>
      <c r="DZQ188" s="449"/>
      <c r="DZR188" s="449"/>
      <c r="DZS188" s="449"/>
      <c r="DZT188" s="449"/>
      <c r="DZU188" s="449"/>
      <c r="DZV188" s="449"/>
      <c r="DZW188" s="449"/>
      <c r="DZX188" s="449"/>
      <c r="DZY188" s="449"/>
      <c r="DZZ188" s="449"/>
      <c r="EAA188" s="449"/>
      <c r="EAB188" s="449"/>
      <c r="EAC188" s="449"/>
      <c r="EAD188" s="449"/>
      <c r="EAE188" s="449"/>
      <c r="EAF188" s="449"/>
      <c r="EAG188" s="449"/>
      <c r="EAH188" s="449"/>
      <c r="EAI188" s="449"/>
      <c r="EAJ188" s="449"/>
      <c r="EAK188" s="449"/>
      <c r="EAL188" s="449"/>
      <c r="EAM188" s="449"/>
      <c r="EAN188" s="449"/>
      <c r="EAO188" s="449"/>
      <c r="EAP188" s="449"/>
      <c r="EAQ188" s="449"/>
      <c r="EAR188" s="449"/>
      <c r="EAS188" s="449"/>
      <c r="EAT188" s="449"/>
      <c r="EAU188" s="449"/>
      <c r="EAV188" s="449"/>
      <c r="EAW188" s="449"/>
      <c r="EAX188" s="449"/>
      <c r="EAY188" s="449"/>
      <c r="EAZ188" s="449"/>
      <c r="EBA188" s="449"/>
      <c r="EBB188" s="449"/>
      <c r="EBC188" s="449"/>
      <c r="EBD188" s="449"/>
      <c r="EBE188" s="449"/>
      <c r="EBF188" s="449"/>
      <c r="EBG188" s="449"/>
      <c r="EBH188" s="449"/>
      <c r="EBI188" s="449"/>
      <c r="EBJ188" s="449"/>
      <c r="EBK188" s="449"/>
      <c r="EBL188" s="449"/>
      <c r="EBM188" s="449"/>
      <c r="EBN188" s="449"/>
      <c r="EBO188" s="449"/>
      <c r="EBP188" s="449"/>
      <c r="EBQ188" s="449"/>
      <c r="EBR188" s="449"/>
      <c r="EBS188" s="449"/>
      <c r="EBT188" s="449"/>
      <c r="EBU188" s="449"/>
      <c r="EBV188" s="449"/>
      <c r="EBW188" s="449"/>
      <c r="EBX188" s="449"/>
      <c r="EBY188" s="449"/>
      <c r="EBZ188" s="449"/>
      <c r="ECA188" s="449"/>
      <c r="ECB188" s="449"/>
      <c r="ECC188" s="449"/>
      <c r="ECD188" s="449"/>
      <c r="ECE188" s="449"/>
      <c r="ECF188" s="449"/>
      <c r="ECG188" s="449"/>
      <c r="ECH188" s="449"/>
      <c r="ECI188" s="449"/>
      <c r="ECJ188" s="449"/>
      <c r="ECK188" s="449"/>
      <c r="ECL188" s="449"/>
      <c r="ECM188" s="449"/>
      <c r="ECN188" s="449"/>
      <c r="ECO188" s="449"/>
      <c r="ECP188" s="449"/>
      <c r="ECQ188" s="449"/>
      <c r="ECR188" s="449"/>
      <c r="ECS188" s="449"/>
      <c r="ECT188" s="449"/>
      <c r="ECU188" s="449"/>
      <c r="ECV188" s="449"/>
      <c r="ECW188" s="449"/>
      <c r="ECX188" s="449"/>
      <c r="ECY188" s="449"/>
      <c r="ECZ188" s="449"/>
      <c r="EDA188" s="449"/>
      <c r="EDB188" s="449"/>
      <c r="EDC188" s="449"/>
      <c r="EDD188" s="449"/>
      <c r="EDE188" s="449"/>
      <c r="EDF188" s="449"/>
      <c r="EDG188" s="449"/>
      <c r="EDH188" s="449"/>
      <c r="EDI188" s="449"/>
      <c r="EDJ188" s="449"/>
      <c r="EDK188" s="449"/>
      <c r="EDL188" s="449"/>
      <c r="EDM188" s="449"/>
      <c r="EDN188" s="449"/>
      <c r="EDO188" s="449"/>
      <c r="EDP188" s="449"/>
      <c r="EDQ188" s="449"/>
      <c r="EDR188" s="449"/>
      <c r="EDS188" s="449"/>
      <c r="EDT188" s="449"/>
      <c r="EDU188" s="449"/>
      <c r="EDV188" s="449"/>
      <c r="EDW188" s="449"/>
      <c r="EDX188" s="449"/>
      <c r="EDY188" s="449"/>
      <c r="EDZ188" s="449"/>
      <c r="EEA188" s="449"/>
      <c r="EEB188" s="449"/>
      <c r="EEC188" s="449"/>
      <c r="EED188" s="449"/>
      <c r="EEE188" s="449"/>
      <c r="EEF188" s="449"/>
      <c r="EEG188" s="449"/>
      <c r="EEH188" s="449"/>
      <c r="EEI188" s="449"/>
      <c r="EEJ188" s="449"/>
      <c r="EEK188" s="449"/>
      <c r="EEL188" s="449"/>
      <c r="EEM188" s="449"/>
      <c r="EEN188" s="449"/>
      <c r="EEO188" s="449"/>
      <c r="EEP188" s="449"/>
      <c r="EEQ188" s="449"/>
      <c r="EER188" s="449"/>
      <c r="EES188" s="449"/>
      <c r="EET188" s="449"/>
      <c r="EEU188" s="449"/>
      <c r="EEV188" s="449"/>
      <c r="EEW188" s="449"/>
      <c r="EEX188" s="449"/>
      <c r="EEY188" s="449"/>
      <c r="EEZ188" s="449"/>
      <c r="EFA188" s="449"/>
      <c r="EFB188" s="449"/>
      <c r="EFC188" s="449"/>
      <c r="EFD188" s="449"/>
      <c r="EFE188" s="449"/>
      <c r="EFF188" s="449"/>
      <c r="EFG188" s="449"/>
      <c r="EFH188" s="449"/>
      <c r="EFI188" s="449"/>
      <c r="EFJ188" s="449"/>
      <c r="EFK188" s="449"/>
      <c r="EFL188" s="449"/>
      <c r="EFM188" s="449"/>
      <c r="EFN188" s="449"/>
      <c r="EFO188" s="449"/>
      <c r="EFP188" s="449"/>
      <c r="EFQ188" s="449"/>
      <c r="EFR188" s="449"/>
      <c r="EFS188" s="449"/>
      <c r="EFT188" s="449"/>
      <c r="EFU188" s="449"/>
      <c r="EFV188" s="449"/>
      <c r="EFW188" s="449"/>
      <c r="EFX188" s="449"/>
      <c r="EFY188" s="449"/>
      <c r="EFZ188" s="449"/>
      <c r="EGA188" s="449"/>
      <c r="EGB188" s="449"/>
      <c r="EGC188" s="449"/>
      <c r="EGD188" s="449"/>
      <c r="EGE188" s="449"/>
      <c r="EGF188" s="449"/>
      <c r="EGG188" s="449"/>
      <c r="EGH188" s="449"/>
      <c r="EGI188" s="449"/>
      <c r="EGJ188" s="449"/>
      <c r="EGK188" s="449"/>
      <c r="EGL188" s="449"/>
      <c r="EGM188" s="449"/>
      <c r="EGN188" s="449"/>
      <c r="EGO188" s="449"/>
      <c r="EGP188" s="449"/>
      <c r="EGQ188" s="449"/>
      <c r="EGR188" s="449"/>
      <c r="EGS188" s="449"/>
      <c r="EGT188" s="449"/>
      <c r="EGU188" s="449"/>
      <c r="EGV188" s="449"/>
      <c r="EGW188" s="449"/>
      <c r="EGX188" s="449"/>
      <c r="EGY188" s="449"/>
      <c r="EGZ188" s="449"/>
      <c r="EHA188" s="449"/>
      <c r="EHB188" s="449"/>
      <c r="EHC188" s="449"/>
      <c r="EHD188" s="449"/>
      <c r="EHE188" s="449"/>
      <c r="EHF188" s="449"/>
      <c r="EHG188" s="449"/>
      <c r="EHH188" s="449"/>
      <c r="EHI188" s="449"/>
      <c r="EHJ188" s="449"/>
      <c r="EHK188" s="449"/>
      <c r="EHL188" s="449"/>
      <c r="EHM188" s="449"/>
      <c r="EHN188" s="449"/>
      <c r="EHO188" s="449"/>
      <c r="EHP188" s="449"/>
      <c r="EHQ188" s="449"/>
      <c r="EHR188" s="449"/>
      <c r="EHS188" s="449"/>
      <c r="EHT188" s="449"/>
      <c r="EHU188" s="449"/>
      <c r="EHV188" s="449"/>
      <c r="EHW188" s="449"/>
      <c r="EHX188" s="449"/>
      <c r="EHY188" s="449"/>
      <c r="EHZ188" s="449"/>
      <c r="EIA188" s="449"/>
      <c r="EIB188" s="449"/>
      <c r="EIC188" s="449"/>
      <c r="EID188" s="449"/>
      <c r="EIE188" s="449"/>
      <c r="EIF188" s="449"/>
      <c r="EIG188" s="449"/>
      <c r="EIH188" s="449"/>
      <c r="EII188" s="449"/>
      <c r="EIJ188" s="449"/>
      <c r="EIK188" s="449"/>
      <c r="EIL188" s="449"/>
      <c r="EIM188" s="449"/>
      <c r="EIN188" s="449"/>
      <c r="EIO188" s="449"/>
      <c r="EIP188" s="449"/>
      <c r="EIQ188" s="449"/>
      <c r="EIR188" s="449"/>
      <c r="EIS188" s="449"/>
      <c r="EIT188" s="449"/>
      <c r="EIU188" s="449"/>
      <c r="EIV188" s="449"/>
      <c r="EIW188" s="449"/>
      <c r="EIX188" s="449"/>
      <c r="EIY188" s="449"/>
      <c r="EIZ188" s="449"/>
      <c r="EJA188" s="449"/>
      <c r="EJB188" s="449"/>
      <c r="EJC188" s="449"/>
      <c r="EJD188" s="449"/>
      <c r="EJE188" s="449"/>
      <c r="EJF188" s="449"/>
      <c r="EJG188" s="449"/>
      <c r="EJH188" s="449"/>
      <c r="EJI188" s="449"/>
      <c r="EJJ188" s="449"/>
      <c r="EJK188" s="449"/>
      <c r="EJL188" s="449"/>
      <c r="EJM188" s="449"/>
      <c r="EJN188" s="449"/>
      <c r="EJO188" s="449"/>
      <c r="EJP188" s="449"/>
      <c r="EJQ188" s="449"/>
      <c r="EJR188" s="449"/>
      <c r="EJS188" s="449"/>
      <c r="EJT188" s="449"/>
      <c r="EJU188" s="449"/>
      <c r="EJV188" s="449"/>
      <c r="EJW188" s="449"/>
      <c r="EJX188" s="449"/>
      <c r="EJY188" s="449"/>
      <c r="EJZ188" s="449"/>
      <c r="EKA188" s="449"/>
      <c r="EKB188" s="449"/>
      <c r="EKC188" s="449"/>
      <c r="EKD188" s="449"/>
      <c r="EKE188" s="449"/>
      <c r="EKF188" s="449"/>
      <c r="EKG188" s="449"/>
      <c r="EKH188" s="449"/>
      <c r="EKI188" s="449"/>
      <c r="EKJ188" s="449"/>
      <c r="EKK188" s="449"/>
      <c r="EKL188" s="449"/>
      <c r="EKM188" s="449"/>
      <c r="EKN188" s="449"/>
      <c r="EKO188" s="449"/>
      <c r="EKP188" s="449"/>
      <c r="EKQ188" s="449"/>
      <c r="EKR188" s="449"/>
      <c r="EKS188" s="449"/>
      <c r="EKT188" s="449"/>
      <c r="EKU188" s="449"/>
      <c r="EKV188" s="449"/>
      <c r="EKW188" s="449"/>
      <c r="EKX188" s="449"/>
      <c r="EKY188" s="449"/>
      <c r="EKZ188" s="449"/>
      <c r="ELA188" s="449"/>
      <c r="ELB188" s="449"/>
      <c r="ELC188" s="449"/>
      <c r="ELD188" s="449"/>
      <c r="ELE188" s="449"/>
      <c r="ELF188" s="449"/>
      <c r="ELG188" s="449"/>
      <c r="ELH188" s="449"/>
      <c r="ELI188" s="449"/>
      <c r="ELJ188" s="449"/>
      <c r="ELK188" s="449"/>
      <c r="ELL188" s="449"/>
      <c r="ELM188" s="449"/>
      <c r="ELN188" s="449"/>
      <c r="ELO188" s="449"/>
      <c r="ELP188" s="449"/>
      <c r="ELQ188" s="449"/>
      <c r="ELR188" s="449"/>
      <c r="ELS188" s="449"/>
      <c r="ELT188" s="449"/>
      <c r="ELU188" s="449"/>
      <c r="ELV188" s="449"/>
      <c r="ELW188" s="449"/>
      <c r="ELX188" s="449"/>
      <c r="ELY188" s="449"/>
      <c r="ELZ188" s="449"/>
      <c r="EMA188" s="449"/>
      <c r="EMB188" s="449"/>
      <c r="EMC188" s="449"/>
      <c r="EMD188" s="449"/>
      <c r="EME188" s="449"/>
      <c r="EMF188" s="449"/>
      <c r="EMG188" s="449"/>
      <c r="EMH188" s="449"/>
      <c r="EMI188" s="449"/>
      <c r="EMJ188" s="449"/>
      <c r="EMK188" s="449"/>
      <c r="EML188" s="449"/>
      <c r="EMM188" s="449"/>
      <c r="EMN188" s="449"/>
      <c r="EMO188" s="449"/>
      <c r="EMP188" s="449"/>
      <c r="EMQ188" s="449"/>
      <c r="EMR188" s="449"/>
      <c r="EMS188" s="449"/>
      <c r="EMT188" s="449"/>
      <c r="EMU188" s="449"/>
      <c r="EMV188" s="449"/>
      <c r="EMW188" s="449"/>
      <c r="EMX188" s="449"/>
      <c r="EMY188" s="449"/>
      <c r="EMZ188" s="449"/>
      <c r="ENA188" s="449"/>
      <c r="ENB188" s="449"/>
      <c r="ENC188" s="449"/>
      <c r="END188" s="449"/>
      <c r="ENE188" s="449"/>
      <c r="ENF188" s="449"/>
      <c r="ENG188" s="449"/>
      <c r="ENH188" s="449"/>
      <c r="ENI188" s="449"/>
      <c r="ENJ188" s="449"/>
      <c r="ENK188" s="449"/>
      <c r="ENL188" s="449"/>
      <c r="ENM188" s="449"/>
      <c r="ENN188" s="449"/>
      <c r="ENO188" s="449"/>
      <c r="ENP188" s="449"/>
      <c r="ENQ188" s="449"/>
      <c r="ENR188" s="449"/>
      <c r="ENS188" s="449"/>
      <c r="ENT188" s="449"/>
      <c r="ENU188" s="449"/>
      <c r="ENV188" s="449"/>
      <c r="ENW188" s="449"/>
      <c r="ENX188" s="449"/>
      <c r="ENY188" s="449"/>
      <c r="ENZ188" s="449"/>
      <c r="EOA188" s="449"/>
      <c r="EOB188" s="449"/>
      <c r="EOC188" s="449"/>
      <c r="EOD188" s="449"/>
      <c r="EOE188" s="449"/>
      <c r="EOF188" s="449"/>
      <c r="EOG188" s="449"/>
      <c r="EOH188" s="449"/>
      <c r="EOI188" s="449"/>
      <c r="EOJ188" s="449"/>
      <c r="EOK188" s="449"/>
      <c r="EOL188" s="449"/>
      <c r="EOM188" s="449"/>
      <c r="EON188" s="449"/>
      <c r="EOO188" s="449"/>
      <c r="EOP188" s="449"/>
      <c r="EOQ188" s="449"/>
      <c r="EOR188" s="449"/>
      <c r="EOS188" s="449"/>
      <c r="EOT188" s="449"/>
      <c r="EOU188" s="449"/>
      <c r="EOV188" s="449"/>
      <c r="EOW188" s="449"/>
      <c r="EOX188" s="449"/>
      <c r="EOY188" s="449"/>
      <c r="EOZ188" s="449"/>
      <c r="EPA188" s="449"/>
      <c r="EPB188" s="449"/>
      <c r="EPC188" s="449"/>
      <c r="EPD188" s="449"/>
      <c r="EPE188" s="449"/>
      <c r="EPF188" s="449"/>
      <c r="EPG188" s="449"/>
      <c r="EPH188" s="449"/>
      <c r="EPI188" s="449"/>
      <c r="EPJ188" s="449"/>
      <c r="EPK188" s="449"/>
      <c r="EPL188" s="449"/>
      <c r="EPM188" s="449"/>
      <c r="EPN188" s="449"/>
      <c r="EPO188" s="449"/>
      <c r="EPP188" s="449"/>
      <c r="EPQ188" s="449"/>
      <c r="EPR188" s="449"/>
      <c r="EPS188" s="449"/>
      <c r="EPT188" s="449"/>
      <c r="EPU188" s="449"/>
      <c r="EPV188" s="449"/>
      <c r="EPW188" s="449"/>
      <c r="EPX188" s="449"/>
      <c r="EPY188" s="449"/>
      <c r="EPZ188" s="449"/>
      <c r="EQA188" s="449"/>
      <c r="EQB188" s="449"/>
      <c r="EQC188" s="449"/>
      <c r="EQD188" s="449"/>
      <c r="EQE188" s="449"/>
      <c r="EQF188" s="449"/>
      <c r="EQG188" s="449"/>
      <c r="EQH188" s="449"/>
      <c r="EQI188" s="449"/>
      <c r="EQJ188" s="449"/>
      <c r="EQK188" s="449"/>
      <c r="EQL188" s="449"/>
      <c r="EQM188" s="449"/>
      <c r="EQN188" s="449"/>
      <c r="EQO188" s="449"/>
      <c r="EQP188" s="449"/>
      <c r="EQQ188" s="449"/>
      <c r="EQR188" s="449"/>
      <c r="EQS188" s="449"/>
      <c r="EQT188" s="449"/>
      <c r="EQU188" s="449"/>
      <c r="EQV188" s="449"/>
      <c r="EQW188" s="449"/>
      <c r="EQX188" s="449"/>
      <c r="EQY188" s="449"/>
      <c r="EQZ188" s="449"/>
      <c r="ERA188" s="449"/>
      <c r="ERB188" s="449"/>
      <c r="ERC188" s="449"/>
      <c r="ERD188" s="449"/>
      <c r="ERE188" s="449"/>
      <c r="ERF188" s="449"/>
      <c r="ERG188" s="449"/>
      <c r="ERH188" s="449"/>
      <c r="ERI188" s="449"/>
      <c r="ERJ188" s="449"/>
      <c r="ERK188" s="449"/>
      <c r="ERL188" s="449"/>
      <c r="ERM188" s="449"/>
      <c r="ERN188" s="449"/>
      <c r="ERO188" s="449"/>
      <c r="ERP188" s="449"/>
      <c r="ERQ188" s="449"/>
      <c r="ERR188" s="449"/>
      <c r="ERS188" s="449"/>
      <c r="ERT188" s="449"/>
      <c r="ERU188" s="449"/>
      <c r="ERV188" s="449"/>
      <c r="ERW188" s="449"/>
      <c r="ERX188" s="449"/>
      <c r="ERY188" s="449"/>
      <c r="ERZ188" s="449"/>
      <c r="ESA188" s="449"/>
      <c r="ESB188" s="449"/>
      <c r="ESC188" s="449"/>
      <c r="ESD188" s="449"/>
      <c r="ESE188" s="449"/>
      <c r="ESF188" s="449"/>
      <c r="ESG188" s="449"/>
      <c r="ESH188" s="449"/>
      <c r="ESI188" s="449"/>
      <c r="ESJ188" s="449"/>
      <c r="ESK188" s="449"/>
      <c r="ESL188" s="449"/>
      <c r="ESM188" s="449"/>
      <c r="ESN188" s="449"/>
      <c r="ESO188" s="449"/>
      <c r="ESP188" s="449"/>
      <c r="ESQ188" s="449"/>
      <c r="ESR188" s="449"/>
      <c r="ESS188" s="449"/>
      <c r="EST188" s="449"/>
      <c r="ESU188" s="449"/>
      <c r="ESV188" s="449"/>
      <c r="ESW188" s="449"/>
      <c r="ESX188" s="449"/>
      <c r="ESY188" s="449"/>
      <c r="ESZ188" s="449"/>
      <c r="ETA188" s="449"/>
      <c r="ETB188" s="449"/>
      <c r="ETC188" s="449"/>
      <c r="ETD188" s="449"/>
      <c r="ETE188" s="449"/>
      <c r="ETF188" s="449"/>
      <c r="ETG188" s="449"/>
      <c r="ETH188" s="449"/>
      <c r="ETI188" s="449"/>
      <c r="ETJ188" s="449"/>
      <c r="ETK188" s="449"/>
      <c r="ETL188" s="449"/>
      <c r="ETM188" s="449"/>
      <c r="ETN188" s="449"/>
      <c r="ETO188" s="449"/>
      <c r="ETP188" s="449"/>
      <c r="ETQ188" s="449"/>
      <c r="ETR188" s="449"/>
      <c r="ETS188" s="449"/>
      <c r="ETT188" s="449"/>
      <c r="ETU188" s="449"/>
      <c r="ETV188" s="449"/>
      <c r="ETW188" s="449"/>
      <c r="ETX188" s="449"/>
      <c r="ETY188" s="449"/>
      <c r="ETZ188" s="449"/>
      <c r="EUA188" s="449"/>
      <c r="EUB188" s="449"/>
      <c r="EUC188" s="449"/>
      <c r="EUD188" s="449"/>
      <c r="EUE188" s="449"/>
      <c r="EUF188" s="449"/>
      <c r="EUG188" s="449"/>
      <c r="EUH188" s="449"/>
      <c r="EUI188" s="449"/>
      <c r="EUJ188" s="449"/>
      <c r="EUK188" s="449"/>
      <c r="EUL188" s="449"/>
      <c r="EUM188" s="449"/>
      <c r="EUN188" s="449"/>
      <c r="EUO188" s="449"/>
      <c r="EUP188" s="449"/>
      <c r="EUQ188" s="449"/>
      <c r="EUR188" s="449"/>
      <c r="EUS188" s="449"/>
      <c r="EUT188" s="449"/>
      <c r="EUU188" s="449"/>
      <c r="EUV188" s="449"/>
      <c r="EUW188" s="449"/>
      <c r="EUX188" s="449"/>
      <c r="EUY188" s="449"/>
      <c r="EUZ188" s="449"/>
      <c r="EVA188" s="449"/>
      <c r="EVB188" s="449"/>
      <c r="EVC188" s="449"/>
      <c r="EVD188" s="449"/>
      <c r="EVE188" s="449"/>
      <c r="EVF188" s="449"/>
      <c r="EVG188" s="449"/>
      <c r="EVH188" s="449"/>
      <c r="EVI188" s="449"/>
      <c r="EVJ188" s="449"/>
      <c r="EVK188" s="449"/>
      <c r="EVL188" s="449"/>
      <c r="EVM188" s="449"/>
      <c r="EVN188" s="449"/>
      <c r="EVO188" s="449"/>
      <c r="EVP188" s="449"/>
      <c r="EVQ188" s="449"/>
      <c r="EVR188" s="449"/>
      <c r="EVS188" s="449"/>
      <c r="EVT188" s="449"/>
      <c r="EVU188" s="449"/>
      <c r="EVV188" s="449"/>
      <c r="EVW188" s="449"/>
      <c r="EVX188" s="449"/>
      <c r="EVY188" s="449"/>
      <c r="EVZ188" s="449"/>
      <c r="EWA188" s="449"/>
      <c r="EWB188" s="449"/>
      <c r="EWC188" s="449"/>
      <c r="EWD188" s="449"/>
      <c r="EWE188" s="449"/>
      <c r="EWF188" s="449"/>
      <c r="EWG188" s="449"/>
      <c r="EWH188" s="449"/>
      <c r="EWI188" s="449"/>
      <c r="EWJ188" s="449"/>
      <c r="EWK188" s="449"/>
      <c r="EWL188" s="449"/>
      <c r="EWM188" s="449"/>
      <c r="EWN188" s="449"/>
      <c r="EWO188" s="449"/>
      <c r="EWP188" s="449"/>
      <c r="EWQ188" s="449"/>
      <c r="EWR188" s="449"/>
      <c r="EWS188" s="449"/>
      <c r="EWT188" s="449"/>
      <c r="EWU188" s="449"/>
      <c r="EWV188" s="449"/>
      <c r="EWW188" s="449"/>
      <c r="EWX188" s="449"/>
      <c r="EWY188" s="449"/>
      <c r="EWZ188" s="449"/>
      <c r="EXA188" s="449"/>
      <c r="EXB188" s="449"/>
      <c r="EXC188" s="449"/>
      <c r="EXD188" s="449"/>
      <c r="EXE188" s="449"/>
      <c r="EXF188" s="449"/>
      <c r="EXG188" s="449"/>
      <c r="EXH188" s="449"/>
      <c r="EXI188" s="449"/>
      <c r="EXJ188" s="449"/>
      <c r="EXK188" s="449"/>
      <c r="EXL188" s="449"/>
      <c r="EXM188" s="449"/>
      <c r="EXN188" s="449"/>
      <c r="EXO188" s="449"/>
      <c r="EXP188" s="449"/>
      <c r="EXQ188" s="449"/>
      <c r="EXR188" s="449"/>
      <c r="EXS188" s="449"/>
      <c r="EXT188" s="449"/>
      <c r="EXU188" s="449"/>
      <c r="EXV188" s="449"/>
      <c r="EXW188" s="449"/>
      <c r="EXX188" s="449"/>
      <c r="EXY188" s="449"/>
      <c r="EXZ188" s="449"/>
      <c r="EYA188" s="449"/>
      <c r="EYB188" s="449"/>
      <c r="EYC188" s="449"/>
      <c r="EYD188" s="449"/>
      <c r="EYE188" s="449"/>
      <c r="EYF188" s="449"/>
      <c r="EYG188" s="449"/>
      <c r="EYH188" s="449"/>
      <c r="EYI188" s="449"/>
      <c r="EYJ188" s="449"/>
      <c r="EYK188" s="449"/>
      <c r="EYL188" s="449"/>
      <c r="EYM188" s="449"/>
      <c r="EYN188" s="449"/>
      <c r="EYO188" s="449"/>
      <c r="EYP188" s="449"/>
      <c r="EYQ188" s="449"/>
      <c r="EYR188" s="449"/>
      <c r="EYS188" s="449"/>
      <c r="EYT188" s="449"/>
      <c r="EYU188" s="449"/>
      <c r="EYV188" s="449"/>
      <c r="EYW188" s="449"/>
      <c r="EYX188" s="449"/>
      <c r="EYY188" s="449"/>
      <c r="EYZ188" s="449"/>
      <c r="EZA188" s="449"/>
      <c r="EZB188" s="449"/>
      <c r="EZC188" s="449"/>
      <c r="EZD188" s="449"/>
      <c r="EZE188" s="449"/>
      <c r="EZF188" s="449"/>
      <c r="EZG188" s="449"/>
      <c r="EZH188" s="449"/>
      <c r="EZI188" s="449"/>
      <c r="EZJ188" s="449"/>
      <c r="EZK188" s="449"/>
      <c r="EZL188" s="449"/>
      <c r="EZM188" s="449"/>
      <c r="EZN188" s="449"/>
      <c r="EZO188" s="449"/>
      <c r="EZP188" s="449"/>
      <c r="EZQ188" s="449"/>
      <c r="EZR188" s="449"/>
      <c r="EZS188" s="449"/>
      <c r="EZT188" s="449"/>
      <c r="EZU188" s="449"/>
      <c r="EZV188" s="449"/>
      <c r="EZW188" s="449"/>
      <c r="EZX188" s="449"/>
      <c r="EZY188" s="449"/>
      <c r="EZZ188" s="449"/>
      <c r="FAA188" s="449"/>
      <c r="FAB188" s="449"/>
      <c r="FAC188" s="449"/>
      <c r="FAD188" s="449"/>
      <c r="FAE188" s="449"/>
      <c r="FAF188" s="449"/>
      <c r="FAG188" s="449"/>
      <c r="FAH188" s="449"/>
      <c r="FAI188" s="449"/>
      <c r="FAJ188" s="449"/>
      <c r="FAK188" s="449"/>
      <c r="FAL188" s="449"/>
      <c r="FAM188" s="449"/>
      <c r="FAN188" s="449"/>
      <c r="FAO188" s="449"/>
      <c r="FAP188" s="449"/>
      <c r="FAQ188" s="449"/>
      <c r="FAR188" s="449"/>
      <c r="FAS188" s="449"/>
      <c r="FAT188" s="449"/>
      <c r="FAU188" s="449"/>
      <c r="FAV188" s="449"/>
      <c r="FAW188" s="449"/>
      <c r="FAX188" s="449"/>
      <c r="FAY188" s="449"/>
      <c r="FAZ188" s="449"/>
      <c r="FBA188" s="449"/>
      <c r="FBB188" s="449"/>
      <c r="FBC188" s="449"/>
      <c r="FBD188" s="449"/>
      <c r="FBE188" s="449"/>
      <c r="FBF188" s="449"/>
      <c r="FBG188" s="449"/>
      <c r="FBH188" s="449"/>
      <c r="FBI188" s="449"/>
      <c r="FBJ188" s="449"/>
      <c r="FBK188" s="449"/>
      <c r="FBL188" s="449"/>
      <c r="FBM188" s="449"/>
      <c r="FBN188" s="449"/>
      <c r="FBO188" s="449"/>
      <c r="FBP188" s="449"/>
      <c r="FBQ188" s="449"/>
      <c r="FBR188" s="449"/>
      <c r="FBS188" s="449"/>
      <c r="FBT188" s="449"/>
      <c r="FBU188" s="449"/>
      <c r="FBV188" s="449"/>
      <c r="FBW188" s="449"/>
      <c r="FBX188" s="449"/>
      <c r="FBY188" s="449"/>
      <c r="FBZ188" s="449"/>
      <c r="FCA188" s="449"/>
      <c r="FCB188" s="449"/>
      <c r="FCC188" s="449"/>
      <c r="FCD188" s="449"/>
      <c r="FCE188" s="449"/>
      <c r="FCF188" s="449"/>
      <c r="FCG188" s="449"/>
      <c r="FCH188" s="449"/>
      <c r="FCI188" s="449"/>
      <c r="FCJ188" s="449"/>
      <c r="FCK188" s="449"/>
      <c r="FCL188" s="449"/>
      <c r="FCM188" s="449"/>
      <c r="FCN188" s="449"/>
      <c r="FCO188" s="449"/>
      <c r="FCP188" s="449"/>
      <c r="FCQ188" s="449"/>
      <c r="FCR188" s="449"/>
      <c r="FCS188" s="449"/>
      <c r="FCT188" s="449"/>
      <c r="FCU188" s="449"/>
      <c r="FCV188" s="449"/>
      <c r="FCW188" s="449"/>
      <c r="FCX188" s="449"/>
      <c r="FCY188" s="449"/>
      <c r="FCZ188" s="449"/>
      <c r="FDA188" s="449"/>
      <c r="FDB188" s="449"/>
      <c r="FDC188" s="449"/>
      <c r="FDD188" s="449"/>
      <c r="FDE188" s="449"/>
      <c r="FDF188" s="449"/>
      <c r="FDG188" s="449"/>
      <c r="FDH188" s="449"/>
      <c r="FDI188" s="449"/>
      <c r="FDJ188" s="449"/>
      <c r="FDK188" s="449"/>
      <c r="FDL188" s="449"/>
      <c r="FDM188" s="449"/>
      <c r="FDN188" s="449"/>
      <c r="FDO188" s="449"/>
      <c r="FDP188" s="449"/>
      <c r="FDQ188" s="449"/>
      <c r="FDR188" s="449"/>
      <c r="FDS188" s="449"/>
      <c r="FDT188" s="449"/>
      <c r="FDU188" s="449"/>
      <c r="FDV188" s="449"/>
      <c r="FDW188" s="449"/>
      <c r="FDX188" s="449"/>
      <c r="FDY188" s="449"/>
      <c r="FDZ188" s="449"/>
      <c r="FEA188" s="449"/>
      <c r="FEB188" s="449"/>
      <c r="FEC188" s="449"/>
      <c r="FED188" s="449"/>
      <c r="FEE188" s="449"/>
      <c r="FEF188" s="449"/>
      <c r="FEG188" s="449"/>
      <c r="FEH188" s="449"/>
      <c r="FEI188" s="449"/>
      <c r="FEJ188" s="449"/>
      <c r="FEK188" s="449"/>
      <c r="FEL188" s="449"/>
      <c r="FEM188" s="449"/>
      <c r="FEN188" s="449"/>
      <c r="FEO188" s="449"/>
      <c r="FEP188" s="449"/>
      <c r="FEQ188" s="449"/>
      <c r="FER188" s="449"/>
      <c r="FES188" s="449"/>
      <c r="FET188" s="449"/>
      <c r="FEU188" s="449"/>
      <c r="FEV188" s="449"/>
      <c r="FEW188" s="449"/>
      <c r="FEX188" s="449"/>
      <c r="FEY188" s="449"/>
      <c r="FEZ188" s="449"/>
      <c r="FFA188" s="449"/>
      <c r="FFB188" s="449"/>
      <c r="FFC188" s="449"/>
      <c r="FFD188" s="449"/>
      <c r="FFE188" s="449"/>
      <c r="FFF188" s="449"/>
      <c r="FFG188" s="449"/>
      <c r="FFH188" s="449"/>
      <c r="FFI188" s="449"/>
      <c r="FFJ188" s="449"/>
      <c r="FFK188" s="449"/>
      <c r="FFL188" s="449"/>
      <c r="FFM188" s="449"/>
      <c r="FFN188" s="449"/>
      <c r="FFO188" s="449"/>
      <c r="FFP188" s="449"/>
      <c r="FFQ188" s="449"/>
      <c r="FFR188" s="449"/>
      <c r="FFS188" s="449"/>
      <c r="FFT188" s="449"/>
      <c r="FFU188" s="449"/>
      <c r="FFV188" s="449"/>
      <c r="FFW188" s="449"/>
      <c r="FFX188" s="449"/>
      <c r="FFY188" s="449"/>
      <c r="FFZ188" s="449"/>
      <c r="FGA188" s="449"/>
      <c r="FGB188" s="449"/>
      <c r="FGC188" s="449"/>
      <c r="FGD188" s="449"/>
      <c r="FGE188" s="449"/>
      <c r="FGF188" s="449"/>
      <c r="FGG188" s="449"/>
      <c r="FGH188" s="449"/>
      <c r="FGI188" s="449"/>
      <c r="FGJ188" s="449"/>
      <c r="FGK188" s="449"/>
      <c r="FGL188" s="449"/>
      <c r="FGM188" s="449"/>
      <c r="FGN188" s="449"/>
      <c r="FGO188" s="449"/>
      <c r="FGP188" s="449"/>
      <c r="FGQ188" s="449"/>
      <c r="FGR188" s="449"/>
      <c r="FGS188" s="449"/>
      <c r="FGT188" s="449"/>
      <c r="FGU188" s="449"/>
      <c r="FGV188" s="449"/>
      <c r="FGW188" s="449"/>
      <c r="FGX188" s="449"/>
      <c r="FGY188" s="449"/>
      <c r="FGZ188" s="449"/>
      <c r="FHA188" s="449"/>
      <c r="FHB188" s="449"/>
      <c r="FHC188" s="449"/>
      <c r="FHD188" s="449"/>
      <c r="FHE188" s="449"/>
      <c r="FHF188" s="449"/>
      <c r="FHG188" s="449"/>
      <c r="FHH188" s="449"/>
      <c r="FHI188" s="449"/>
      <c r="FHJ188" s="449"/>
      <c r="FHK188" s="449"/>
      <c r="FHL188" s="449"/>
      <c r="FHM188" s="449"/>
      <c r="FHN188" s="449"/>
      <c r="FHO188" s="449"/>
      <c r="FHP188" s="449"/>
      <c r="FHQ188" s="449"/>
      <c r="FHR188" s="449"/>
      <c r="FHS188" s="449"/>
      <c r="FHT188" s="449"/>
      <c r="FHU188" s="449"/>
      <c r="FHV188" s="449"/>
      <c r="FHW188" s="449"/>
      <c r="FHX188" s="449"/>
      <c r="FHY188" s="449"/>
      <c r="FHZ188" s="449"/>
      <c r="FIA188" s="449"/>
      <c r="FIB188" s="449"/>
      <c r="FIC188" s="449"/>
      <c r="FID188" s="449"/>
      <c r="FIE188" s="449"/>
      <c r="FIF188" s="449"/>
      <c r="FIG188" s="449"/>
      <c r="FIH188" s="449"/>
      <c r="FII188" s="449"/>
      <c r="FIJ188" s="449"/>
      <c r="FIK188" s="449"/>
      <c r="FIL188" s="449"/>
      <c r="FIM188" s="449"/>
      <c r="FIN188" s="449"/>
      <c r="FIO188" s="449"/>
      <c r="FIP188" s="449"/>
      <c r="FIQ188" s="449"/>
      <c r="FIR188" s="449"/>
      <c r="FIS188" s="449"/>
      <c r="FIT188" s="449"/>
      <c r="FIU188" s="449"/>
      <c r="FIV188" s="449"/>
      <c r="FIW188" s="449"/>
      <c r="FIX188" s="449"/>
      <c r="FIY188" s="449"/>
      <c r="FIZ188" s="449"/>
      <c r="FJA188" s="449"/>
      <c r="FJB188" s="449"/>
      <c r="FJC188" s="449"/>
      <c r="FJD188" s="449"/>
      <c r="FJE188" s="449"/>
      <c r="FJF188" s="449"/>
      <c r="FJG188" s="449"/>
      <c r="FJH188" s="449"/>
      <c r="FJI188" s="449"/>
      <c r="FJJ188" s="449"/>
      <c r="FJK188" s="449"/>
      <c r="FJL188" s="449"/>
      <c r="FJM188" s="449"/>
      <c r="FJN188" s="449"/>
      <c r="FJO188" s="449"/>
      <c r="FJP188" s="449"/>
      <c r="FJQ188" s="449"/>
      <c r="FJR188" s="449"/>
      <c r="FJS188" s="449"/>
      <c r="FJT188" s="449"/>
      <c r="FJU188" s="449"/>
      <c r="FJV188" s="449"/>
      <c r="FJW188" s="449"/>
      <c r="FJX188" s="449"/>
      <c r="FJY188" s="449"/>
      <c r="FJZ188" s="449"/>
      <c r="FKA188" s="449"/>
      <c r="FKB188" s="449"/>
      <c r="FKC188" s="449"/>
      <c r="FKD188" s="449"/>
      <c r="FKE188" s="449"/>
      <c r="FKF188" s="449"/>
      <c r="FKG188" s="449"/>
      <c r="FKH188" s="449"/>
      <c r="FKI188" s="449"/>
      <c r="FKJ188" s="449"/>
      <c r="FKK188" s="449"/>
      <c r="FKL188" s="449"/>
      <c r="FKM188" s="449"/>
      <c r="FKN188" s="449"/>
      <c r="FKO188" s="449"/>
      <c r="FKP188" s="449"/>
      <c r="FKQ188" s="449"/>
      <c r="FKR188" s="449"/>
      <c r="FKS188" s="449"/>
      <c r="FKT188" s="449"/>
      <c r="FKU188" s="449"/>
      <c r="FKV188" s="449"/>
      <c r="FKW188" s="449"/>
      <c r="FKX188" s="449"/>
      <c r="FKY188" s="449"/>
      <c r="FKZ188" s="449"/>
      <c r="FLA188" s="449"/>
      <c r="FLB188" s="449"/>
      <c r="FLC188" s="449"/>
      <c r="FLD188" s="449"/>
      <c r="FLE188" s="449"/>
      <c r="FLF188" s="449"/>
      <c r="FLG188" s="449"/>
      <c r="FLH188" s="449"/>
      <c r="FLI188" s="449"/>
      <c r="FLJ188" s="449"/>
      <c r="FLK188" s="449"/>
      <c r="FLL188" s="449"/>
      <c r="FLM188" s="449"/>
      <c r="FLN188" s="449"/>
      <c r="FLO188" s="449"/>
      <c r="FLP188" s="449"/>
      <c r="FLQ188" s="449"/>
      <c r="FLR188" s="449"/>
      <c r="FLS188" s="449"/>
      <c r="FLT188" s="449"/>
      <c r="FLU188" s="449"/>
      <c r="FLV188" s="449"/>
      <c r="FLW188" s="449"/>
      <c r="FLX188" s="449"/>
      <c r="FLY188" s="449"/>
      <c r="FLZ188" s="449"/>
      <c r="FMA188" s="449"/>
      <c r="FMB188" s="449"/>
      <c r="FMC188" s="449"/>
      <c r="FMD188" s="449"/>
      <c r="FME188" s="449"/>
      <c r="FMF188" s="449"/>
      <c r="FMG188" s="449"/>
      <c r="FMH188" s="449"/>
      <c r="FMI188" s="449"/>
      <c r="FMJ188" s="449"/>
      <c r="FMK188" s="449"/>
      <c r="FML188" s="449"/>
      <c r="FMM188" s="449"/>
      <c r="FMN188" s="449"/>
      <c r="FMO188" s="449"/>
      <c r="FMP188" s="449"/>
      <c r="FMQ188" s="449"/>
      <c r="FMR188" s="449"/>
      <c r="FMS188" s="449"/>
      <c r="FMT188" s="449"/>
      <c r="FMU188" s="449"/>
      <c r="FMV188" s="449"/>
      <c r="FMW188" s="449"/>
      <c r="FMX188" s="449"/>
      <c r="FMY188" s="449"/>
      <c r="FMZ188" s="449"/>
      <c r="FNA188" s="449"/>
      <c r="FNB188" s="449"/>
      <c r="FNC188" s="449"/>
      <c r="FND188" s="449"/>
      <c r="FNE188" s="449"/>
      <c r="FNF188" s="449"/>
      <c r="FNG188" s="449"/>
      <c r="FNH188" s="449"/>
      <c r="FNI188" s="449"/>
      <c r="FNJ188" s="449"/>
      <c r="FNK188" s="449"/>
      <c r="FNL188" s="449"/>
      <c r="FNM188" s="449"/>
      <c r="FNN188" s="449"/>
      <c r="FNO188" s="449"/>
      <c r="FNP188" s="449"/>
      <c r="FNQ188" s="449"/>
      <c r="FNR188" s="449"/>
      <c r="FNS188" s="449"/>
      <c r="FNT188" s="449"/>
      <c r="FNU188" s="449"/>
      <c r="FNV188" s="449"/>
      <c r="FNW188" s="449"/>
      <c r="FNX188" s="449"/>
      <c r="FNY188" s="449"/>
      <c r="FNZ188" s="449"/>
      <c r="FOA188" s="449"/>
      <c r="FOB188" s="449"/>
      <c r="FOC188" s="449"/>
      <c r="FOD188" s="449"/>
      <c r="FOE188" s="449"/>
      <c r="FOF188" s="449"/>
      <c r="FOG188" s="449"/>
      <c r="FOH188" s="449"/>
      <c r="FOI188" s="449"/>
      <c r="FOJ188" s="449"/>
      <c r="FOK188" s="449"/>
      <c r="FOL188" s="449"/>
      <c r="FOM188" s="449"/>
      <c r="FON188" s="449"/>
      <c r="FOO188" s="449"/>
      <c r="FOP188" s="449"/>
      <c r="FOQ188" s="449"/>
      <c r="FOR188" s="449"/>
      <c r="FOS188" s="449"/>
      <c r="FOT188" s="449"/>
      <c r="FOU188" s="449"/>
      <c r="FOV188" s="449"/>
      <c r="FOW188" s="449"/>
      <c r="FOX188" s="449"/>
      <c r="FOY188" s="449"/>
      <c r="FOZ188" s="449"/>
      <c r="FPA188" s="449"/>
      <c r="FPB188" s="449"/>
      <c r="FPC188" s="449"/>
      <c r="FPD188" s="449"/>
      <c r="FPE188" s="449"/>
      <c r="FPF188" s="449"/>
      <c r="FPG188" s="449"/>
      <c r="FPH188" s="449"/>
      <c r="FPI188" s="449"/>
      <c r="FPJ188" s="449"/>
      <c r="FPK188" s="449"/>
      <c r="FPL188" s="449"/>
      <c r="FPM188" s="449"/>
      <c r="FPN188" s="449"/>
      <c r="FPO188" s="449"/>
      <c r="FPP188" s="449"/>
      <c r="FPQ188" s="449"/>
      <c r="FPR188" s="449"/>
      <c r="FPS188" s="449"/>
      <c r="FPT188" s="449"/>
      <c r="FPU188" s="449"/>
      <c r="FPV188" s="449"/>
      <c r="FPW188" s="449"/>
      <c r="FPX188" s="449"/>
      <c r="FPY188" s="449"/>
      <c r="FPZ188" s="449"/>
      <c r="FQA188" s="449"/>
      <c r="FQB188" s="449"/>
      <c r="FQC188" s="449"/>
      <c r="FQD188" s="449"/>
      <c r="FQE188" s="449"/>
      <c r="FQF188" s="449"/>
      <c r="FQG188" s="449"/>
      <c r="FQH188" s="449"/>
      <c r="FQI188" s="449"/>
      <c r="FQJ188" s="449"/>
      <c r="FQK188" s="449"/>
      <c r="FQL188" s="449"/>
      <c r="FQM188" s="449"/>
      <c r="FQN188" s="449"/>
      <c r="FQO188" s="449"/>
      <c r="FQP188" s="449"/>
      <c r="FQQ188" s="449"/>
      <c r="FQR188" s="449"/>
      <c r="FQS188" s="449"/>
      <c r="FQT188" s="449"/>
      <c r="FQU188" s="449"/>
      <c r="FQV188" s="449"/>
      <c r="FQW188" s="449"/>
      <c r="FQX188" s="449"/>
      <c r="FQY188" s="449"/>
      <c r="FQZ188" s="449"/>
      <c r="FRA188" s="449"/>
      <c r="FRB188" s="449"/>
      <c r="FRC188" s="449"/>
      <c r="FRD188" s="449"/>
      <c r="FRE188" s="449"/>
      <c r="FRF188" s="449"/>
      <c r="FRG188" s="449"/>
      <c r="FRH188" s="449"/>
      <c r="FRI188" s="449"/>
      <c r="FRJ188" s="449"/>
      <c r="FRK188" s="449"/>
      <c r="FRL188" s="449"/>
      <c r="FRM188" s="449"/>
      <c r="FRN188" s="449"/>
      <c r="FRO188" s="449"/>
      <c r="FRP188" s="449"/>
      <c r="FRQ188" s="449"/>
      <c r="FRR188" s="449"/>
      <c r="FRS188" s="449"/>
      <c r="FRT188" s="449"/>
      <c r="FRU188" s="449"/>
      <c r="FRV188" s="449"/>
      <c r="FRW188" s="449"/>
      <c r="FRX188" s="449"/>
      <c r="FRY188" s="449"/>
      <c r="FRZ188" s="449"/>
      <c r="FSA188" s="449"/>
      <c r="FSB188" s="449"/>
      <c r="FSC188" s="449"/>
      <c r="FSD188" s="449"/>
      <c r="FSE188" s="449"/>
      <c r="FSF188" s="449"/>
      <c r="FSG188" s="449"/>
      <c r="FSH188" s="449"/>
      <c r="FSI188" s="449"/>
      <c r="FSJ188" s="449"/>
      <c r="FSK188" s="449"/>
      <c r="FSL188" s="449"/>
      <c r="FSM188" s="449"/>
      <c r="FSN188" s="449"/>
      <c r="FSO188" s="449"/>
      <c r="FSP188" s="449"/>
      <c r="FSQ188" s="449"/>
      <c r="FSR188" s="449"/>
      <c r="FSS188" s="449"/>
      <c r="FST188" s="449"/>
      <c r="FSU188" s="449"/>
      <c r="FSV188" s="449"/>
      <c r="FSW188" s="449"/>
      <c r="FSX188" s="449"/>
      <c r="FSY188" s="449"/>
      <c r="FSZ188" s="449"/>
      <c r="FTA188" s="449"/>
      <c r="FTB188" s="449"/>
      <c r="FTC188" s="449"/>
      <c r="FTD188" s="449"/>
      <c r="FTE188" s="449"/>
      <c r="FTF188" s="449"/>
      <c r="FTG188" s="449"/>
      <c r="FTH188" s="449"/>
      <c r="FTI188" s="449"/>
      <c r="FTJ188" s="449"/>
      <c r="FTK188" s="449"/>
      <c r="FTL188" s="449"/>
      <c r="FTM188" s="449"/>
      <c r="FTN188" s="449"/>
      <c r="FTO188" s="449"/>
      <c r="FTP188" s="449"/>
      <c r="FTQ188" s="449"/>
      <c r="FTR188" s="449"/>
      <c r="FTS188" s="449"/>
      <c r="FTT188" s="449"/>
      <c r="FTU188" s="449"/>
      <c r="FTV188" s="449"/>
      <c r="FTW188" s="449"/>
      <c r="FTX188" s="449"/>
      <c r="FTY188" s="449"/>
      <c r="FTZ188" s="449"/>
      <c r="FUA188" s="449"/>
      <c r="FUB188" s="449"/>
      <c r="FUC188" s="449"/>
      <c r="FUD188" s="449"/>
      <c r="FUE188" s="449"/>
      <c r="FUF188" s="449"/>
      <c r="FUG188" s="449"/>
      <c r="FUH188" s="449"/>
      <c r="FUI188" s="449"/>
      <c r="FUJ188" s="449"/>
      <c r="FUK188" s="449"/>
      <c r="FUL188" s="449"/>
      <c r="FUM188" s="449"/>
      <c r="FUN188" s="449"/>
      <c r="FUO188" s="449"/>
      <c r="FUP188" s="449"/>
      <c r="FUQ188" s="449"/>
      <c r="FUR188" s="449"/>
      <c r="FUS188" s="449"/>
      <c r="FUT188" s="449"/>
      <c r="FUU188" s="449"/>
      <c r="FUV188" s="449"/>
      <c r="FUW188" s="449"/>
      <c r="FUX188" s="449"/>
      <c r="FUY188" s="449"/>
      <c r="FUZ188" s="449"/>
      <c r="FVA188" s="449"/>
      <c r="FVB188" s="449"/>
      <c r="FVC188" s="449"/>
      <c r="FVD188" s="449"/>
      <c r="FVE188" s="449"/>
      <c r="FVF188" s="449"/>
      <c r="FVG188" s="449"/>
      <c r="FVH188" s="449"/>
      <c r="FVI188" s="449"/>
      <c r="FVJ188" s="449"/>
      <c r="FVK188" s="449"/>
      <c r="FVL188" s="449"/>
      <c r="FVM188" s="449"/>
      <c r="FVN188" s="449"/>
      <c r="FVO188" s="449"/>
      <c r="FVP188" s="449"/>
      <c r="FVQ188" s="449"/>
      <c r="FVR188" s="449"/>
      <c r="FVS188" s="449"/>
      <c r="FVT188" s="449"/>
      <c r="FVU188" s="449"/>
      <c r="FVV188" s="449"/>
      <c r="FVW188" s="449"/>
      <c r="FVX188" s="449"/>
      <c r="FVY188" s="449"/>
      <c r="FVZ188" s="449"/>
      <c r="FWA188" s="449"/>
      <c r="FWB188" s="449"/>
      <c r="FWC188" s="449"/>
      <c r="FWD188" s="449"/>
      <c r="FWE188" s="449"/>
      <c r="FWF188" s="449"/>
      <c r="FWG188" s="449"/>
      <c r="FWH188" s="449"/>
      <c r="FWI188" s="449"/>
      <c r="FWJ188" s="449"/>
      <c r="FWK188" s="449"/>
      <c r="FWL188" s="449"/>
      <c r="FWM188" s="449"/>
      <c r="FWN188" s="449"/>
      <c r="FWO188" s="449"/>
      <c r="FWP188" s="449"/>
      <c r="FWQ188" s="449"/>
      <c r="FWR188" s="449"/>
      <c r="FWS188" s="449"/>
      <c r="FWT188" s="449"/>
      <c r="FWU188" s="449"/>
      <c r="FWV188" s="449"/>
      <c r="FWW188" s="449"/>
      <c r="FWX188" s="449"/>
      <c r="FWY188" s="449"/>
      <c r="FWZ188" s="449"/>
      <c r="FXA188" s="449"/>
      <c r="FXB188" s="449"/>
      <c r="FXC188" s="449"/>
      <c r="FXD188" s="449"/>
      <c r="FXE188" s="449"/>
      <c r="FXF188" s="449"/>
      <c r="FXG188" s="449"/>
      <c r="FXH188" s="449"/>
      <c r="FXI188" s="449"/>
      <c r="FXJ188" s="449"/>
      <c r="FXK188" s="449"/>
      <c r="FXL188" s="449"/>
      <c r="FXM188" s="449"/>
      <c r="FXN188" s="449"/>
      <c r="FXO188" s="449"/>
      <c r="FXP188" s="449"/>
      <c r="FXQ188" s="449"/>
      <c r="FXR188" s="449"/>
      <c r="FXS188" s="449"/>
      <c r="FXT188" s="449"/>
      <c r="FXU188" s="449"/>
      <c r="FXV188" s="449"/>
      <c r="FXW188" s="449"/>
      <c r="FXX188" s="449"/>
      <c r="FXY188" s="449"/>
      <c r="FXZ188" s="449"/>
      <c r="FYA188" s="449"/>
      <c r="FYB188" s="449"/>
      <c r="FYC188" s="449"/>
      <c r="FYD188" s="449"/>
      <c r="FYE188" s="449"/>
      <c r="FYF188" s="449"/>
      <c r="FYG188" s="449"/>
      <c r="FYH188" s="449"/>
      <c r="FYI188" s="449"/>
      <c r="FYJ188" s="449"/>
      <c r="FYK188" s="449"/>
      <c r="FYL188" s="449"/>
      <c r="FYM188" s="449"/>
      <c r="FYN188" s="449"/>
      <c r="FYO188" s="449"/>
      <c r="FYP188" s="449"/>
      <c r="FYQ188" s="449"/>
      <c r="FYR188" s="449"/>
      <c r="FYS188" s="449"/>
      <c r="FYT188" s="449"/>
      <c r="FYU188" s="449"/>
      <c r="FYV188" s="449"/>
      <c r="FYW188" s="449"/>
      <c r="FYX188" s="449"/>
      <c r="FYY188" s="449"/>
      <c r="FYZ188" s="449"/>
      <c r="FZA188" s="449"/>
      <c r="FZB188" s="449"/>
      <c r="FZC188" s="449"/>
      <c r="FZD188" s="449"/>
      <c r="FZE188" s="449"/>
      <c r="FZF188" s="449"/>
      <c r="FZG188" s="449"/>
      <c r="FZH188" s="449"/>
      <c r="FZI188" s="449"/>
      <c r="FZJ188" s="449"/>
      <c r="FZK188" s="449"/>
      <c r="FZL188" s="449"/>
      <c r="FZM188" s="449"/>
      <c r="FZN188" s="449"/>
      <c r="FZO188" s="449"/>
      <c r="FZP188" s="449"/>
      <c r="FZQ188" s="449"/>
      <c r="FZR188" s="449"/>
      <c r="FZS188" s="449"/>
      <c r="FZT188" s="449"/>
      <c r="FZU188" s="449"/>
      <c r="FZV188" s="449"/>
      <c r="FZW188" s="449"/>
      <c r="FZX188" s="449"/>
      <c r="FZY188" s="449"/>
      <c r="FZZ188" s="449"/>
      <c r="GAA188" s="449"/>
      <c r="GAB188" s="449"/>
      <c r="GAC188" s="449"/>
      <c r="GAD188" s="449"/>
      <c r="GAE188" s="449"/>
      <c r="GAF188" s="449"/>
      <c r="GAG188" s="449"/>
      <c r="GAH188" s="449"/>
      <c r="GAI188" s="449"/>
      <c r="GAJ188" s="449"/>
      <c r="GAK188" s="449"/>
      <c r="GAL188" s="449"/>
      <c r="GAM188" s="449"/>
      <c r="GAN188" s="449"/>
      <c r="GAO188" s="449"/>
      <c r="GAP188" s="449"/>
      <c r="GAQ188" s="449"/>
      <c r="GAR188" s="449"/>
      <c r="GAS188" s="449"/>
      <c r="GAT188" s="449"/>
      <c r="GAU188" s="449"/>
      <c r="GAV188" s="449"/>
      <c r="GAW188" s="449"/>
      <c r="GAX188" s="449"/>
      <c r="GAY188" s="449"/>
      <c r="GAZ188" s="449"/>
      <c r="GBA188" s="449"/>
      <c r="GBB188" s="449"/>
      <c r="GBC188" s="449"/>
      <c r="GBD188" s="449"/>
      <c r="GBE188" s="449"/>
      <c r="GBF188" s="449"/>
      <c r="GBG188" s="449"/>
      <c r="GBH188" s="449"/>
      <c r="GBI188" s="449"/>
      <c r="GBJ188" s="449"/>
      <c r="GBK188" s="449"/>
      <c r="GBL188" s="449"/>
      <c r="GBM188" s="449"/>
      <c r="GBN188" s="449"/>
      <c r="GBO188" s="449"/>
      <c r="GBP188" s="449"/>
      <c r="GBQ188" s="449"/>
      <c r="GBR188" s="449"/>
      <c r="GBS188" s="449"/>
      <c r="GBT188" s="449"/>
      <c r="GBU188" s="449"/>
      <c r="GBV188" s="449"/>
      <c r="GBW188" s="449"/>
      <c r="GBX188" s="449"/>
      <c r="GBY188" s="449"/>
      <c r="GBZ188" s="449"/>
      <c r="GCA188" s="449"/>
      <c r="GCB188" s="449"/>
      <c r="GCC188" s="449"/>
      <c r="GCD188" s="449"/>
      <c r="GCE188" s="449"/>
      <c r="GCF188" s="449"/>
      <c r="GCG188" s="449"/>
      <c r="GCH188" s="449"/>
      <c r="GCI188" s="449"/>
      <c r="GCJ188" s="449"/>
      <c r="GCK188" s="449"/>
      <c r="GCL188" s="449"/>
      <c r="GCM188" s="449"/>
      <c r="GCN188" s="449"/>
      <c r="GCO188" s="449"/>
      <c r="GCP188" s="449"/>
      <c r="GCQ188" s="449"/>
      <c r="GCR188" s="449"/>
      <c r="GCS188" s="449"/>
      <c r="GCT188" s="449"/>
      <c r="GCU188" s="449"/>
      <c r="GCV188" s="449"/>
      <c r="GCW188" s="449"/>
      <c r="GCX188" s="449"/>
      <c r="GCY188" s="449"/>
      <c r="GCZ188" s="449"/>
      <c r="GDA188" s="449"/>
      <c r="GDB188" s="449"/>
      <c r="GDC188" s="449"/>
      <c r="GDD188" s="449"/>
      <c r="GDE188" s="449"/>
      <c r="GDF188" s="449"/>
      <c r="GDG188" s="449"/>
      <c r="GDH188" s="449"/>
      <c r="GDI188" s="449"/>
      <c r="GDJ188" s="449"/>
      <c r="GDK188" s="449"/>
      <c r="GDL188" s="449"/>
      <c r="GDM188" s="449"/>
      <c r="GDN188" s="449"/>
      <c r="GDO188" s="449"/>
      <c r="GDP188" s="449"/>
      <c r="GDQ188" s="449"/>
      <c r="GDR188" s="449"/>
      <c r="GDS188" s="449"/>
      <c r="GDT188" s="449"/>
      <c r="GDU188" s="449"/>
      <c r="GDV188" s="449"/>
      <c r="GDW188" s="449"/>
      <c r="GDX188" s="449"/>
      <c r="GDY188" s="449"/>
      <c r="GDZ188" s="449"/>
      <c r="GEA188" s="449"/>
      <c r="GEB188" s="449"/>
      <c r="GEC188" s="449"/>
      <c r="GED188" s="449"/>
      <c r="GEE188" s="449"/>
      <c r="GEF188" s="449"/>
      <c r="GEG188" s="449"/>
      <c r="GEH188" s="449"/>
      <c r="GEI188" s="449"/>
      <c r="GEJ188" s="449"/>
      <c r="GEK188" s="449"/>
      <c r="GEL188" s="449"/>
      <c r="GEM188" s="449"/>
      <c r="GEN188" s="449"/>
      <c r="GEO188" s="449"/>
      <c r="GEP188" s="449"/>
      <c r="GEQ188" s="449"/>
      <c r="GER188" s="449"/>
      <c r="GES188" s="449"/>
      <c r="GET188" s="449"/>
      <c r="GEU188" s="449"/>
      <c r="GEV188" s="449"/>
      <c r="GEW188" s="449"/>
      <c r="GEX188" s="449"/>
      <c r="GEY188" s="449"/>
      <c r="GEZ188" s="449"/>
      <c r="GFA188" s="449"/>
      <c r="GFB188" s="449"/>
      <c r="GFC188" s="449"/>
      <c r="GFD188" s="449"/>
      <c r="GFE188" s="449"/>
      <c r="GFF188" s="449"/>
      <c r="GFG188" s="449"/>
      <c r="GFH188" s="449"/>
      <c r="GFI188" s="449"/>
      <c r="GFJ188" s="449"/>
      <c r="GFK188" s="449"/>
      <c r="GFL188" s="449"/>
      <c r="GFM188" s="449"/>
      <c r="GFN188" s="449"/>
      <c r="GFO188" s="449"/>
      <c r="GFP188" s="449"/>
      <c r="GFQ188" s="449"/>
      <c r="GFR188" s="449"/>
      <c r="GFS188" s="449"/>
      <c r="GFT188" s="449"/>
      <c r="GFU188" s="449"/>
      <c r="GFV188" s="449"/>
      <c r="GFW188" s="449"/>
      <c r="GFX188" s="449"/>
      <c r="GFY188" s="449"/>
      <c r="GFZ188" s="449"/>
      <c r="GGA188" s="449"/>
      <c r="GGB188" s="449"/>
      <c r="GGC188" s="449"/>
      <c r="GGD188" s="449"/>
      <c r="GGE188" s="449"/>
      <c r="GGF188" s="449"/>
      <c r="GGG188" s="449"/>
      <c r="GGH188" s="449"/>
      <c r="GGI188" s="449"/>
      <c r="GGJ188" s="449"/>
      <c r="GGK188" s="449"/>
      <c r="GGL188" s="449"/>
      <c r="GGM188" s="449"/>
      <c r="GGN188" s="449"/>
      <c r="GGO188" s="449"/>
      <c r="GGP188" s="449"/>
      <c r="GGQ188" s="449"/>
      <c r="GGR188" s="449"/>
      <c r="GGS188" s="449"/>
      <c r="GGT188" s="449"/>
      <c r="GGU188" s="449"/>
      <c r="GGV188" s="449"/>
      <c r="GGW188" s="449"/>
      <c r="GGX188" s="449"/>
      <c r="GGY188" s="449"/>
      <c r="GGZ188" s="449"/>
      <c r="GHA188" s="449"/>
      <c r="GHB188" s="449"/>
      <c r="GHC188" s="449"/>
      <c r="GHD188" s="449"/>
      <c r="GHE188" s="449"/>
      <c r="GHF188" s="449"/>
      <c r="GHG188" s="449"/>
      <c r="GHH188" s="449"/>
      <c r="GHI188" s="449"/>
      <c r="GHJ188" s="449"/>
      <c r="GHK188" s="449"/>
      <c r="GHL188" s="449"/>
      <c r="GHM188" s="449"/>
      <c r="GHN188" s="449"/>
      <c r="GHO188" s="449"/>
      <c r="GHP188" s="449"/>
      <c r="GHQ188" s="449"/>
      <c r="GHR188" s="449"/>
      <c r="GHS188" s="449"/>
      <c r="GHT188" s="449"/>
      <c r="GHU188" s="449"/>
      <c r="GHV188" s="449"/>
      <c r="GHW188" s="449"/>
      <c r="GHX188" s="449"/>
      <c r="GHY188" s="449"/>
      <c r="GHZ188" s="449"/>
      <c r="GIA188" s="449"/>
      <c r="GIB188" s="449"/>
      <c r="GIC188" s="449"/>
      <c r="GID188" s="449"/>
      <c r="GIE188" s="449"/>
      <c r="GIF188" s="449"/>
      <c r="GIG188" s="449"/>
      <c r="GIH188" s="449"/>
      <c r="GII188" s="449"/>
      <c r="GIJ188" s="449"/>
      <c r="GIK188" s="449"/>
      <c r="GIL188" s="449"/>
      <c r="GIM188" s="449"/>
      <c r="GIN188" s="449"/>
      <c r="GIO188" s="449"/>
      <c r="GIP188" s="449"/>
      <c r="GIQ188" s="449"/>
      <c r="GIR188" s="449"/>
      <c r="GIS188" s="449"/>
      <c r="GIT188" s="449"/>
      <c r="GIU188" s="449"/>
      <c r="GIV188" s="449"/>
      <c r="GIW188" s="449"/>
      <c r="GIX188" s="449"/>
      <c r="GIY188" s="449"/>
      <c r="GIZ188" s="449"/>
      <c r="GJA188" s="449"/>
      <c r="GJB188" s="449"/>
      <c r="GJC188" s="449"/>
      <c r="GJD188" s="449"/>
      <c r="GJE188" s="449"/>
      <c r="GJF188" s="449"/>
      <c r="GJG188" s="449"/>
      <c r="GJH188" s="449"/>
      <c r="GJI188" s="449"/>
      <c r="GJJ188" s="449"/>
      <c r="GJK188" s="449"/>
      <c r="GJL188" s="449"/>
      <c r="GJM188" s="449"/>
      <c r="GJN188" s="449"/>
      <c r="GJO188" s="449"/>
      <c r="GJP188" s="449"/>
      <c r="GJQ188" s="449"/>
      <c r="GJR188" s="449"/>
      <c r="GJS188" s="449"/>
      <c r="GJT188" s="449"/>
      <c r="GJU188" s="449"/>
      <c r="GJV188" s="449"/>
      <c r="GJW188" s="449"/>
      <c r="GJX188" s="449"/>
      <c r="GJY188" s="449"/>
      <c r="GJZ188" s="449"/>
      <c r="GKA188" s="449"/>
      <c r="GKB188" s="449"/>
      <c r="GKC188" s="449"/>
      <c r="GKD188" s="449"/>
      <c r="GKE188" s="449"/>
      <c r="GKF188" s="449"/>
      <c r="GKG188" s="449"/>
      <c r="GKH188" s="449"/>
      <c r="GKI188" s="449"/>
      <c r="GKJ188" s="449"/>
      <c r="GKK188" s="449"/>
      <c r="GKL188" s="449"/>
      <c r="GKM188" s="449"/>
      <c r="GKN188" s="449"/>
      <c r="GKO188" s="449"/>
      <c r="GKP188" s="449"/>
      <c r="GKQ188" s="449"/>
      <c r="GKR188" s="449"/>
      <c r="GKS188" s="449"/>
      <c r="GKT188" s="449"/>
      <c r="GKU188" s="449"/>
      <c r="GKV188" s="449"/>
      <c r="GKW188" s="449"/>
      <c r="GKX188" s="449"/>
      <c r="GKY188" s="449"/>
      <c r="GKZ188" s="449"/>
      <c r="GLA188" s="449"/>
      <c r="GLB188" s="449"/>
      <c r="GLC188" s="449"/>
      <c r="GLD188" s="449"/>
      <c r="GLE188" s="449"/>
      <c r="GLF188" s="449"/>
      <c r="GLG188" s="449"/>
      <c r="GLH188" s="449"/>
      <c r="GLI188" s="449"/>
      <c r="GLJ188" s="449"/>
      <c r="GLK188" s="449"/>
      <c r="GLL188" s="449"/>
      <c r="GLM188" s="449"/>
      <c r="GLN188" s="449"/>
      <c r="GLO188" s="449"/>
      <c r="GLP188" s="449"/>
      <c r="GLQ188" s="449"/>
      <c r="GLR188" s="449"/>
      <c r="GLS188" s="449"/>
      <c r="GLT188" s="449"/>
      <c r="GLU188" s="449"/>
      <c r="GLV188" s="449"/>
      <c r="GLW188" s="449"/>
      <c r="GLX188" s="449"/>
      <c r="GLY188" s="449"/>
      <c r="GLZ188" s="449"/>
      <c r="GMA188" s="449"/>
      <c r="GMB188" s="449"/>
      <c r="GMC188" s="449"/>
      <c r="GMD188" s="449"/>
      <c r="GME188" s="449"/>
      <c r="GMF188" s="449"/>
      <c r="GMG188" s="449"/>
      <c r="GMH188" s="449"/>
      <c r="GMI188" s="449"/>
      <c r="GMJ188" s="449"/>
      <c r="GMK188" s="449"/>
      <c r="GML188" s="449"/>
      <c r="GMM188" s="449"/>
      <c r="GMN188" s="449"/>
      <c r="GMO188" s="449"/>
      <c r="GMP188" s="449"/>
      <c r="GMQ188" s="449"/>
      <c r="GMR188" s="449"/>
      <c r="GMS188" s="449"/>
      <c r="GMT188" s="449"/>
      <c r="GMU188" s="449"/>
      <c r="GMV188" s="449"/>
      <c r="GMW188" s="449"/>
      <c r="GMX188" s="449"/>
      <c r="GMY188" s="449"/>
      <c r="GMZ188" s="449"/>
      <c r="GNA188" s="449"/>
      <c r="GNB188" s="449"/>
      <c r="GNC188" s="449"/>
      <c r="GND188" s="449"/>
      <c r="GNE188" s="449"/>
      <c r="GNF188" s="449"/>
      <c r="GNG188" s="449"/>
      <c r="GNH188" s="449"/>
      <c r="GNI188" s="449"/>
      <c r="GNJ188" s="449"/>
      <c r="GNK188" s="449"/>
      <c r="GNL188" s="449"/>
      <c r="GNM188" s="449"/>
      <c r="GNN188" s="449"/>
      <c r="GNO188" s="449"/>
      <c r="GNP188" s="449"/>
      <c r="GNQ188" s="449"/>
      <c r="GNR188" s="449"/>
      <c r="GNS188" s="449"/>
      <c r="GNT188" s="449"/>
      <c r="GNU188" s="449"/>
      <c r="GNV188" s="449"/>
      <c r="GNW188" s="449"/>
      <c r="GNX188" s="449"/>
      <c r="GNY188" s="449"/>
      <c r="GNZ188" s="449"/>
      <c r="GOA188" s="449"/>
      <c r="GOB188" s="449"/>
      <c r="GOC188" s="449"/>
      <c r="GOD188" s="449"/>
      <c r="GOE188" s="449"/>
      <c r="GOF188" s="449"/>
      <c r="GOG188" s="449"/>
      <c r="GOH188" s="449"/>
      <c r="GOI188" s="449"/>
      <c r="GOJ188" s="449"/>
      <c r="GOK188" s="449"/>
      <c r="GOL188" s="449"/>
      <c r="GOM188" s="449"/>
      <c r="GON188" s="449"/>
      <c r="GOO188" s="449"/>
      <c r="GOP188" s="449"/>
      <c r="GOQ188" s="449"/>
      <c r="GOR188" s="449"/>
      <c r="GOS188" s="449"/>
      <c r="GOT188" s="449"/>
      <c r="GOU188" s="449"/>
      <c r="GOV188" s="449"/>
      <c r="GOW188" s="449"/>
      <c r="GOX188" s="449"/>
      <c r="GOY188" s="449"/>
      <c r="GOZ188" s="449"/>
      <c r="GPA188" s="449"/>
      <c r="GPB188" s="449"/>
      <c r="GPC188" s="449"/>
      <c r="GPD188" s="449"/>
      <c r="GPE188" s="449"/>
      <c r="GPF188" s="449"/>
      <c r="GPG188" s="449"/>
      <c r="GPH188" s="449"/>
      <c r="GPI188" s="449"/>
      <c r="GPJ188" s="449"/>
      <c r="GPK188" s="449"/>
      <c r="GPL188" s="449"/>
      <c r="GPM188" s="449"/>
      <c r="GPN188" s="449"/>
      <c r="GPO188" s="449"/>
      <c r="GPP188" s="449"/>
      <c r="GPQ188" s="449"/>
      <c r="GPR188" s="449"/>
      <c r="GPS188" s="449"/>
      <c r="GPT188" s="449"/>
      <c r="GPU188" s="449"/>
      <c r="GPV188" s="449"/>
      <c r="GPW188" s="449"/>
      <c r="GPX188" s="449"/>
      <c r="GPY188" s="449"/>
      <c r="GPZ188" s="449"/>
      <c r="GQA188" s="449"/>
      <c r="GQB188" s="449"/>
      <c r="GQC188" s="449"/>
      <c r="GQD188" s="449"/>
      <c r="GQE188" s="449"/>
      <c r="GQF188" s="449"/>
      <c r="GQG188" s="449"/>
      <c r="GQH188" s="449"/>
      <c r="GQI188" s="449"/>
      <c r="GQJ188" s="449"/>
      <c r="GQK188" s="449"/>
      <c r="GQL188" s="449"/>
      <c r="GQM188" s="449"/>
      <c r="GQN188" s="449"/>
      <c r="GQO188" s="449"/>
      <c r="GQP188" s="449"/>
      <c r="GQQ188" s="449"/>
      <c r="GQR188" s="449"/>
      <c r="GQS188" s="449"/>
      <c r="GQT188" s="449"/>
      <c r="GQU188" s="449"/>
      <c r="GQV188" s="449"/>
      <c r="GQW188" s="449"/>
      <c r="GQX188" s="449"/>
      <c r="GQY188" s="449"/>
      <c r="GQZ188" s="449"/>
      <c r="GRA188" s="449"/>
      <c r="GRB188" s="449"/>
      <c r="GRC188" s="449"/>
      <c r="GRD188" s="449"/>
      <c r="GRE188" s="449"/>
      <c r="GRF188" s="449"/>
      <c r="GRG188" s="449"/>
      <c r="GRH188" s="449"/>
      <c r="GRI188" s="449"/>
      <c r="GRJ188" s="449"/>
      <c r="GRK188" s="449"/>
      <c r="GRL188" s="449"/>
      <c r="GRM188" s="449"/>
      <c r="GRN188" s="449"/>
      <c r="GRO188" s="449"/>
      <c r="GRP188" s="449"/>
      <c r="GRQ188" s="449"/>
      <c r="GRR188" s="449"/>
      <c r="GRS188" s="449"/>
      <c r="GRT188" s="449"/>
      <c r="GRU188" s="449"/>
      <c r="GRV188" s="449"/>
      <c r="GRW188" s="449"/>
      <c r="GRX188" s="449"/>
      <c r="GRY188" s="449"/>
      <c r="GRZ188" s="449"/>
      <c r="GSA188" s="449"/>
      <c r="GSB188" s="449"/>
      <c r="GSC188" s="449"/>
      <c r="GSD188" s="449"/>
      <c r="GSE188" s="449"/>
      <c r="GSF188" s="449"/>
      <c r="GSG188" s="449"/>
      <c r="GSH188" s="449"/>
      <c r="GSI188" s="449"/>
      <c r="GSJ188" s="449"/>
      <c r="GSK188" s="449"/>
      <c r="GSL188" s="449"/>
      <c r="GSM188" s="449"/>
      <c r="GSN188" s="449"/>
      <c r="GSO188" s="449"/>
      <c r="GSP188" s="449"/>
      <c r="GSQ188" s="449"/>
      <c r="GSR188" s="449"/>
      <c r="GSS188" s="449"/>
      <c r="GST188" s="449"/>
      <c r="GSU188" s="449"/>
      <c r="GSV188" s="449"/>
      <c r="GSW188" s="449"/>
      <c r="GSX188" s="449"/>
      <c r="GSY188" s="449"/>
      <c r="GSZ188" s="449"/>
      <c r="GTA188" s="449"/>
      <c r="GTB188" s="449"/>
      <c r="GTC188" s="449"/>
      <c r="GTD188" s="449"/>
      <c r="GTE188" s="449"/>
      <c r="GTF188" s="449"/>
      <c r="GTG188" s="449"/>
      <c r="GTH188" s="449"/>
      <c r="GTI188" s="449"/>
      <c r="GTJ188" s="449"/>
      <c r="GTK188" s="449"/>
      <c r="GTL188" s="449"/>
      <c r="GTM188" s="449"/>
      <c r="GTN188" s="449"/>
      <c r="GTO188" s="449"/>
      <c r="GTP188" s="449"/>
      <c r="GTQ188" s="449"/>
      <c r="GTR188" s="449"/>
      <c r="GTS188" s="449"/>
      <c r="GTT188" s="449"/>
      <c r="GTU188" s="449"/>
      <c r="GTV188" s="449"/>
      <c r="GTW188" s="449"/>
      <c r="GTX188" s="449"/>
      <c r="GTY188" s="449"/>
      <c r="GTZ188" s="449"/>
      <c r="GUA188" s="449"/>
      <c r="GUB188" s="449"/>
      <c r="GUC188" s="449"/>
      <c r="GUD188" s="449"/>
      <c r="GUE188" s="449"/>
      <c r="GUF188" s="449"/>
      <c r="GUG188" s="449"/>
      <c r="GUH188" s="449"/>
      <c r="GUI188" s="449"/>
      <c r="GUJ188" s="449"/>
      <c r="GUK188" s="449"/>
      <c r="GUL188" s="449"/>
      <c r="GUM188" s="449"/>
      <c r="GUN188" s="449"/>
      <c r="GUO188" s="449"/>
      <c r="GUP188" s="449"/>
      <c r="GUQ188" s="449"/>
      <c r="GUR188" s="449"/>
      <c r="GUS188" s="449"/>
      <c r="GUT188" s="449"/>
      <c r="GUU188" s="449"/>
      <c r="GUV188" s="449"/>
      <c r="GUW188" s="449"/>
      <c r="GUX188" s="449"/>
      <c r="GUY188" s="449"/>
      <c r="GUZ188" s="449"/>
      <c r="GVA188" s="449"/>
      <c r="GVB188" s="449"/>
      <c r="GVC188" s="449"/>
      <c r="GVD188" s="449"/>
      <c r="GVE188" s="449"/>
      <c r="GVF188" s="449"/>
      <c r="GVG188" s="449"/>
      <c r="GVH188" s="449"/>
      <c r="GVI188" s="449"/>
      <c r="GVJ188" s="449"/>
      <c r="GVK188" s="449"/>
      <c r="GVL188" s="449"/>
      <c r="GVM188" s="449"/>
      <c r="GVN188" s="449"/>
      <c r="GVO188" s="449"/>
      <c r="GVP188" s="449"/>
      <c r="GVQ188" s="449"/>
      <c r="GVR188" s="449"/>
      <c r="GVS188" s="449"/>
      <c r="GVT188" s="449"/>
      <c r="GVU188" s="449"/>
      <c r="GVV188" s="449"/>
      <c r="GVW188" s="449"/>
      <c r="GVX188" s="449"/>
      <c r="GVY188" s="449"/>
      <c r="GVZ188" s="449"/>
      <c r="GWA188" s="449"/>
      <c r="GWB188" s="449"/>
      <c r="GWC188" s="449"/>
      <c r="GWD188" s="449"/>
      <c r="GWE188" s="449"/>
      <c r="GWF188" s="449"/>
      <c r="GWG188" s="449"/>
      <c r="GWH188" s="449"/>
      <c r="GWI188" s="449"/>
      <c r="GWJ188" s="449"/>
      <c r="GWK188" s="449"/>
      <c r="GWL188" s="449"/>
      <c r="GWM188" s="449"/>
      <c r="GWN188" s="449"/>
      <c r="GWO188" s="449"/>
      <c r="GWP188" s="449"/>
      <c r="GWQ188" s="449"/>
      <c r="GWR188" s="449"/>
      <c r="GWS188" s="449"/>
      <c r="GWT188" s="449"/>
      <c r="GWU188" s="449"/>
      <c r="GWV188" s="449"/>
      <c r="GWW188" s="449"/>
      <c r="GWX188" s="449"/>
      <c r="GWY188" s="449"/>
      <c r="GWZ188" s="449"/>
      <c r="GXA188" s="449"/>
      <c r="GXB188" s="449"/>
      <c r="GXC188" s="449"/>
      <c r="GXD188" s="449"/>
      <c r="GXE188" s="449"/>
      <c r="GXF188" s="449"/>
      <c r="GXG188" s="449"/>
      <c r="GXH188" s="449"/>
      <c r="GXI188" s="449"/>
      <c r="GXJ188" s="449"/>
      <c r="GXK188" s="449"/>
      <c r="GXL188" s="449"/>
      <c r="GXM188" s="449"/>
      <c r="GXN188" s="449"/>
      <c r="GXO188" s="449"/>
      <c r="GXP188" s="449"/>
      <c r="GXQ188" s="449"/>
      <c r="GXR188" s="449"/>
      <c r="GXS188" s="449"/>
      <c r="GXT188" s="449"/>
      <c r="GXU188" s="449"/>
      <c r="GXV188" s="449"/>
      <c r="GXW188" s="449"/>
      <c r="GXX188" s="449"/>
      <c r="GXY188" s="449"/>
      <c r="GXZ188" s="449"/>
      <c r="GYA188" s="449"/>
      <c r="GYB188" s="449"/>
      <c r="GYC188" s="449"/>
      <c r="GYD188" s="449"/>
      <c r="GYE188" s="449"/>
      <c r="GYF188" s="449"/>
      <c r="GYG188" s="449"/>
      <c r="GYH188" s="449"/>
      <c r="GYI188" s="449"/>
      <c r="GYJ188" s="449"/>
      <c r="GYK188" s="449"/>
      <c r="GYL188" s="449"/>
      <c r="GYM188" s="449"/>
      <c r="GYN188" s="449"/>
      <c r="GYO188" s="449"/>
      <c r="GYP188" s="449"/>
      <c r="GYQ188" s="449"/>
      <c r="GYR188" s="449"/>
      <c r="GYS188" s="449"/>
      <c r="GYT188" s="449"/>
      <c r="GYU188" s="449"/>
      <c r="GYV188" s="449"/>
      <c r="GYW188" s="449"/>
      <c r="GYX188" s="449"/>
      <c r="GYY188" s="449"/>
      <c r="GYZ188" s="449"/>
      <c r="GZA188" s="449"/>
      <c r="GZB188" s="449"/>
      <c r="GZC188" s="449"/>
      <c r="GZD188" s="449"/>
      <c r="GZE188" s="449"/>
      <c r="GZF188" s="449"/>
      <c r="GZG188" s="449"/>
      <c r="GZH188" s="449"/>
      <c r="GZI188" s="449"/>
      <c r="GZJ188" s="449"/>
      <c r="GZK188" s="449"/>
      <c r="GZL188" s="449"/>
      <c r="GZM188" s="449"/>
      <c r="GZN188" s="449"/>
      <c r="GZO188" s="449"/>
      <c r="GZP188" s="449"/>
      <c r="GZQ188" s="449"/>
      <c r="GZR188" s="449"/>
      <c r="GZS188" s="449"/>
      <c r="GZT188" s="449"/>
      <c r="GZU188" s="449"/>
      <c r="GZV188" s="449"/>
      <c r="GZW188" s="449"/>
      <c r="GZX188" s="449"/>
      <c r="GZY188" s="449"/>
      <c r="GZZ188" s="449"/>
      <c r="HAA188" s="449"/>
      <c r="HAB188" s="449"/>
      <c r="HAC188" s="449"/>
      <c r="HAD188" s="449"/>
      <c r="HAE188" s="449"/>
      <c r="HAF188" s="449"/>
      <c r="HAG188" s="449"/>
      <c r="HAH188" s="449"/>
      <c r="HAI188" s="449"/>
      <c r="HAJ188" s="449"/>
      <c r="HAK188" s="449"/>
      <c r="HAL188" s="449"/>
      <c r="HAM188" s="449"/>
      <c r="HAN188" s="449"/>
      <c r="HAO188" s="449"/>
      <c r="HAP188" s="449"/>
      <c r="HAQ188" s="449"/>
      <c r="HAR188" s="449"/>
      <c r="HAS188" s="449"/>
      <c r="HAT188" s="449"/>
      <c r="HAU188" s="449"/>
      <c r="HAV188" s="449"/>
      <c r="HAW188" s="449"/>
      <c r="HAX188" s="449"/>
      <c r="HAY188" s="449"/>
      <c r="HAZ188" s="449"/>
      <c r="HBA188" s="449"/>
      <c r="HBB188" s="449"/>
      <c r="HBC188" s="449"/>
      <c r="HBD188" s="449"/>
      <c r="HBE188" s="449"/>
      <c r="HBF188" s="449"/>
      <c r="HBG188" s="449"/>
      <c r="HBH188" s="449"/>
      <c r="HBI188" s="449"/>
      <c r="HBJ188" s="449"/>
      <c r="HBK188" s="449"/>
      <c r="HBL188" s="449"/>
      <c r="HBM188" s="449"/>
      <c r="HBN188" s="449"/>
      <c r="HBO188" s="449"/>
      <c r="HBP188" s="449"/>
      <c r="HBQ188" s="449"/>
      <c r="HBR188" s="449"/>
      <c r="HBS188" s="449"/>
      <c r="HBT188" s="449"/>
      <c r="HBU188" s="449"/>
      <c r="HBV188" s="449"/>
      <c r="HBW188" s="449"/>
      <c r="HBX188" s="449"/>
      <c r="HBY188" s="449"/>
      <c r="HBZ188" s="449"/>
      <c r="HCA188" s="449"/>
      <c r="HCB188" s="449"/>
      <c r="HCC188" s="449"/>
      <c r="HCD188" s="449"/>
      <c r="HCE188" s="449"/>
      <c r="HCF188" s="449"/>
      <c r="HCG188" s="449"/>
      <c r="HCH188" s="449"/>
      <c r="HCI188" s="449"/>
      <c r="HCJ188" s="449"/>
      <c r="HCK188" s="449"/>
      <c r="HCL188" s="449"/>
      <c r="HCM188" s="449"/>
      <c r="HCN188" s="449"/>
      <c r="HCO188" s="449"/>
      <c r="HCP188" s="449"/>
      <c r="HCQ188" s="449"/>
      <c r="HCR188" s="449"/>
      <c r="HCS188" s="449"/>
      <c r="HCT188" s="449"/>
      <c r="HCU188" s="449"/>
      <c r="HCV188" s="449"/>
      <c r="HCW188" s="449"/>
      <c r="HCX188" s="449"/>
      <c r="HCY188" s="449"/>
      <c r="HCZ188" s="449"/>
      <c r="HDA188" s="449"/>
      <c r="HDB188" s="449"/>
      <c r="HDC188" s="449"/>
      <c r="HDD188" s="449"/>
      <c r="HDE188" s="449"/>
      <c r="HDF188" s="449"/>
      <c r="HDG188" s="449"/>
      <c r="HDH188" s="449"/>
      <c r="HDI188" s="449"/>
      <c r="HDJ188" s="449"/>
      <c r="HDK188" s="449"/>
      <c r="HDL188" s="449"/>
      <c r="HDM188" s="449"/>
      <c r="HDN188" s="449"/>
      <c r="HDO188" s="449"/>
      <c r="HDP188" s="449"/>
      <c r="HDQ188" s="449"/>
      <c r="HDR188" s="449"/>
      <c r="HDS188" s="449"/>
      <c r="HDT188" s="449"/>
      <c r="HDU188" s="449"/>
      <c r="HDV188" s="449"/>
      <c r="HDW188" s="449"/>
      <c r="HDX188" s="449"/>
      <c r="HDY188" s="449"/>
      <c r="HDZ188" s="449"/>
      <c r="HEA188" s="449"/>
      <c r="HEB188" s="449"/>
      <c r="HEC188" s="449"/>
      <c r="HED188" s="449"/>
      <c r="HEE188" s="449"/>
      <c r="HEF188" s="449"/>
      <c r="HEG188" s="449"/>
      <c r="HEH188" s="449"/>
      <c r="HEI188" s="449"/>
      <c r="HEJ188" s="449"/>
      <c r="HEK188" s="449"/>
      <c r="HEL188" s="449"/>
      <c r="HEM188" s="449"/>
      <c r="HEN188" s="449"/>
      <c r="HEO188" s="449"/>
      <c r="HEP188" s="449"/>
      <c r="HEQ188" s="449"/>
      <c r="HER188" s="449"/>
      <c r="HES188" s="449"/>
      <c r="HET188" s="449"/>
      <c r="HEU188" s="449"/>
      <c r="HEV188" s="449"/>
      <c r="HEW188" s="449"/>
      <c r="HEX188" s="449"/>
      <c r="HEY188" s="449"/>
      <c r="HEZ188" s="449"/>
      <c r="HFA188" s="449"/>
      <c r="HFB188" s="449"/>
      <c r="HFC188" s="449"/>
      <c r="HFD188" s="449"/>
      <c r="HFE188" s="449"/>
      <c r="HFF188" s="449"/>
      <c r="HFG188" s="449"/>
      <c r="HFH188" s="449"/>
      <c r="HFI188" s="449"/>
      <c r="HFJ188" s="449"/>
      <c r="HFK188" s="449"/>
      <c r="HFL188" s="449"/>
      <c r="HFM188" s="449"/>
      <c r="HFN188" s="449"/>
      <c r="HFO188" s="449"/>
      <c r="HFP188" s="449"/>
      <c r="HFQ188" s="449"/>
      <c r="HFR188" s="449"/>
      <c r="HFS188" s="449"/>
      <c r="HFT188" s="449"/>
      <c r="HFU188" s="449"/>
      <c r="HFV188" s="449"/>
      <c r="HFW188" s="449"/>
      <c r="HFX188" s="449"/>
      <c r="HFY188" s="449"/>
      <c r="HFZ188" s="449"/>
      <c r="HGA188" s="449"/>
      <c r="HGB188" s="449"/>
      <c r="HGC188" s="449"/>
      <c r="HGD188" s="449"/>
      <c r="HGE188" s="449"/>
      <c r="HGF188" s="449"/>
      <c r="HGG188" s="449"/>
      <c r="HGH188" s="449"/>
      <c r="HGI188" s="449"/>
      <c r="HGJ188" s="449"/>
      <c r="HGK188" s="449"/>
      <c r="HGL188" s="449"/>
      <c r="HGM188" s="449"/>
      <c r="HGN188" s="449"/>
      <c r="HGO188" s="449"/>
      <c r="HGP188" s="449"/>
      <c r="HGQ188" s="449"/>
      <c r="HGR188" s="449"/>
      <c r="HGS188" s="449"/>
      <c r="HGT188" s="449"/>
      <c r="HGU188" s="449"/>
      <c r="HGV188" s="449"/>
      <c r="HGW188" s="449"/>
      <c r="HGX188" s="449"/>
      <c r="HGY188" s="449"/>
      <c r="HGZ188" s="449"/>
      <c r="HHA188" s="449"/>
      <c r="HHB188" s="449"/>
      <c r="HHC188" s="449"/>
      <c r="HHD188" s="449"/>
      <c r="HHE188" s="449"/>
      <c r="HHF188" s="449"/>
      <c r="HHG188" s="449"/>
      <c r="HHH188" s="449"/>
      <c r="HHI188" s="449"/>
      <c r="HHJ188" s="449"/>
      <c r="HHK188" s="449"/>
      <c r="HHL188" s="449"/>
      <c r="HHM188" s="449"/>
      <c r="HHN188" s="449"/>
      <c r="HHO188" s="449"/>
      <c r="HHP188" s="449"/>
      <c r="HHQ188" s="449"/>
      <c r="HHR188" s="449"/>
      <c r="HHS188" s="449"/>
      <c r="HHT188" s="449"/>
      <c r="HHU188" s="449"/>
      <c r="HHV188" s="449"/>
      <c r="HHW188" s="449"/>
      <c r="HHX188" s="449"/>
      <c r="HHY188" s="449"/>
      <c r="HHZ188" s="449"/>
      <c r="HIA188" s="449"/>
      <c r="HIB188" s="449"/>
      <c r="HIC188" s="449"/>
      <c r="HID188" s="449"/>
      <c r="HIE188" s="449"/>
      <c r="HIF188" s="449"/>
      <c r="HIG188" s="449"/>
      <c r="HIH188" s="449"/>
      <c r="HII188" s="449"/>
      <c r="HIJ188" s="449"/>
      <c r="HIK188" s="449"/>
      <c r="HIL188" s="449"/>
      <c r="HIM188" s="449"/>
      <c r="HIN188" s="449"/>
      <c r="HIO188" s="449"/>
      <c r="HIP188" s="449"/>
      <c r="HIQ188" s="449"/>
      <c r="HIR188" s="449"/>
      <c r="HIS188" s="449"/>
      <c r="HIT188" s="449"/>
      <c r="HIU188" s="449"/>
      <c r="HIV188" s="449"/>
      <c r="HIW188" s="449"/>
      <c r="HIX188" s="449"/>
      <c r="HIY188" s="449"/>
      <c r="HIZ188" s="449"/>
      <c r="HJA188" s="449"/>
      <c r="HJB188" s="449"/>
      <c r="HJC188" s="449"/>
      <c r="HJD188" s="449"/>
      <c r="HJE188" s="449"/>
      <c r="HJF188" s="449"/>
      <c r="HJG188" s="449"/>
      <c r="HJH188" s="449"/>
      <c r="HJI188" s="449"/>
      <c r="HJJ188" s="449"/>
      <c r="HJK188" s="449"/>
      <c r="HJL188" s="449"/>
      <c r="HJM188" s="449"/>
      <c r="HJN188" s="449"/>
      <c r="HJO188" s="449"/>
      <c r="HJP188" s="449"/>
      <c r="HJQ188" s="449"/>
      <c r="HJR188" s="449"/>
      <c r="HJS188" s="449"/>
      <c r="HJT188" s="449"/>
      <c r="HJU188" s="449"/>
      <c r="HJV188" s="449"/>
      <c r="HJW188" s="449"/>
      <c r="HJX188" s="449"/>
      <c r="HJY188" s="449"/>
      <c r="HJZ188" s="449"/>
      <c r="HKA188" s="449"/>
      <c r="HKB188" s="449"/>
      <c r="HKC188" s="449"/>
      <c r="HKD188" s="449"/>
      <c r="HKE188" s="449"/>
      <c r="HKF188" s="449"/>
      <c r="HKG188" s="449"/>
      <c r="HKH188" s="449"/>
      <c r="HKI188" s="449"/>
      <c r="HKJ188" s="449"/>
      <c r="HKK188" s="449"/>
      <c r="HKL188" s="449"/>
      <c r="HKM188" s="449"/>
      <c r="HKN188" s="449"/>
      <c r="HKO188" s="449"/>
      <c r="HKP188" s="449"/>
      <c r="HKQ188" s="449"/>
      <c r="HKR188" s="449"/>
      <c r="HKS188" s="449"/>
      <c r="HKT188" s="449"/>
      <c r="HKU188" s="449"/>
      <c r="HKV188" s="449"/>
      <c r="HKW188" s="449"/>
      <c r="HKX188" s="449"/>
      <c r="HKY188" s="449"/>
      <c r="HKZ188" s="449"/>
      <c r="HLA188" s="449"/>
      <c r="HLB188" s="449"/>
      <c r="HLC188" s="449"/>
      <c r="HLD188" s="449"/>
      <c r="HLE188" s="449"/>
      <c r="HLF188" s="449"/>
      <c r="HLG188" s="449"/>
      <c r="HLH188" s="449"/>
      <c r="HLI188" s="449"/>
      <c r="HLJ188" s="449"/>
      <c r="HLK188" s="449"/>
      <c r="HLL188" s="449"/>
      <c r="HLM188" s="449"/>
      <c r="HLN188" s="449"/>
      <c r="HLO188" s="449"/>
      <c r="HLP188" s="449"/>
      <c r="HLQ188" s="449"/>
      <c r="HLR188" s="449"/>
      <c r="HLS188" s="449"/>
      <c r="HLT188" s="449"/>
      <c r="HLU188" s="449"/>
      <c r="HLV188" s="449"/>
      <c r="HLW188" s="449"/>
      <c r="HLX188" s="449"/>
      <c r="HLY188" s="449"/>
      <c r="HLZ188" s="449"/>
      <c r="HMA188" s="449"/>
      <c r="HMB188" s="449"/>
      <c r="HMC188" s="449"/>
      <c r="HMD188" s="449"/>
      <c r="HME188" s="449"/>
      <c r="HMF188" s="449"/>
      <c r="HMG188" s="449"/>
      <c r="HMH188" s="449"/>
      <c r="HMI188" s="449"/>
      <c r="HMJ188" s="449"/>
      <c r="HMK188" s="449"/>
      <c r="HML188" s="449"/>
      <c r="HMM188" s="449"/>
      <c r="HMN188" s="449"/>
      <c r="HMO188" s="449"/>
      <c r="HMP188" s="449"/>
      <c r="HMQ188" s="449"/>
      <c r="HMR188" s="449"/>
      <c r="HMS188" s="449"/>
      <c r="HMT188" s="449"/>
      <c r="HMU188" s="449"/>
      <c r="HMV188" s="449"/>
      <c r="HMW188" s="449"/>
      <c r="HMX188" s="449"/>
      <c r="HMY188" s="449"/>
      <c r="HMZ188" s="449"/>
      <c r="HNA188" s="449"/>
      <c r="HNB188" s="449"/>
      <c r="HNC188" s="449"/>
      <c r="HND188" s="449"/>
      <c r="HNE188" s="449"/>
      <c r="HNF188" s="449"/>
      <c r="HNG188" s="449"/>
      <c r="HNH188" s="449"/>
      <c r="HNI188" s="449"/>
      <c r="HNJ188" s="449"/>
      <c r="HNK188" s="449"/>
      <c r="HNL188" s="449"/>
      <c r="HNM188" s="449"/>
      <c r="HNN188" s="449"/>
      <c r="HNO188" s="449"/>
      <c r="HNP188" s="449"/>
      <c r="HNQ188" s="449"/>
      <c r="HNR188" s="449"/>
      <c r="HNS188" s="449"/>
      <c r="HNT188" s="449"/>
      <c r="HNU188" s="449"/>
      <c r="HNV188" s="449"/>
      <c r="HNW188" s="449"/>
      <c r="HNX188" s="449"/>
      <c r="HNY188" s="449"/>
      <c r="HNZ188" s="449"/>
      <c r="HOA188" s="449"/>
      <c r="HOB188" s="449"/>
      <c r="HOC188" s="449"/>
      <c r="HOD188" s="449"/>
      <c r="HOE188" s="449"/>
      <c r="HOF188" s="449"/>
      <c r="HOG188" s="449"/>
      <c r="HOH188" s="449"/>
      <c r="HOI188" s="449"/>
      <c r="HOJ188" s="449"/>
      <c r="HOK188" s="449"/>
      <c r="HOL188" s="449"/>
      <c r="HOM188" s="449"/>
      <c r="HON188" s="449"/>
      <c r="HOO188" s="449"/>
      <c r="HOP188" s="449"/>
      <c r="HOQ188" s="449"/>
      <c r="HOR188" s="449"/>
      <c r="HOS188" s="449"/>
      <c r="HOT188" s="449"/>
      <c r="HOU188" s="449"/>
      <c r="HOV188" s="449"/>
      <c r="HOW188" s="449"/>
      <c r="HOX188" s="449"/>
      <c r="HOY188" s="449"/>
      <c r="HOZ188" s="449"/>
      <c r="HPA188" s="449"/>
      <c r="HPB188" s="449"/>
      <c r="HPC188" s="449"/>
      <c r="HPD188" s="449"/>
      <c r="HPE188" s="449"/>
      <c r="HPF188" s="449"/>
      <c r="HPG188" s="449"/>
      <c r="HPH188" s="449"/>
      <c r="HPI188" s="449"/>
      <c r="HPJ188" s="449"/>
      <c r="HPK188" s="449"/>
      <c r="HPL188" s="449"/>
      <c r="HPM188" s="449"/>
      <c r="HPN188" s="449"/>
      <c r="HPO188" s="449"/>
      <c r="HPP188" s="449"/>
      <c r="HPQ188" s="449"/>
      <c r="HPR188" s="449"/>
      <c r="HPS188" s="449"/>
      <c r="HPT188" s="449"/>
      <c r="HPU188" s="449"/>
      <c r="HPV188" s="449"/>
      <c r="HPW188" s="449"/>
      <c r="HPX188" s="449"/>
      <c r="HPY188" s="449"/>
      <c r="HPZ188" s="449"/>
      <c r="HQA188" s="449"/>
      <c r="HQB188" s="449"/>
      <c r="HQC188" s="449"/>
      <c r="HQD188" s="449"/>
      <c r="HQE188" s="449"/>
      <c r="HQF188" s="449"/>
      <c r="HQG188" s="449"/>
      <c r="HQH188" s="449"/>
      <c r="HQI188" s="449"/>
      <c r="HQJ188" s="449"/>
      <c r="HQK188" s="449"/>
      <c r="HQL188" s="449"/>
      <c r="HQM188" s="449"/>
      <c r="HQN188" s="449"/>
      <c r="HQO188" s="449"/>
      <c r="HQP188" s="449"/>
      <c r="HQQ188" s="449"/>
      <c r="HQR188" s="449"/>
      <c r="HQS188" s="449"/>
      <c r="HQT188" s="449"/>
      <c r="HQU188" s="449"/>
      <c r="HQV188" s="449"/>
      <c r="HQW188" s="449"/>
      <c r="HQX188" s="449"/>
      <c r="HQY188" s="449"/>
      <c r="HQZ188" s="449"/>
      <c r="HRA188" s="449"/>
      <c r="HRB188" s="449"/>
      <c r="HRC188" s="449"/>
      <c r="HRD188" s="449"/>
      <c r="HRE188" s="449"/>
      <c r="HRF188" s="449"/>
      <c r="HRG188" s="449"/>
      <c r="HRH188" s="449"/>
      <c r="HRI188" s="449"/>
      <c r="HRJ188" s="449"/>
      <c r="HRK188" s="449"/>
      <c r="HRL188" s="449"/>
      <c r="HRM188" s="449"/>
      <c r="HRN188" s="449"/>
      <c r="HRO188" s="449"/>
      <c r="HRP188" s="449"/>
      <c r="HRQ188" s="449"/>
      <c r="HRR188" s="449"/>
      <c r="HRS188" s="449"/>
      <c r="HRT188" s="449"/>
      <c r="HRU188" s="449"/>
      <c r="HRV188" s="449"/>
      <c r="HRW188" s="449"/>
      <c r="HRX188" s="449"/>
      <c r="HRY188" s="449"/>
      <c r="HRZ188" s="449"/>
      <c r="HSA188" s="449"/>
      <c r="HSB188" s="449"/>
      <c r="HSC188" s="449"/>
      <c r="HSD188" s="449"/>
      <c r="HSE188" s="449"/>
      <c r="HSF188" s="449"/>
      <c r="HSG188" s="449"/>
      <c r="HSH188" s="449"/>
      <c r="HSI188" s="449"/>
      <c r="HSJ188" s="449"/>
      <c r="HSK188" s="449"/>
      <c r="HSL188" s="449"/>
      <c r="HSM188" s="449"/>
      <c r="HSN188" s="449"/>
      <c r="HSO188" s="449"/>
      <c r="HSP188" s="449"/>
      <c r="HSQ188" s="449"/>
      <c r="HSR188" s="449"/>
      <c r="HSS188" s="449"/>
      <c r="HST188" s="449"/>
      <c r="HSU188" s="449"/>
      <c r="HSV188" s="449"/>
      <c r="HSW188" s="449"/>
      <c r="HSX188" s="449"/>
      <c r="HSY188" s="449"/>
      <c r="HSZ188" s="449"/>
      <c r="HTA188" s="449"/>
      <c r="HTB188" s="449"/>
      <c r="HTC188" s="449"/>
      <c r="HTD188" s="449"/>
      <c r="HTE188" s="449"/>
      <c r="HTF188" s="449"/>
      <c r="HTG188" s="449"/>
      <c r="HTH188" s="449"/>
      <c r="HTI188" s="449"/>
      <c r="HTJ188" s="449"/>
      <c r="HTK188" s="449"/>
      <c r="HTL188" s="449"/>
      <c r="HTM188" s="449"/>
      <c r="HTN188" s="449"/>
      <c r="HTO188" s="449"/>
      <c r="HTP188" s="449"/>
      <c r="HTQ188" s="449"/>
      <c r="HTR188" s="449"/>
      <c r="HTS188" s="449"/>
      <c r="HTT188" s="449"/>
      <c r="HTU188" s="449"/>
      <c r="HTV188" s="449"/>
      <c r="HTW188" s="449"/>
      <c r="HTX188" s="449"/>
      <c r="HTY188" s="449"/>
      <c r="HTZ188" s="449"/>
      <c r="HUA188" s="449"/>
      <c r="HUB188" s="449"/>
      <c r="HUC188" s="449"/>
      <c r="HUD188" s="449"/>
      <c r="HUE188" s="449"/>
      <c r="HUF188" s="449"/>
      <c r="HUG188" s="449"/>
      <c r="HUH188" s="449"/>
      <c r="HUI188" s="449"/>
      <c r="HUJ188" s="449"/>
      <c r="HUK188" s="449"/>
      <c r="HUL188" s="449"/>
      <c r="HUM188" s="449"/>
      <c r="HUN188" s="449"/>
      <c r="HUO188" s="449"/>
      <c r="HUP188" s="449"/>
      <c r="HUQ188" s="449"/>
      <c r="HUR188" s="449"/>
      <c r="HUS188" s="449"/>
      <c r="HUT188" s="449"/>
      <c r="HUU188" s="449"/>
      <c r="HUV188" s="449"/>
      <c r="HUW188" s="449"/>
      <c r="HUX188" s="449"/>
      <c r="HUY188" s="449"/>
      <c r="HUZ188" s="449"/>
      <c r="HVA188" s="449"/>
      <c r="HVB188" s="449"/>
      <c r="HVC188" s="449"/>
      <c r="HVD188" s="449"/>
      <c r="HVE188" s="449"/>
      <c r="HVF188" s="449"/>
      <c r="HVG188" s="449"/>
      <c r="HVH188" s="449"/>
      <c r="HVI188" s="449"/>
      <c r="HVJ188" s="449"/>
      <c r="HVK188" s="449"/>
      <c r="HVL188" s="449"/>
      <c r="HVM188" s="449"/>
      <c r="HVN188" s="449"/>
      <c r="HVO188" s="449"/>
      <c r="HVP188" s="449"/>
      <c r="HVQ188" s="449"/>
      <c r="HVR188" s="449"/>
      <c r="HVS188" s="449"/>
      <c r="HVT188" s="449"/>
      <c r="HVU188" s="449"/>
      <c r="HVV188" s="449"/>
      <c r="HVW188" s="449"/>
      <c r="HVX188" s="449"/>
      <c r="HVY188" s="449"/>
      <c r="HVZ188" s="449"/>
      <c r="HWA188" s="449"/>
      <c r="HWB188" s="449"/>
      <c r="HWC188" s="449"/>
      <c r="HWD188" s="449"/>
      <c r="HWE188" s="449"/>
      <c r="HWF188" s="449"/>
      <c r="HWG188" s="449"/>
      <c r="HWH188" s="449"/>
      <c r="HWI188" s="449"/>
      <c r="HWJ188" s="449"/>
      <c r="HWK188" s="449"/>
      <c r="HWL188" s="449"/>
      <c r="HWM188" s="449"/>
      <c r="HWN188" s="449"/>
      <c r="HWO188" s="449"/>
      <c r="HWP188" s="449"/>
      <c r="HWQ188" s="449"/>
      <c r="HWR188" s="449"/>
      <c r="HWS188" s="449"/>
      <c r="HWT188" s="449"/>
      <c r="HWU188" s="449"/>
      <c r="HWV188" s="449"/>
      <c r="HWW188" s="449"/>
      <c r="HWX188" s="449"/>
      <c r="HWY188" s="449"/>
      <c r="HWZ188" s="449"/>
      <c r="HXA188" s="449"/>
      <c r="HXB188" s="449"/>
      <c r="HXC188" s="449"/>
      <c r="HXD188" s="449"/>
      <c r="HXE188" s="449"/>
      <c r="HXF188" s="449"/>
      <c r="HXG188" s="449"/>
      <c r="HXH188" s="449"/>
      <c r="HXI188" s="449"/>
      <c r="HXJ188" s="449"/>
      <c r="HXK188" s="449"/>
      <c r="HXL188" s="449"/>
      <c r="HXM188" s="449"/>
      <c r="HXN188" s="449"/>
      <c r="HXO188" s="449"/>
      <c r="HXP188" s="449"/>
      <c r="HXQ188" s="449"/>
      <c r="HXR188" s="449"/>
      <c r="HXS188" s="449"/>
      <c r="HXT188" s="449"/>
      <c r="HXU188" s="449"/>
      <c r="HXV188" s="449"/>
      <c r="HXW188" s="449"/>
      <c r="HXX188" s="449"/>
      <c r="HXY188" s="449"/>
      <c r="HXZ188" s="449"/>
      <c r="HYA188" s="449"/>
      <c r="HYB188" s="449"/>
      <c r="HYC188" s="449"/>
      <c r="HYD188" s="449"/>
      <c r="HYE188" s="449"/>
      <c r="HYF188" s="449"/>
      <c r="HYG188" s="449"/>
      <c r="HYH188" s="449"/>
      <c r="HYI188" s="449"/>
      <c r="HYJ188" s="449"/>
      <c r="HYK188" s="449"/>
      <c r="HYL188" s="449"/>
      <c r="HYM188" s="449"/>
      <c r="HYN188" s="449"/>
      <c r="HYO188" s="449"/>
      <c r="HYP188" s="449"/>
      <c r="HYQ188" s="449"/>
      <c r="HYR188" s="449"/>
      <c r="HYS188" s="449"/>
      <c r="HYT188" s="449"/>
      <c r="HYU188" s="449"/>
      <c r="HYV188" s="449"/>
      <c r="HYW188" s="449"/>
      <c r="HYX188" s="449"/>
      <c r="HYY188" s="449"/>
      <c r="HYZ188" s="449"/>
      <c r="HZA188" s="449"/>
      <c r="HZB188" s="449"/>
      <c r="HZC188" s="449"/>
      <c r="HZD188" s="449"/>
      <c r="HZE188" s="449"/>
      <c r="HZF188" s="449"/>
      <c r="HZG188" s="449"/>
      <c r="HZH188" s="449"/>
      <c r="HZI188" s="449"/>
      <c r="HZJ188" s="449"/>
      <c r="HZK188" s="449"/>
      <c r="HZL188" s="449"/>
      <c r="HZM188" s="449"/>
      <c r="HZN188" s="449"/>
      <c r="HZO188" s="449"/>
      <c r="HZP188" s="449"/>
      <c r="HZQ188" s="449"/>
      <c r="HZR188" s="449"/>
      <c r="HZS188" s="449"/>
      <c r="HZT188" s="449"/>
      <c r="HZU188" s="449"/>
      <c r="HZV188" s="449"/>
      <c r="HZW188" s="449"/>
      <c r="HZX188" s="449"/>
      <c r="HZY188" s="449"/>
      <c r="HZZ188" s="449"/>
      <c r="IAA188" s="449"/>
      <c r="IAB188" s="449"/>
      <c r="IAC188" s="449"/>
      <c r="IAD188" s="449"/>
      <c r="IAE188" s="449"/>
      <c r="IAF188" s="449"/>
      <c r="IAG188" s="449"/>
      <c r="IAH188" s="449"/>
      <c r="IAI188" s="449"/>
      <c r="IAJ188" s="449"/>
      <c r="IAK188" s="449"/>
      <c r="IAL188" s="449"/>
      <c r="IAM188" s="449"/>
      <c r="IAN188" s="449"/>
      <c r="IAO188" s="449"/>
      <c r="IAP188" s="449"/>
      <c r="IAQ188" s="449"/>
      <c r="IAR188" s="449"/>
      <c r="IAS188" s="449"/>
      <c r="IAT188" s="449"/>
      <c r="IAU188" s="449"/>
      <c r="IAV188" s="449"/>
      <c r="IAW188" s="449"/>
      <c r="IAX188" s="449"/>
      <c r="IAY188" s="449"/>
      <c r="IAZ188" s="449"/>
      <c r="IBA188" s="449"/>
      <c r="IBB188" s="449"/>
      <c r="IBC188" s="449"/>
      <c r="IBD188" s="449"/>
      <c r="IBE188" s="449"/>
      <c r="IBF188" s="449"/>
      <c r="IBG188" s="449"/>
      <c r="IBH188" s="449"/>
      <c r="IBI188" s="449"/>
      <c r="IBJ188" s="449"/>
      <c r="IBK188" s="449"/>
      <c r="IBL188" s="449"/>
      <c r="IBM188" s="449"/>
      <c r="IBN188" s="449"/>
      <c r="IBO188" s="449"/>
      <c r="IBP188" s="449"/>
      <c r="IBQ188" s="449"/>
      <c r="IBR188" s="449"/>
      <c r="IBS188" s="449"/>
      <c r="IBT188" s="449"/>
      <c r="IBU188" s="449"/>
      <c r="IBV188" s="449"/>
      <c r="IBW188" s="449"/>
      <c r="IBX188" s="449"/>
      <c r="IBY188" s="449"/>
      <c r="IBZ188" s="449"/>
      <c r="ICA188" s="449"/>
      <c r="ICB188" s="449"/>
      <c r="ICC188" s="449"/>
      <c r="ICD188" s="449"/>
      <c r="ICE188" s="449"/>
      <c r="ICF188" s="449"/>
      <c r="ICG188" s="449"/>
      <c r="ICH188" s="449"/>
      <c r="ICI188" s="449"/>
      <c r="ICJ188" s="449"/>
      <c r="ICK188" s="449"/>
      <c r="ICL188" s="449"/>
      <c r="ICM188" s="449"/>
      <c r="ICN188" s="449"/>
      <c r="ICO188" s="449"/>
      <c r="ICP188" s="449"/>
      <c r="ICQ188" s="449"/>
      <c r="ICR188" s="449"/>
      <c r="ICS188" s="449"/>
      <c r="ICT188" s="449"/>
      <c r="ICU188" s="449"/>
      <c r="ICV188" s="449"/>
      <c r="ICW188" s="449"/>
      <c r="ICX188" s="449"/>
      <c r="ICY188" s="449"/>
      <c r="ICZ188" s="449"/>
      <c r="IDA188" s="449"/>
      <c r="IDB188" s="449"/>
      <c r="IDC188" s="449"/>
      <c r="IDD188" s="449"/>
      <c r="IDE188" s="449"/>
      <c r="IDF188" s="449"/>
      <c r="IDG188" s="449"/>
      <c r="IDH188" s="449"/>
      <c r="IDI188" s="449"/>
      <c r="IDJ188" s="449"/>
      <c r="IDK188" s="449"/>
      <c r="IDL188" s="449"/>
      <c r="IDM188" s="449"/>
      <c r="IDN188" s="449"/>
      <c r="IDO188" s="449"/>
      <c r="IDP188" s="449"/>
      <c r="IDQ188" s="449"/>
      <c r="IDR188" s="449"/>
      <c r="IDS188" s="449"/>
      <c r="IDT188" s="449"/>
      <c r="IDU188" s="449"/>
      <c r="IDV188" s="449"/>
      <c r="IDW188" s="449"/>
      <c r="IDX188" s="449"/>
      <c r="IDY188" s="449"/>
      <c r="IDZ188" s="449"/>
      <c r="IEA188" s="449"/>
      <c r="IEB188" s="449"/>
      <c r="IEC188" s="449"/>
      <c r="IED188" s="449"/>
      <c r="IEE188" s="449"/>
      <c r="IEF188" s="449"/>
      <c r="IEG188" s="449"/>
      <c r="IEH188" s="449"/>
      <c r="IEI188" s="449"/>
      <c r="IEJ188" s="449"/>
      <c r="IEK188" s="449"/>
      <c r="IEL188" s="449"/>
      <c r="IEM188" s="449"/>
      <c r="IEN188" s="449"/>
      <c r="IEO188" s="449"/>
      <c r="IEP188" s="449"/>
      <c r="IEQ188" s="449"/>
      <c r="IER188" s="449"/>
      <c r="IES188" s="449"/>
      <c r="IET188" s="449"/>
      <c r="IEU188" s="449"/>
      <c r="IEV188" s="449"/>
      <c r="IEW188" s="449"/>
      <c r="IEX188" s="449"/>
      <c r="IEY188" s="449"/>
      <c r="IEZ188" s="449"/>
      <c r="IFA188" s="449"/>
      <c r="IFB188" s="449"/>
      <c r="IFC188" s="449"/>
      <c r="IFD188" s="449"/>
      <c r="IFE188" s="449"/>
      <c r="IFF188" s="449"/>
      <c r="IFG188" s="449"/>
      <c r="IFH188" s="449"/>
      <c r="IFI188" s="449"/>
      <c r="IFJ188" s="449"/>
      <c r="IFK188" s="449"/>
      <c r="IFL188" s="449"/>
      <c r="IFM188" s="449"/>
      <c r="IFN188" s="449"/>
      <c r="IFO188" s="449"/>
      <c r="IFP188" s="449"/>
      <c r="IFQ188" s="449"/>
      <c r="IFR188" s="449"/>
      <c r="IFS188" s="449"/>
      <c r="IFT188" s="449"/>
      <c r="IFU188" s="449"/>
      <c r="IFV188" s="449"/>
      <c r="IFW188" s="449"/>
      <c r="IFX188" s="449"/>
      <c r="IFY188" s="449"/>
      <c r="IFZ188" s="449"/>
      <c r="IGA188" s="449"/>
      <c r="IGB188" s="449"/>
      <c r="IGC188" s="449"/>
      <c r="IGD188" s="449"/>
      <c r="IGE188" s="449"/>
      <c r="IGF188" s="449"/>
      <c r="IGG188" s="449"/>
      <c r="IGH188" s="449"/>
      <c r="IGI188" s="449"/>
      <c r="IGJ188" s="449"/>
      <c r="IGK188" s="449"/>
      <c r="IGL188" s="449"/>
      <c r="IGM188" s="449"/>
      <c r="IGN188" s="449"/>
      <c r="IGO188" s="449"/>
      <c r="IGP188" s="449"/>
      <c r="IGQ188" s="449"/>
      <c r="IGR188" s="449"/>
      <c r="IGS188" s="449"/>
      <c r="IGT188" s="449"/>
      <c r="IGU188" s="449"/>
      <c r="IGV188" s="449"/>
      <c r="IGW188" s="449"/>
      <c r="IGX188" s="449"/>
      <c r="IGY188" s="449"/>
      <c r="IGZ188" s="449"/>
      <c r="IHA188" s="449"/>
      <c r="IHB188" s="449"/>
      <c r="IHC188" s="449"/>
      <c r="IHD188" s="449"/>
      <c r="IHE188" s="449"/>
      <c r="IHF188" s="449"/>
      <c r="IHG188" s="449"/>
      <c r="IHH188" s="449"/>
      <c r="IHI188" s="449"/>
      <c r="IHJ188" s="449"/>
      <c r="IHK188" s="449"/>
      <c r="IHL188" s="449"/>
      <c r="IHM188" s="449"/>
      <c r="IHN188" s="449"/>
      <c r="IHO188" s="449"/>
      <c r="IHP188" s="449"/>
      <c r="IHQ188" s="449"/>
      <c r="IHR188" s="449"/>
      <c r="IHS188" s="449"/>
      <c r="IHT188" s="449"/>
      <c r="IHU188" s="449"/>
      <c r="IHV188" s="449"/>
      <c r="IHW188" s="449"/>
      <c r="IHX188" s="449"/>
      <c r="IHY188" s="449"/>
      <c r="IHZ188" s="449"/>
      <c r="IIA188" s="449"/>
      <c r="IIB188" s="449"/>
      <c r="IIC188" s="449"/>
      <c r="IID188" s="449"/>
      <c r="IIE188" s="449"/>
      <c r="IIF188" s="449"/>
      <c r="IIG188" s="449"/>
      <c r="IIH188" s="449"/>
      <c r="III188" s="449"/>
      <c r="IIJ188" s="449"/>
      <c r="IIK188" s="449"/>
      <c r="IIL188" s="449"/>
      <c r="IIM188" s="449"/>
      <c r="IIN188" s="449"/>
      <c r="IIO188" s="449"/>
      <c r="IIP188" s="449"/>
      <c r="IIQ188" s="449"/>
      <c r="IIR188" s="449"/>
      <c r="IIS188" s="449"/>
      <c r="IIT188" s="449"/>
      <c r="IIU188" s="449"/>
      <c r="IIV188" s="449"/>
      <c r="IIW188" s="449"/>
      <c r="IIX188" s="449"/>
      <c r="IIY188" s="449"/>
      <c r="IIZ188" s="449"/>
      <c r="IJA188" s="449"/>
      <c r="IJB188" s="449"/>
      <c r="IJC188" s="449"/>
      <c r="IJD188" s="449"/>
      <c r="IJE188" s="449"/>
      <c r="IJF188" s="449"/>
      <c r="IJG188" s="449"/>
      <c r="IJH188" s="449"/>
      <c r="IJI188" s="449"/>
      <c r="IJJ188" s="449"/>
      <c r="IJK188" s="449"/>
      <c r="IJL188" s="449"/>
      <c r="IJM188" s="449"/>
      <c r="IJN188" s="449"/>
      <c r="IJO188" s="449"/>
      <c r="IJP188" s="449"/>
      <c r="IJQ188" s="449"/>
      <c r="IJR188" s="449"/>
      <c r="IJS188" s="449"/>
      <c r="IJT188" s="449"/>
      <c r="IJU188" s="449"/>
      <c r="IJV188" s="449"/>
      <c r="IJW188" s="449"/>
      <c r="IJX188" s="449"/>
      <c r="IJY188" s="449"/>
      <c r="IJZ188" s="449"/>
      <c r="IKA188" s="449"/>
      <c r="IKB188" s="449"/>
      <c r="IKC188" s="449"/>
      <c r="IKD188" s="449"/>
      <c r="IKE188" s="449"/>
      <c r="IKF188" s="449"/>
      <c r="IKG188" s="449"/>
      <c r="IKH188" s="449"/>
      <c r="IKI188" s="449"/>
      <c r="IKJ188" s="449"/>
      <c r="IKK188" s="449"/>
      <c r="IKL188" s="449"/>
      <c r="IKM188" s="449"/>
      <c r="IKN188" s="449"/>
      <c r="IKO188" s="449"/>
      <c r="IKP188" s="449"/>
      <c r="IKQ188" s="449"/>
      <c r="IKR188" s="449"/>
      <c r="IKS188" s="449"/>
      <c r="IKT188" s="449"/>
      <c r="IKU188" s="449"/>
      <c r="IKV188" s="449"/>
      <c r="IKW188" s="449"/>
      <c r="IKX188" s="449"/>
      <c r="IKY188" s="449"/>
      <c r="IKZ188" s="449"/>
      <c r="ILA188" s="449"/>
      <c r="ILB188" s="449"/>
      <c r="ILC188" s="449"/>
      <c r="ILD188" s="449"/>
      <c r="ILE188" s="449"/>
      <c r="ILF188" s="449"/>
      <c r="ILG188" s="449"/>
      <c r="ILH188" s="449"/>
      <c r="ILI188" s="449"/>
      <c r="ILJ188" s="449"/>
      <c r="ILK188" s="449"/>
      <c r="ILL188" s="449"/>
      <c r="ILM188" s="449"/>
      <c r="ILN188" s="449"/>
      <c r="ILO188" s="449"/>
      <c r="ILP188" s="449"/>
      <c r="ILQ188" s="449"/>
      <c r="ILR188" s="449"/>
      <c r="ILS188" s="449"/>
      <c r="ILT188" s="449"/>
      <c r="ILU188" s="449"/>
      <c r="ILV188" s="449"/>
      <c r="ILW188" s="449"/>
      <c r="ILX188" s="449"/>
      <c r="ILY188" s="449"/>
      <c r="ILZ188" s="449"/>
      <c r="IMA188" s="449"/>
      <c r="IMB188" s="449"/>
      <c r="IMC188" s="449"/>
      <c r="IMD188" s="449"/>
      <c r="IME188" s="449"/>
      <c r="IMF188" s="449"/>
      <c r="IMG188" s="449"/>
      <c r="IMH188" s="449"/>
      <c r="IMI188" s="449"/>
      <c r="IMJ188" s="449"/>
      <c r="IMK188" s="449"/>
      <c r="IML188" s="449"/>
      <c r="IMM188" s="449"/>
      <c r="IMN188" s="449"/>
      <c r="IMO188" s="449"/>
      <c r="IMP188" s="449"/>
      <c r="IMQ188" s="449"/>
      <c r="IMR188" s="449"/>
      <c r="IMS188" s="449"/>
      <c r="IMT188" s="449"/>
      <c r="IMU188" s="449"/>
      <c r="IMV188" s="449"/>
      <c r="IMW188" s="449"/>
      <c r="IMX188" s="449"/>
      <c r="IMY188" s="449"/>
      <c r="IMZ188" s="449"/>
      <c r="INA188" s="449"/>
      <c r="INB188" s="449"/>
      <c r="INC188" s="449"/>
      <c r="IND188" s="449"/>
      <c r="INE188" s="449"/>
      <c r="INF188" s="449"/>
      <c r="ING188" s="449"/>
      <c r="INH188" s="449"/>
      <c r="INI188" s="449"/>
      <c r="INJ188" s="449"/>
      <c r="INK188" s="449"/>
      <c r="INL188" s="449"/>
      <c r="INM188" s="449"/>
      <c r="INN188" s="449"/>
      <c r="INO188" s="449"/>
      <c r="INP188" s="449"/>
      <c r="INQ188" s="449"/>
      <c r="INR188" s="449"/>
      <c r="INS188" s="449"/>
      <c r="INT188" s="449"/>
      <c r="INU188" s="449"/>
      <c r="INV188" s="449"/>
      <c r="INW188" s="449"/>
      <c r="INX188" s="449"/>
      <c r="INY188" s="449"/>
      <c r="INZ188" s="449"/>
      <c r="IOA188" s="449"/>
      <c r="IOB188" s="449"/>
      <c r="IOC188" s="449"/>
      <c r="IOD188" s="449"/>
      <c r="IOE188" s="449"/>
      <c r="IOF188" s="449"/>
      <c r="IOG188" s="449"/>
      <c r="IOH188" s="449"/>
      <c r="IOI188" s="449"/>
      <c r="IOJ188" s="449"/>
      <c r="IOK188" s="449"/>
      <c r="IOL188" s="449"/>
      <c r="IOM188" s="449"/>
      <c r="ION188" s="449"/>
      <c r="IOO188" s="449"/>
      <c r="IOP188" s="449"/>
      <c r="IOQ188" s="449"/>
      <c r="IOR188" s="449"/>
      <c r="IOS188" s="449"/>
      <c r="IOT188" s="449"/>
      <c r="IOU188" s="449"/>
      <c r="IOV188" s="449"/>
      <c r="IOW188" s="449"/>
      <c r="IOX188" s="449"/>
      <c r="IOY188" s="449"/>
      <c r="IOZ188" s="449"/>
      <c r="IPA188" s="449"/>
      <c r="IPB188" s="449"/>
      <c r="IPC188" s="449"/>
      <c r="IPD188" s="449"/>
      <c r="IPE188" s="449"/>
      <c r="IPF188" s="449"/>
      <c r="IPG188" s="449"/>
      <c r="IPH188" s="449"/>
      <c r="IPI188" s="449"/>
      <c r="IPJ188" s="449"/>
      <c r="IPK188" s="449"/>
      <c r="IPL188" s="449"/>
      <c r="IPM188" s="449"/>
      <c r="IPN188" s="449"/>
      <c r="IPO188" s="449"/>
      <c r="IPP188" s="449"/>
      <c r="IPQ188" s="449"/>
      <c r="IPR188" s="449"/>
      <c r="IPS188" s="449"/>
      <c r="IPT188" s="449"/>
      <c r="IPU188" s="449"/>
      <c r="IPV188" s="449"/>
      <c r="IPW188" s="449"/>
      <c r="IPX188" s="449"/>
      <c r="IPY188" s="449"/>
      <c r="IPZ188" s="449"/>
      <c r="IQA188" s="449"/>
      <c r="IQB188" s="449"/>
      <c r="IQC188" s="449"/>
      <c r="IQD188" s="449"/>
      <c r="IQE188" s="449"/>
      <c r="IQF188" s="449"/>
      <c r="IQG188" s="449"/>
      <c r="IQH188" s="449"/>
      <c r="IQI188" s="449"/>
      <c r="IQJ188" s="449"/>
      <c r="IQK188" s="449"/>
      <c r="IQL188" s="449"/>
      <c r="IQM188" s="449"/>
      <c r="IQN188" s="449"/>
      <c r="IQO188" s="449"/>
      <c r="IQP188" s="449"/>
      <c r="IQQ188" s="449"/>
      <c r="IQR188" s="449"/>
      <c r="IQS188" s="449"/>
      <c r="IQT188" s="449"/>
      <c r="IQU188" s="449"/>
      <c r="IQV188" s="449"/>
      <c r="IQW188" s="449"/>
      <c r="IQX188" s="449"/>
      <c r="IQY188" s="449"/>
      <c r="IQZ188" s="449"/>
      <c r="IRA188" s="449"/>
      <c r="IRB188" s="449"/>
      <c r="IRC188" s="449"/>
      <c r="IRD188" s="449"/>
      <c r="IRE188" s="449"/>
      <c r="IRF188" s="449"/>
      <c r="IRG188" s="449"/>
      <c r="IRH188" s="449"/>
      <c r="IRI188" s="449"/>
      <c r="IRJ188" s="449"/>
      <c r="IRK188" s="449"/>
      <c r="IRL188" s="449"/>
      <c r="IRM188" s="449"/>
      <c r="IRN188" s="449"/>
      <c r="IRO188" s="449"/>
      <c r="IRP188" s="449"/>
      <c r="IRQ188" s="449"/>
      <c r="IRR188" s="449"/>
      <c r="IRS188" s="449"/>
      <c r="IRT188" s="449"/>
      <c r="IRU188" s="449"/>
      <c r="IRV188" s="449"/>
      <c r="IRW188" s="449"/>
      <c r="IRX188" s="449"/>
      <c r="IRY188" s="449"/>
      <c r="IRZ188" s="449"/>
      <c r="ISA188" s="449"/>
      <c r="ISB188" s="449"/>
      <c r="ISC188" s="449"/>
      <c r="ISD188" s="449"/>
      <c r="ISE188" s="449"/>
      <c r="ISF188" s="449"/>
      <c r="ISG188" s="449"/>
      <c r="ISH188" s="449"/>
      <c r="ISI188" s="449"/>
      <c r="ISJ188" s="449"/>
      <c r="ISK188" s="449"/>
      <c r="ISL188" s="449"/>
      <c r="ISM188" s="449"/>
      <c r="ISN188" s="449"/>
      <c r="ISO188" s="449"/>
      <c r="ISP188" s="449"/>
      <c r="ISQ188" s="449"/>
      <c r="ISR188" s="449"/>
      <c r="ISS188" s="449"/>
      <c r="IST188" s="449"/>
      <c r="ISU188" s="449"/>
      <c r="ISV188" s="449"/>
      <c r="ISW188" s="449"/>
      <c r="ISX188" s="449"/>
      <c r="ISY188" s="449"/>
      <c r="ISZ188" s="449"/>
      <c r="ITA188" s="449"/>
      <c r="ITB188" s="449"/>
      <c r="ITC188" s="449"/>
      <c r="ITD188" s="449"/>
      <c r="ITE188" s="449"/>
      <c r="ITF188" s="449"/>
      <c r="ITG188" s="449"/>
      <c r="ITH188" s="449"/>
      <c r="ITI188" s="449"/>
      <c r="ITJ188" s="449"/>
      <c r="ITK188" s="449"/>
      <c r="ITL188" s="449"/>
      <c r="ITM188" s="449"/>
      <c r="ITN188" s="449"/>
      <c r="ITO188" s="449"/>
      <c r="ITP188" s="449"/>
      <c r="ITQ188" s="449"/>
      <c r="ITR188" s="449"/>
      <c r="ITS188" s="449"/>
      <c r="ITT188" s="449"/>
      <c r="ITU188" s="449"/>
      <c r="ITV188" s="449"/>
      <c r="ITW188" s="449"/>
      <c r="ITX188" s="449"/>
      <c r="ITY188" s="449"/>
      <c r="ITZ188" s="449"/>
      <c r="IUA188" s="449"/>
      <c r="IUB188" s="449"/>
      <c r="IUC188" s="449"/>
      <c r="IUD188" s="449"/>
      <c r="IUE188" s="449"/>
      <c r="IUF188" s="449"/>
      <c r="IUG188" s="449"/>
      <c r="IUH188" s="449"/>
      <c r="IUI188" s="449"/>
      <c r="IUJ188" s="449"/>
      <c r="IUK188" s="449"/>
      <c r="IUL188" s="449"/>
      <c r="IUM188" s="449"/>
      <c r="IUN188" s="449"/>
      <c r="IUO188" s="449"/>
      <c r="IUP188" s="449"/>
      <c r="IUQ188" s="449"/>
      <c r="IUR188" s="449"/>
      <c r="IUS188" s="449"/>
      <c r="IUT188" s="449"/>
      <c r="IUU188" s="449"/>
      <c r="IUV188" s="449"/>
      <c r="IUW188" s="449"/>
      <c r="IUX188" s="449"/>
      <c r="IUY188" s="449"/>
      <c r="IUZ188" s="449"/>
      <c r="IVA188" s="449"/>
      <c r="IVB188" s="449"/>
      <c r="IVC188" s="449"/>
      <c r="IVD188" s="449"/>
      <c r="IVE188" s="449"/>
      <c r="IVF188" s="449"/>
      <c r="IVG188" s="449"/>
      <c r="IVH188" s="449"/>
      <c r="IVI188" s="449"/>
      <c r="IVJ188" s="449"/>
      <c r="IVK188" s="449"/>
      <c r="IVL188" s="449"/>
      <c r="IVM188" s="449"/>
      <c r="IVN188" s="449"/>
      <c r="IVO188" s="449"/>
      <c r="IVP188" s="449"/>
      <c r="IVQ188" s="449"/>
      <c r="IVR188" s="449"/>
      <c r="IVS188" s="449"/>
      <c r="IVT188" s="449"/>
      <c r="IVU188" s="449"/>
      <c r="IVV188" s="449"/>
      <c r="IVW188" s="449"/>
      <c r="IVX188" s="449"/>
      <c r="IVY188" s="449"/>
      <c r="IVZ188" s="449"/>
      <c r="IWA188" s="449"/>
      <c r="IWB188" s="449"/>
      <c r="IWC188" s="449"/>
      <c r="IWD188" s="449"/>
      <c r="IWE188" s="449"/>
      <c r="IWF188" s="449"/>
      <c r="IWG188" s="449"/>
      <c r="IWH188" s="449"/>
      <c r="IWI188" s="449"/>
      <c r="IWJ188" s="449"/>
      <c r="IWK188" s="449"/>
      <c r="IWL188" s="449"/>
      <c r="IWM188" s="449"/>
      <c r="IWN188" s="449"/>
      <c r="IWO188" s="449"/>
      <c r="IWP188" s="449"/>
      <c r="IWQ188" s="449"/>
      <c r="IWR188" s="449"/>
      <c r="IWS188" s="449"/>
      <c r="IWT188" s="449"/>
      <c r="IWU188" s="449"/>
      <c r="IWV188" s="449"/>
      <c r="IWW188" s="449"/>
      <c r="IWX188" s="449"/>
      <c r="IWY188" s="449"/>
      <c r="IWZ188" s="449"/>
      <c r="IXA188" s="449"/>
      <c r="IXB188" s="449"/>
      <c r="IXC188" s="449"/>
      <c r="IXD188" s="449"/>
      <c r="IXE188" s="449"/>
      <c r="IXF188" s="449"/>
      <c r="IXG188" s="449"/>
      <c r="IXH188" s="449"/>
      <c r="IXI188" s="449"/>
      <c r="IXJ188" s="449"/>
      <c r="IXK188" s="449"/>
      <c r="IXL188" s="449"/>
      <c r="IXM188" s="449"/>
      <c r="IXN188" s="449"/>
      <c r="IXO188" s="449"/>
      <c r="IXP188" s="449"/>
      <c r="IXQ188" s="449"/>
      <c r="IXR188" s="449"/>
      <c r="IXS188" s="449"/>
      <c r="IXT188" s="449"/>
      <c r="IXU188" s="449"/>
      <c r="IXV188" s="449"/>
      <c r="IXW188" s="449"/>
      <c r="IXX188" s="449"/>
      <c r="IXY188" s="449"/>
      <c r="IXZ188" s="449"/>
      <c r="IYA188" s="449"/>
      <c r="IYB188" s="449"/>
      <c r="IYC188" s="449"/>
      <c r="IYD188" s="449"/>
      <c r="IYE188" s="449"/>
      <c r="IYF188" s="449"/>
      <c r="IYG188" s="449"/>
      <c r="IYH188" s="449"/>
      <c r="IYI188" s="449"/>
      <c r="IYJ188" s="449"/>
      <c r="IYK188" s="449"/>
      <c r="IYL188" s="449"/>
      <c r="IYM188" s="449"/>
      <c r="IYN188" s="449"/>
      <c r="IYO188" s="449"/>
      <c r="IYP188" s="449"/>
      <c r="IYQ188" s="449"/>
      <c r="IYR188" s="449"/>
      <c r="IYS188" s="449"/>
      <c r="IYT188" s="449"/>
      <c r="IYU188" s="449"/>
      <c r="IYV188" s="449"/>
      <c r="IYW188" s="449"/>
      <c r="IYX188" s="449"/>
      <c r="IYY188" s="449"/>
      <c r="IYZ188" s="449"/>
      <c r="IZA188" s="449"/>
      <c r="IZB188" s="449"/>
      <c r="IZC188" s="449"/>
      <c r="IZD188" s="449"/>
      <c r="IZE188" s="449"/>
      <c r="IZF188" s="449"/>
      <c r="IZG188" s="449"/>
      <c r="IZH188" s="449"/>
      <c r="IZI188" s="449"/>
      <c r="IZJ188" s="449"/>
      <c r="IZK188" s="449"/>
      <c r="IZL188" s="449"/>
      <c r="IZM188" s="449"/>
      <c r="IZN188" s="449"/>
      <c r="IZO188" s="449"/>
      <c r="IZP188" s="449"/>
      <c r="IZQ188" s="449"/>
      <c r="IZR188" s="449"/>
      <c r="IZS188" s="449"/>
      <c r="IZT188" s="449"/>
      <c r="IZU188" s="449"/>
      <c r="IZV188" s="449"/>
      <c r="IZW188" s="449"/>
      <c r="IZX188" s="449"/>
      <c r="IZY188" s="449"/>
      <c r="IZZ188" s="449"/>
      <c r="JAA188" s="449"/>
      <c r="JAB188" s="449"/>
      <c r="JAC188" s="449"/>
      <c r="JAD188" s="449"/>
      <c r="JAE188" s="449"/>
      <c r="JAF188" s="449"/>
      <c r="JAG188" s="449"/>
      <c r="JAH188" s="449"/>
      <c r="JAI188" s="449"/>
      <c r="JAJ188" s="449"/>
      <c r="JAK188" s="449"/>
      <c r="JAL188" s="449"/>
      <c r="JAM188" s="449"/>
      <c r="JAN188" s="449"/>
      <c r="JAO188" s="449"/>
      <c r="JAP188" s="449"/>
      <c r="JAQ188" s="449"/>
      <c r="JAR188" s="449"/>
      <c r="JAS188" s="449"/>
      <c r="JAT188" s="449"/>
      <c r="JAU188" s="449"/>
      <c r="JAV188" s="449"/>
      <c r="JAW188" s="449"/>
      <c r="JAX188" s="449"/>
      <c r="JAY188" s="449"/>
      <c r="JAZ188" s="449"/>
      <c r="JBA188" s="449"/>
      <c r="JBB188" s="449"/>
      <c r="JBC188" s="449"/>
      <c r="JBD188" s="449"/>
      <c r="JBE188" s="449"/>
      <c r="JBF188" s="449"/>
      <c r="JBG188" s="449"/>
      <c r="JBH188" s="449"/>
      <c r="JBI188" s="449"/>
      <c r="JBJ188" s="449"/>
      <c r="JBK188" s="449"/>
      <c r="JBL188" s="449"/>
      <c r="JBM188" s="449"/>
      <c r="JBN188" s="449"/>
      <c r="JBO188" s="449"/>
      <c r="JBP188" s="449"/>
      <c r="JBQ188" s="449"/>
      <c r="JBR188" s="449"/>
      <c r="JBS188" s="449"/>
      <c r="JBT188" s="449"/>
      <c r="JBU188" s="449"/>
      <c r="JBV188" s="449"/>
      <c r="JBW188" s="449"/>
      <c r="JBX188" s="449"/>
      <c r="JBY188" s="449"/>
      <c r="JBZ188" s="449"/>
      <c r="JCA188" s="449"/>
      <c r="JCB188" s="449"/>
      <c r="JCC188" s="449"/>
      <c r="JCD188" s="449"/>
      <c r="JCE188" s="449"/>
      <c r="JCF188" s="449"/>
      <c r="JCG188" s="449"/>
      <c r="JCH188" s="449"/>
      <c r="JCI188" s="449"/>
      <c r="JCJ188" s="449"/>
      <c r="JCK188" s="449"/>
      <c r="JCL188" s="449"/>
      <c r="JCM188" s="449"/>
      <c r="JCN188" s="449"/>
      <c r="JCO188" s="449"/>
      <c r="JCP188" s="449"/>
      <c r="JCQ188" s="449"/>
      <c r="JCR188" s="449"/>
      <c r="JCS188" s="449"/>
      <c r="JCT188" s="449"/>
      <c r="JCU188" s="449"/>
      <c r="JCV188" s="449"/>
      <c r="JCW188" s="449"/>
      <c r="JCX188" s="449"/>
      <c r="JCY188" s="449"/>
      <c r="JCZ188" s="449"/>
      <c r="JDA188" s="449"/>
      <c r="JDB188" s="449"/>
      <c r="JDC188" s="449"/>
      <c r="JDD188" s="449"/>
      <c r="JDE188" s="449"/>
      <c r="JDF188" s="449"/>
      <c r="JDG188" s="449"/>
      <c r="JDH188" s="449"/>
      <c r="JDI188" s="449"/>
      <c r="JDJ188" s="449"/>
      <c r="JDK188" s="449"/>
      <c r="JDL188" s="449"/>
      <c r="JDM188" s="449"/>
      <c r="JDN188" s="449"/>
      <c r="JDO188" s="449"/>
      <c r="JDP188" s="449"/>
      <c r="JDQ188" s="449"/>
      <c r="JDR188" s="449"/>
      <c r="JDS188" s="449"/>
      <c r="JDT188" s="449"/>
      <c r="JDU188" s="449"/>
      <c r="JDV188" s="449"/>
      <c r="JDW188" s="449"/>
      <c r="JDX188" s="449"/>
      <c r="JDY188" s="449"/>
      <c r="JDZ188" s="449"/>
      <c r="JEA188" s="449"/>
      <c r="JEB188" s="449"/>
      <c r="JEC188" s="449"/>
      <c r="JED188" s="449"/>
      <c r="JEE188" s="449"/>
      <c r="JEF188" s="449"/>
      <c r="JEG188" s="449"/>
      <c r="JEH188" s="449"/>
      <c r="JEI188" s="449"/>
      <c r="JEJ188" s="449"/>
      <c r="JEK188" s="449"/>
      <c r="JEL188" s="449"/>
      <c r="JEM188" s="449"/>
      <c r="JEN188" s="449"/>
      <c r="JEO188" s="449"/>
      <c r="JEP188" s="449"/>
      <c r="JEQ188" s="449"/>
      <c r="JER188" s="449"/>
      <c r="JES188" s="449"/>
      <c r="JET188" s="449"/>
      <c r="JEU188" s="449"/>
      <c r="JEV188" s="449"/>
      <c r="JEW188" s="449"/>
      <c r="JEX188" s="449"/>
      <c r="JEY188" s="449"/>
      <c r="JEZ188" s="449"/>
      <c r="JFA188" s="449"/>
      <c r="JFB188" s="449"/>
      <c r="JFC188" s="449"/>
      <c r="JFD188" s="449"/>
      <c r="JFE188" s="449"/>
      <c r="JFF188" s="449"/>
      <c r="JFG188" s="449"/>
      <c r="JFH188" s="449"/>
      <c r="JFI188" s="449"/>
      <c r="JFJ188" s="449"/>
      <c r="JFK188" s="449"/>
      <c r="JFL188" s="449"/>
      <c r="JFM188" s="449"/>
      <c r="JFN188" s="449"/>
      <c r="JFO188" s="449"/>
      <c r="JFP188" s="449"/>
      <c r="JFQ188" s="449"/>
      <c r="JFR188" s="449"/>
      <c r="JFS188" s="449"/>
      <c r="JFT188" s="449"/>
      <c r="JFU188" s="449"/>
      <c r="JFV188" s="449"/>
      <c r="JFW188" s="449"/>
      <c r="JFX188" s="449"/>
      <c r="JFY188" s="449"/>
      <c r="JFZ188" s="449"/>
      <c r="JGA188" s="449"/>
      <c r="JGB188" s="449"/>
      <c r="JGC188" s="449"/>
      <c r="JGD188" s="449"/>
      <c r="JGE188" s="449"/>
      <c r="JGF188" s="449"/>
      <c r="JGG188" s="449"/>
      <c r="JGH188" s="449"/>
      <c r="JGI188" s="449"/>
      <c r="JGJ188" s="449"/>
      <c r="JGK188" s="449"/>
      <c r="JGL188" s="449"/>
      <c r="JGM188" s="449"/>
      <c r="JGN188" s="449"/>
      <c r="JGO188" s="449"/>
      <c r="JGP188" s="449"/>
      <c r="JGQ188" s="449"/>
      <c r="JGR188" s="449"/>
      <c r="JGS188" s="449"/>
      <c r="JGT188" s="449"/>
      <c r="JGU188" s="449"/>
      <c r="JGV188" s="449"/>
      <c r="JGW188" s="449"/>
      <c r="JGX188" s="449"/>
      <c r="JGY188" s="449"/>
      <c r="JGZ188" s="449"/>
      <c r="JHA188" s="449"/>
      <c r="JHB188" s="449"/>
      <c r="JHC188" s="449"/>
      <c r="JHD188" s="449"/>
      <c r="JHE188" s="449"/>
      <c r="JHF188" s="449"/>
      <c r="JHG188" s="449"/>
      <c r="JHH188" s="449"/>
      <c r="JHI188" s="449"/>
      <c r="JHJ188" s="449"/>
      <c r="JHK188" s="449"/>
      <c r="JHL188" s="449"/>
      <c r="JHM188" s="449"/>
      <c r="JHN188" s="449"/>
      <c r="JHO188" s="449"/>
      <c r="JHP188" s="449"/>
      <c r="JHQ188" s="449"/>
      <c r="JHR188" s="449"/>
      <c r="JHS188" s="449"/>
      <c r="JHT188" s="449"/>
      <c r="JHU188" s="449"/>
      <c r="JHV188" s="449"/>
      <c r="JHW188" s="449"/>
      <c r="JHX188" s="449"/>
      <c r="JHY188" s="449"/>
      <c r="JHZ188" s="449"/>
      <c r="JIA188" s="449"/>
      <c r="JIB188" s="449"/>
      <c r="JIC188" s="449"/>
      <c r="JID188" s="449"/>
      <c r="JIE188" s="449"/>
      <c r="JIF188" s="449"/>
      <c r="JIG188" s="449"/>
      <c r="JIH188" s="449"/>
      <c r="JII188" s="449"/>
      <c r="JIJ188" s="449"/>
      <c r="JIK188" s="449"/>
      <c r="JIL188" s="449"/>
      <c r="JIM188" s="449"/>
      <c r="JIN188" s="449"/>
      <c r="JIO188" s="449"/>
      <c r="JIP188" s="449"/>
      <c r="JIQ188" s="449"/>
      <c r="JIR188" s="449"/>
      <c r="JIS188" s="449"/>
      <c r="JIT188" s="449"/>
      <c r="JIU188" s="449"/>
      <c r="JIV188" s="449"/>
      <c r="JIW188" s="449"/>
      <c r="JIX188" s="449"/>
      <c r="JIY188" s="449"/>
      <c r="JIZ188" s="449"/>
      <c r="JJA188" s="449"/>
      <c r="JJB188" s="449"/>
      <c r="JJC188" s="449"/>
      <c r="JJD188" s="449"/>
      <c r="JJE188" s="449"/>
      <c r="JJF188" s="449"/>
      <c r="JJG188" s="449"/>
      <c r="JJH188" s="449"/>
      <c r="JJI188" s="449"/>
      <c r="JJJ188" s="449"/>
      <c r="JJK188" s="449"/>
      <c r="JJL188" s="449"/>
      <c r="JJM188" s="449"/>
      <c r="JJN188" s="449"/>
      <c r="JJO188" s="449"/>
      <c r="JJP188" s="449"/>
      <c r="JJQ188" s="449"/>
      <c r="JJR188" s="449"/>
      <c r="JJS188" s="449"/>
      <c r="JJT188" s="449"/>
      <c r="JJU188" s="449"/>
      <c r="JJV188" s="449"/>
      <c r="JJW188" s="449"/>
      <c r="JJX188" s="449"/>
      <c r="JJY188" s="449"/>
      <c r="JJZ188" s="449"/>
      <c r="JKA188" s="449"/>
      <c r="JKB188" s="449"/>
      <c r="JKC188" s="449"/>
      <c r="JKD188" s="449"/>
      <c r="JKE188" s="449"/>
      <c r="JKF188" s="449"/>
      <c r="JKG188" s="449"/>
      <c r="JKH188" s="449"/>
      <c r="JKI188" s="449"/>
      <c r="JKJ188" s="449"/>
      <c r="JKK188" s="449"/>
      <c r="JKL188" s="449"/>
      <c r="JKM188" s="449"/>
      <c r="JKN188" s="449"/>
      <c r="JKO188" s="449"/>
      <c r="JKP188" s="449"/>
      <c r="JKQ188" s="449"/>
      <c r="JKR188" s="449"/>
      <c r="JKS188" s="449"/>
      <c r="JKT188" s="449"/>
      <c r="JKU188" s="449"/>
      <c r="JKV188" s="449"/>
      <c r="JKW188" s="449"/>
      <c r="JKX188" s="449"/>
      <c r="JKY188" s="449"/>
      <c r="JKZ188" s="449"/>
      <c r="JLA188" s="449"/>
      <c r="JLB188" s="449"/>
      <c r="JLC188" s="449"/>
      <c r="JLD188" s="449"/>
      <c r="JLE188" s="449"/>
      <c r="JLF188" s="449"/>
      <c r="JLG188" s="449"/>
      <c r="JLH188" s="449"/>
      <c r="JLI188" s="449"/>
      <c r="JLJ188" s="449"/>
      <c r="JLK188" s="449"/>
      <c r="JLL188" s="449"/>
      <c r="JLM188" s="449"/>
      <c r="JLN188" s="449"/>
      <c r="JLO188" s="449"/>
      <c r="JLP188" s="449"/>
      <c r="JLQ188" s="449"/>
      <c r="JLR188" s="449"/>
      <c r="JLS188" s="449"/>
      <c r="JLT188" s="449"/>
      <c r="JLU188" s="449"/>
      <c r="JLV188" s="449"/>
      <c r="JLW188" s="449"/>
      <c r="JLX188" s="449"/>
      <c r="JLY188" s="449"/>
      <c r="JLZ188" s="449"/>
      <c r="JMA188" s="449"/>
      <c r="JMB188" s="449"/>
      <c r="JMC188" s="449"/>
      <c r="JMD188" s="449"/>
      <c r="JME188" s="449"/>
      <c r="JMF188" s="449"/>
      <c r="JMG188" s="449"/>
      <c r="JMH188" s="449"/>
      <c r="JMI188" s="449"/>
      <c r="JMJ188" s="449"/>
      <c r="JMK188" s="449"/>
      <c r="JML188" s="449"/>
      <c r="JMM188" s="449"/>
      <c r="JMN188" s="449"/>
      <c r="JMO188" s="449"/>
      <c r="JMP188" s="449"/>
      <c r="JMQ188" s="449"/>
      <c r="JMR188" s="449"/>
      <c r="JMS188" s="449"/>
      <c r="JMT188" s="449"/>
      <c r="JMU188" s="449"/>
      <c r="JMV188" s="449"/>
      <c r="JMW188" s="449"/>
      <c r="JMX188" s="449"/>
      <c r="JMY188" s="449"/>
      <c r="JMZ188" s="449"/>
      <c r="JNA188" s="449"/>
      <c r="JNB188" s="449"/>
      <c r="JNC188" s="449"/>
      <c r="JND188" s="449"/>
      <c r="JNE188" s="449"/>
      <c r="JNF188" s="449"/>
      <c r="JNG188" s="449"/>
      <c r="JNH188" s="449"/>
      <c r="JNI188" s="449"/>
      <c r="JNJ188" s="449"/>
      <c r="JNK188" s="449"/>
      <c r="JNL188" s="449"/>
      <c r="JNM188" s="449"/>
      <c r="JNN188" s="449"/>
      <c r="JNO188" s="449"/>
      <c r="JNP188" s="449"/>
      <c r="JNQ188" s="449"/>
      <c r="JNR188" s="449"/>
      <c r="JNS188" s="449"/>
      <c r="JNT188" s="449"/>
      <c r="JNU188" s="449"/>
      <c r="JNV188" s="449"/>
      <c r="JNW188" s="449"/>
      <c r="JNX188" s="449"/>
      <c r="JNY188" s="449"/>
      <c r="JNZ188" s="449"/>
      <c r="JOA188" s="449"/>
      <c r="JOB188" s="449"/>
      <c r="JOC188" s="449"/>
      <c r="JOD188" s="449"/>
      <c r="JOE188" s="449"/>
      <c r="JOF188" s="449"/>
      <c r="JOG188" s="449"/>
      <c r="JOH188" s="449"/>
      <c r="JOI188" s="449"/>
      <c r="JOJ188" s="449"/>
      <c r="JOK188" s="449"/>
      <c r="JOL188" s="449"/>
      <c r="JOM188" s="449"/>
      <c r="JON188" s="449"/>
      <c r="JOO188" s="449"/>
      <c r="JOP188" s="449"/>
      <c r="JOQ188" s="449"/>
      <c r="JOR188" s="449"/>
      <c r="JOS188" s="449"/>
      <c r="JOT188" s="449"/>
      <c r="JOU188" s="449"/>
      <c r="JOV188" s="449"/>
      <c r="JOW188" s="449"/>
      <c r="JOX188" s="449"/>
      <c r="JOY188" s="449"/>
      <c r="JOZ188" s="449"/>
      <c r="JPA188" s="449"/>
      <c r="JPB188" s="449"/>
      <c r="JPC188" s="449"/>
      <c r="JPD188" s="449"/>
      <c r="JPE188" s="449"/>
      <c r="JPF188" s="449"/>
      <c r="JPG188" s="449"/>
      <c r="JPH188" s="449"/>
      <c r="JPI188" s="449"/>
      <c r="JPJ188" s="449"/>
      <c r="JPK188" s="449"/>
      <c r="JPL188" s="449"/>
      <c r="JPM188" s="449"/>
      <c r="JPN188" s="449"/>
      <c r="JPO188" s="449"/>
      <c r="JPP188" s="449"/>
      <c r="JPQ188" s="449"/>
      <c r="JPR188" s="449"/>
      <c r="JPS188" s="449"/>
      <c r="JPT188" s="449"/>
      <c r="JPU188" s="449"/>
      <c r="JPV188" s="449"/>
      <c r="JPW188" s="449"/>
      <c r="JPX188" s="449"/>
      <c r="JPY188" s="449"/>
      <c r="JPZ188" s="449"/>
      <c r="JQA188" s="449"/>
      <c r="JQB188" s="449"/>
      <c r="JQC188" s="449"/>
      <c r="JQD188" s="449"/>
      <c r="JQE188" s="449"/>
      <c r="JQF188" s="449"/>
      <c r="JQG188" s="449"/>
      <c r="JQH188" s="449"/>
      <c r="JQI188" s="449"/>
      <c r="JQJ188" s="449"/>
      <c r="JQK188" s="449"/>
      <c r="JQL188" s="449"/>
      <c r="JQM188" s="449"/>
      <c r="JQN188" s="449"/>
      <c r="JQO188" s="449"/>
      <c r="JQP188" s="449"/>
      <c r="JQQ188" s="449"/>
      <c r="JQR188" s="449"/>
      <c r="JQS188" s="449"/>
      <c r="JQT188" s="449"/>
      <c r="JQU188" s="449"/>
      <c r="JQV188" s="449"/>
      <c r="JQW188" s="449"/>
      <c r="JQX188" s="449"/>
      <c r="JQY188" s="449"/>
      <c r="JQZ188" s="449"/>
      <c r="JRA188" s="449"/>
      <c r="JRB188" s="449"/>
      <c r="JRC188" s="449"/>
      <c r="JRD188" s="449"/>
      <c r="JRE188" s="449"/>
      <c r="JRF188" s="449"/>
      <c r="JRG188" s="449"/>
      <c r="JRH188" s="449"/>
      <c r="JRI188" s="449"/>
      <c r="JRJ188" s="449"/>
      <c r="JRK188" s="449"/>
      <c r="JRL188" s="449"/>
      <c r="JRM188" s="449"/>
      <c r="JRN188" s="449"/>
      <c r="JRO188" s="449"/>
      <c r="JRP188" s="449"/>
      <c r="JRQ188" s="449"/>
      <c r="JRR188" s="449"/>
      <c r="JRS188" s="449"/>
      <c r="JRT188" s="449"/>
      <c r="JRU188" s="449"/>
      <c r="JRV188" s="449"/>
      <c r="JRW188" s="449"/>
      <c r="JRX188" s="449"/>
      <c r="JRY188" s="449"/>
      <c r="JRZ188" s="449"/>
      <c r="JSA188" s="449"/>
      <c r="JSB188" s="449"/>
      <c r="JSC188" s="449"/>
      <c r="JSD188" s="449"/>
      <c r="JSE188" s="449"/>
      <c r="JSF188" s="449"/>
      <c r="JSG188" s="449"/>
      <c r="JSH188" s="449"/>
      <c r="JSI188" s="449"/>
      <c r="JSJ188" s="449"/>
      <c r="JSK188" s="449"/>
      <c r="JSL188" s="449"/>
      <c r="JSM188" s="449"/>
      <c r="JSN188" s="449"/>
      <c r="JSO188" s="449"/>
      <c r="JSP188" s="449"/>
      <c r="JSQ188" s="449"/>
      <c r="JSR188" s="449"/>
      <c r="JSS188" s="449"/>
      <c r="JST188" s="449"/>
      <c r="JSU188" s="449"/>
      <c r="JSV188" s="449"/>
      <c r="JSW188" s="449"/>
      <c r="JSX188" s="449"/>
      <c r="JSY188" s="449"/>
      <c r="JSZ188" s="449"/>
      <c r="JTA188" s="449"/>
      <c r="JTB188" s="449"/>
      <c r="JTC188" s="449"/>
      <c r="JTD188" s="449"/>
      <c r="JTE188" s="449"/>
      <c r="JTF188" s="449"/>
      <c r="JTG188" s="449"/>
      <c r="JTH188" s="449"/>
      <c r="JTI188" s="449"/>
      <c r="JTJ188" s="449"/>
      <c r="JTK188" s="449"/>
      <c r="JTL188" s="449"/>
      <c r="JTM188" s="449"/>
      <c r="JTN188" s="449"/>
      <c r="JTO188" s="449"/>
      <c r="JTP188" s="449"/>
      <c r="JTQ188" s="449"/>
      <c r="JTR188" s="449"/>
      <c r="JTS188" s="449"/>
      <c r="JTT188" s="449"/>
      <c r="JTU188" s="449"/>
      <c r="JTV188" s="449"/>
      <c r="JTW188" s="449"/>
      <c r="JTX188" s="449"/>
      <c r="JTY188" s="449"/>
      <c r="JTZ188" s="449"/>
      <c r="JUA188" s="449"/>
      <c r="JUB188" s="449"/>
      <c r="JUC188" s="449"/>
      <c r="JUD188" s="449"/>
      <c r="JUE188" s="449"/>
      <c r="JUF188" s="449"/>
      <c r="JUG188" s="449"/>
      <c r="JUH188" s="449"/>
      <c r="JUI188" s="449"/>
      <c r="JUJ188" s="449"/>
      <c r="JUK188" s="449"/>
      <c r="JUL188" s="449"/>
      <c r="JUM188" s="449"/>
      <c r="JUN188" s="449"/>
      <c r="JUO188" s="449"/>
      <c r="JUP188" s="449"/>
      <c r="JUQ188" s="449"/>
      <c r="JUR188" s="449"/>
      <c r="JUS188" s="449"/>
      <c r="JUT188" s="449"/>
      <c r="JUU188" s="449"/>
      <c r="JUV188" s="449"/>
      <c r="JUW188" s="449"/>
      <c r="JUX188" s="449"/>
      <c r="JUY188" s="449"/>
      <c r="JUZ188" s="449"/>
      <c r="JVA188" s="449"/>
      <c r="JVB188" s="449"/>
      <c r="JVC188" s="449"/>
      <c r="JVD188" s="449"/>
      <c r="JVE188" s="449"/>
      <c r="JVF188" s="449"/>
      <c r="JVG188" s="449"/>
      <c r="JVH188" s="449"/>
      <c r="JVI188" s="449"/>
      <c r="JVJ188" s="449"/>
      <c r="JVK188" s="449"/>
      <c r="JVL188" s="449"/>
      <c r="JVM188" s="449"/>
      <c r="JVN188" s="449"/>
      <c r="JVO188" s="449"/>
      <c r="JVP188" s="449"/>
      <c r="JVQ188" s="449"/>
      <c r="JVR188" s="449"/>
      <c r="JVS188" s="449"/>
      <c r="JVT188" s="449"/>
      <c r="JVU188" s="449"/>
      <c r="JVV188" s="449"/>
      <c r="JVW188" s="449"/>
      <c r="JVX188" s="449"/>
      <c r="JVY188" s="449"/>
      <c r="JVZ188" s="449"/>
      <c r="JWA188" s="449"/>
      <c r="JWB188" s="449"/>
      <c r="JWC188" s="449"/>
      <c r="JWD188" s="449"/>
      <c r="JWE188" s="449"/>
      <c r="JWF188" s="449"/>
      <c r="JWG188" s="449"/>
      <c r="JWH188" s="449"/>
      <c r="JWI188" s="449"/>
      <c r="JWJ188" s="449"/>
      <c r="JWK188" s="449"/>
      <c r="JWL188" s="449"/>
      <c r="JWM188" s="449"/>
      <c r="JWN188" s="449"/>
      <c r="JWO188" s="449"/>
      <c r="JWP188" s="449"/>
      <c r="JWQ188" s="449"/>
      <c r="JWR188" s="449"/>
      <c r="JWS188" s="449"/>
      <c r="JWT188" s="449"/>
      <c r="JWU188" s="449"/>
      <c r="JWV188" s="449"/>
      <c r="JWW188" s="449"/>
      <c r="JWX188" s="449"/>
      <c r="JWY188" s="449"/>
      <c r="JWZ188" s="449"/>
      <c r="JXA188" s="449"/>
      <c r="JXB188" s="449"/>
      <c r="JXC188" s="449"/>
      <c r="JXD188" s="449"/>
      <c r="JXE188" s="449"/>
      <c r="JXF188" s="449"/>
      <c r="JXG188" s="449"/>
      <c r="JXH188" s="449"/>
      <c r="JXI188" s="449"/>
      <c r="JXJ188" s="449"/>
      <c r="JXK188" s="449"/>
      <c r="JXL188" s="449"/>
      <c r="JXM188" s="449"/>
      <c r="JXN188" s="449"/>
      <c r="JXO188" s="449"/>
      <c r="JXP188" s="449"/>
      <c r="JXQ188" s="449"/>
      <c r="JXR188" s="449"/>
      <c r="JXS188" s="449"/>
      <c r="JXT188" s="449"/>
      <c r="JXU188" s="449"/>
      <c r="JXV188" s="449"/>
      <c r="JXW188" s="449"/>
      <c r="JXX188" s="449"/>
      <c r="JXY188" s="449"/>
      <c r="JXZ188" s="449"/>
      <c r="JYA188" s="449"/>
      <c r="JYB188" s="449"/>
      <c r="JYC188" s="449"/>
      <c r="JYD188" s="449"/>
      <c r="JYE188" s="449"/>
      <c r="JYF188" s="449"/>
      <c r="JYG188" s="449"/>
      <c r="JYH188" s="449"/>
      <c r="JYI188" s="449"/>
      <c r="JYJ188" s="449"/>
      <c r="JYK188" s="449"/>
      <c r="JYL188" s="449"/>
      <c r="JYM188" s="449"/>
      <c r="JYN188" s="449"/>
      <c r="JYO188" s="449"/>
      <c r="JYP188" s="449"/>
      <c r="JYQ188" s="449"/>
      <c r="JYR188" s="449"/>
      <c r="JYS188" s="449"/>
      <c r="JYT188" s="449"/>
      <c r="JYU188" s="449"/>
      <c r="JYV188" s="449"/>
      <c r="JYW188" s="449"/>
      <c r="JYX188" s="449"/>
      <c r="JYY188" s="449"/>
      <c r="JYZ188" s="449"/>
      <c r="JZA188" s="449"/>
      <c r="JZB188" s="449"/>
      <c r="JZC188" s="449"/>
      <c r="JZD188" s="449"/>
      <c r="JZE188" s="449"/>
      <c r="JZF188" s="449"/>
      <c r="JZG188" s="449"/>
      <c r="JZH188" s="449"/>
      <c r="JZI188" s="449"/>
      <c r="JZJ188" s="449"/>
      <c r="JZK188" s="449"/>
      <c r="JZL188" s="449"/>
      <c r="JZM188" s="449"/>
      <c r="JZN188" s="449"/>
      <c r="JZO188" s="449"/>
      <c r="JZP188" s="449"/>
      <c r="JZQ188" s="449"/>
      <c r="JZR188" s="449"/>
      <c r="JZS188" s="449"/>
      <c r="JZT188" s="449"/>
      <c r="JZU188" s="449"/>
      <c r="JZV188" s="449"/>
      <c r="JZW188" s="449"/>
      <c r="JZX188" s="449"/>
      <c r="JZY188" s="449"/>
      <c r="JZZ188" s="449"/>
      <c r="KAA188" s="449"/>
      <c r="KAB188" s="449"/>
      <c r="KAC188" s="449"/>
      <c r="KAD188" s="449"/>
      <c r="KAE188" s="449"/>
      <c r="KAF188" s="449"/>
      <c r="KAG188" s="449"/>
      <c r="KAH188" s="449"/>
      <c r="KAI188" s="449"/>
      <c r="KAJ188" s="449"/>
      <c r="KAK188" s="449"/>
      <c r="KAL188" s="449"/>
      <c r="KAM188" s="449"/>
      <c r="KAN188" s="449"/>
      <c r="KAO188" s="449"/>
      <c r="KAP188" s="449"/>
      <c r="KAQ188" s="449"/>
      <c r="KAR188" s="449"/>
      <c r="KAS188" s="449"/>
      <c r="KAT188" s="449"/>
      <c r="KAU188" s="449"/>
      <c r="KAV188" s="449"/>
      <c r="KAW188" s="449"/>
      <c r="KAX188" s="449"/>
      <c r="KAY188" s="449"/>
      <c r="KAZ188" s="449"/>
      <c r="KBA188" s="449"/>
      <c r="KBB188" s="449"/>
      <c r="KBC188" s="449"/>
      <c r="KBD188" s="449"/>
      <c r="KBE188" s="449"/>
      <c r="KBF188" s="449"/>
      <c r="KBG188" s="449"/>
      <c r="KBH188" s="449"/>
      <c r="KBI188" s="449"/>
      <c r="KBJ188" s="449"/>
      <c r="KBK188" s="449"/>
      <c r="KBL188" s="449"/>
      <c r="KBM188" s="449"/>
      <c r="KBN188" s="449"/>
      <c r="KBO188" s="449"/>
      <c r="KBP188" s="449"/>
      <c r="KBQ188" s="449"/>
      <c r="KBR188" s="449"/>
      <c r="KBS188" s="449"/>
      <c r="KBT188" s="449"/>
      <c r="KBU188" s="449"/>
      <c r="KBV188" s="449"/>
      <c r="KBW188" s="449"/>
      <c r="KBX188" s="449"/>
      <c r="KBY188" s="449"/>
      <c r="KBZ188" s="449"/>
      <c r="KCA188" s="449"/>
      <c r="KCB188" s="449"/>
      <c r="KCC188" s="449"/>
      <c r="KCD188" s="449"/>
      <c r="KCE188" s="449"/>
      <c r="KCF188" s="449"/>
      <c r="KCG188" s="449"/>
      <c r="KCH188" s="449"/>
      <c r="KCI188" s="449"/>
      <c r="KCJ188" s="449"/>
      <c r="KCK188" s="449"/>
      <c r="KCL188" s="449"/>
      <c r="KCM188" s="449"/>
      <c r="KCN188" s="449"/>
      <c r="KCO188" s="449"/>
      <c r="KCP188" s="449"/>
      <c r="KCQ188" s="449"/>
      <c r="KCR188" s="449"/>
      <c r="KCS188" s="449"/>
      <c r="KCT188" s="449"/>
      <c r="KCU188" s="449"/>
      <c r="KCV188" s="449"/>
      <c r="KCW188" s="449"/>
      <c r="KCX188" s="449"/>
      <c r="KCY188" s="449"/>
      <c r="KCZ188" s="449"/>
      <c r="KDA188" s="449"/>
      <c r="KDB188" s="449"/>
      <c r="KDC188" s="449"/>
      <c r="KDD188" s="449"/>
      <c r="KDE188" s="449"/>
      <c r="KDF188" s="449"/>
      <c r="KDG188" s="449"/>
      <c r="KDH188" s="449"/>
      <c r="KDI188" s="449"/>
      <c r="KDJ188" s="449"/>
      <c r="KDK188" s="449"/>
      <c r="KDL188" s="449"/>
      <c r="KDM188" s="449"/>
      <c r="KDN188" s="449"/>
      <c r="KDO188" s="449"/>
      <c r="KDP188" s="449"/>
      <c r="KDQ188" s="449"/>
      <c r="KDR188" s="449"/>
      <c r="KDS188" s="449"/>
      <c r="KDT188" s="449"/>
      <c r="KDU188" s="449"/>
      <c r="KDV188" s="449"/>
      <c r="KDW188" s="449"/>
      <c r="KDX188" s="449"/>
      <c r="KDY188" s="449"/>
      <c r="KDZ188" s="449"/>
      <c r="KEA188" s="449"/>
      <c r="KEB188" s="449"/>
      <c r="KEC188" s="449"/>
      <c r="KED188" s="449"/>
      <c r="KEE188" s="449"/>
      <c r="KEF188" s="449"/>
      <c r="KEG188" s="449"/>
      <c r="KEH188" s="449"/>
      <c r="KEI188" s="449"/>
      <c r="KEJ188" s="449"/>
      <c r="KEK188" s="449"/>
      <c r="KEL188" s="449"/>
      <c r="KEM188" s="449"/>
      <c r="KEN188" s="449"/>
      <c r="KEO188" s="449"/>
      <c r="KEP188" s="449"/>
      <c r="KEQ188" s="449"/>
      <c r="KER188" s="449"/>
      <c r="KES188" s="449"/>
      <c r="KET188" s="449"/>
      <c r="KEU188" s="449"/>
      <c r="KEV188" s="449"/>
      <c r="KEW188" s="449"/>
      <c r="KEX188" s="449"/>
      <c r="KEY188" s="449"/>
      <c r="KEZ188" s="449"/>
      <c r="KFA188" s="449"/>
      <c r="KFB188" s="449"/>
      <c r="KFC188" s="449"/>
      <c r="KFD188" s="449"/>
      <c r="KFE188" s="449"/>
      <c r="KFF188" s="449"/>
      <c r="KFG188" s="449"/>
      <c r="KFH188" s="449"/>
      <c r="KFI188" s="449"/>
      <c r="KFJ188" s="449"/>
      <c r="KFK188" s="449"/>
      <c r="KFL188" s="449"/>
      <c r="KFM188" s="449"/>
      <c r="KFN188" s="449"/>
      <c r="KFO188" s="449"/>
      <c r="KFP188" s="449"/>
      <c r="KFQ188" s="449"/>
      <c r="KFR188" s="449"/>
      <c r="KFS188" s="449"/>
      <c r="KFT188" s="449"/>
      <c r="KFU188" s="449"/>
      <c r="KFV188" s="449"/>
      <c r="KFW188" s="449"/>
      <c r="KFX188" s="449"/>
      <c r="KFY188" s="449"/>
      <c r="KFZ188" s="449"/>
      <c r="KGA188" s="449"/>
      <c r="KGB188" s="449"/>
      <c r="KGC188" s="449"/>
      <c r="KGD188" s="449"/>
      <c r="KGE188" s="449"/>
      <c r="KGF188" s="449"/>
      <c r="KGG188" s="449"/>
      <c r="KGH188" s="449"/>
      <c r="KGI188" s="449"/>
      <c r="KGJ188" s="449"/>
      <c r="KGK188" s="449"/>
      <c r="KGL188" s="449"/>
      <c r="KGM188" s="449"/>
      <c r="KGN188" s="449"/>
      <c r="KGO188" s="449"/>
      <c r="KGP188" s="449"/>
      <c r="KGQ188" s="449"/>
      <c r="KGR188" s="449"/>
      <c r="KGS188" s="449"/>
      <c r="KGT188" s="449"/>
      <c r="KGU188" s="449"/>
      <c r="KGV188" s="449"/>
      <c r="KGW188" s="449"/>
      <c r="KGX188" s="449"/>
      <c r="KGY188" s="449"/>
      <c r="KGZ188" s="449"/>
      <c r="KHA188" s="449"/>
      <c r="KHB188" s="449"/>
      <c r="KHC188" s="449"/>
      <c r="KHD188" s="449"/>
      <c r="KHE188" s="449"/>
      <c r="KHF188" s="449"/>
      <c r="KHG188" s="449"/>
      <c r="KHH188" s="449"/>
      <c r="KHI188" s="449"/>
      <c r="KHJ188" s="449"/>
      <c r="KHK188" s="449"/>
      <c r="KHL188" s="449"/>
      <c r="KHM188" s="449"/>
      <c r="KHN188" s="449"/>
      <c r="KHO188" s="449"/>
      <c r="KHP188" s="449"/>
      <c r="KHQ188" s="449"/>
      <c r="KHR188" s="449"/>
      <c r="KHS188" s="449"/>
      <c r="KHT188" s="449"/>
      <c r="KHU188" s="449"/>
      <c r="KHV188" s="449"/>
      <c r="KHW188" s="449"/>
      <c r="KHX188" s="449"/>
      <c r="KHY188" s="449"/>
      <c r="KHZ188" s="449"/>
      <c r="KIA188" s="449"/>
      <c r="KIB188" s="449"/>
      <c r="KIC188" s="449"/>
      <c r="KID188" s="449"/>
      <c r="KIE188" s="449"/>
      <c r="KIF188" s="449"/>
      <c r="KIG188" s="449"/>
      <c r="KIH188" s="449"/>
      <c r="KII188" s="449"/>
      <c r="KIJ188" s="449"/>
      <c r="KIK188" s="449"/>
      <c r="KIL188" s="449"/>
      <c r="KIM188" s="449"/>
      <c r="KIN188" s="449"/>
      <c r="KIO188" s="449"/>
      <c r="KIP188" s="449"/>
      <c r="KIQ188" s="449"/>
      <c r="KIR188" s="449"/>
      <c r="KIS188" s="449"/>
      <c r="KIT188" s="449"/>
      <c r="KIU188" s="449"/>
      <c r="KIV188" s="449"/>
      <c r="KIW188" s="449"/>
      <c r="KIX188" s="449"/>
      <c r="KIY188" s="449"/>
      <c r="KIZ188" s="449"/>
      <c r="KJA188" s="449"/>
      <c r="KJB188" s="449"/>
      <c r="KJC188" s="449"/>
      <c r="KJD188" s="449"/>
      <c r="KJE188" s="449"/>
      <c r="KJF188" s="449"/>
      <c r="KJG188" s="449"/>
      <c r="KJH188" s="449"/>
      <c r="KJI188" s="449"/>
      <c r="KJJ188" s="449"/>
      <c r="KJK188" s="449"/>
      <c r="KJL188" s="449"/>
      <c r="KJM188" s="449"/>
      <c r="KJN188" s="449"/>
      <c r="KJO188" s="449"/>
      <c r="KJP188" s="449"/>
      <c r="KJQ188" s="449"/>
      <c r="KJR188" s="449"/>
      <c r="KJS188" s="449"/>
      <c r="KJT188" s="449"/>
      <c r="KJU188" s="449"/>
      <c r="KJV188" s="449"/>
      <c r="KJW188" s="449"/>
      <c r="KJX188" s="449"/>
      <c r="KJY188" s="449"/>
      <c r="KJZ188" s="449"/>
      <c r="KKA188" s="449"/>
      <c r="KKB188" s="449"/>
      <c r="KKC188" s="449"/>
      <c r="KKD188" s="449"/>
      <c r="KKE188" s="449"/>
      <c r="KKF188" s="449"/>
      <c r="KKG188" s="449"/>
      <c r="KKH188" s="449"/>
      <c r="KKI188" s="449"/>
      <c r="KKJ188" s="449"/>
      <c r="KKK188" s="449"/>
      <c r="KKL188" s="449"/>
      <c r="KKM188" s="449"/>
      <c r="KKN188" s="449"/>
      <c r="KKO188" s="449"/>
      <c r="KKP188" s="449"/>
      <c r="KKQ188" s="449"/>
      <c r="KKR188" s="449"/>
      <c r="KKS188" s="449"/>
      <c r="KKT188" s="449"/>
      <c r="KKU188" s="449"/>
      <c r="KKV188" s="449"/>
      <c r="KKW188" s="449"/>
      <c r="KKX188" s="449"/>
      <c r="KKY188" s="449"/>
      <c r="KKZ188" s="449"/>
      <c r="KLA188" s="449"/>
      <c r="KLB188" s="449"/>
      <c r="KLC188" s="449"/>
      <c r="KLD188" s="449"/>
      <c r="KLE188" s="449"/>
      <c r="KLF188" s="449"/>
      <c r="KLG188" s="449"/>
      <c r="KLH188" s="449"/>
      <c r="KLI188" s="449"/>
      <c r="KLJ188" s="449"/>
      <c r="KLK188" s="449"/>
      <c r="KLL188" s="449"/>
      <c r="KLM188" s="449"/>
      <c r="KLN188" s="449"/>
      <c r="KLO188" s="449"/>
      <c r="KLP188" s="449"/>
      <c r="KLQ188" s="449"/>
      <c r="KLR188" s="449"/>
      <c r="KLS188" s="449"/>
      <c r="KLT188" s="449"/>
      <c r="KLU188" s="449"/>
      <c r="KLV188" s="449"/>
      <c r="KLW188" s="449"/>
      <c r="KLX188" s="449"/>
      <c r="KLY188" s="449"/>
      <c r="KLZ188" s="449"/>
      <c r="KMA188" s="449"/>
      <c r="KMB188" s="449"/>
      <c r="KMC188" s="449"/>
      <c r="KMD188" s="449"/>
      <c r="KME188" s="449"/>
      <c r="KMF188" s="449"/>
      <c r="KMG188" s="449"/>
      <c r="KMH188" s="449"/>
      <c r="KMI188" s="449"/>
      <c r="KMJ188" s="449"/>
      <c r="KMK188" s="449"/>
      <c r="KML188" s="449"/>
      <c r="KMM188" s="449"/>
      <c r="KMN188" s="449"/>
      <c r="KMO188" s="449"/>
      <c r="KMP188" s="449"/>
      <c r="KMQ188" s="449"/>
      <c r="KMR188" s="449"/>
      <c r="KMS188" s="449"/>
      <c r="KMT188" s="449"/>
      <c r="KMU188" s="449"/>
      <c r="KMV188" s="449"/>
      <c r="KMW188" s="449"/>
      <c r="KMX188" s="449"/>
      <c r="KMY188" s="449"/>
      <c r="KMZ188" s="449"/>
      <c r="KNA188" s="449"/>
      <c r="KNB188" s="449"/>
      <c r="KNC188" s="449"/>
      <c r="KND188" s="449"/>
      <c r="KNE188" s="449"/>
      <c r="KNF188" s="449"/>
      <c r="KNG188" s="449"/>
      <c r="KNH188" s="449"/>
      <c r="KNI188" s="449"/>
      <c r="KNJ188" s="449"/>
      <c r="KNK188" s="449"/>
      <c r="KNL188" s="449"/>
      <c r="KNM188" s="449"/>
      <c r="KNN188" s="449"/>
      <c r="KNO188" s="449"/>
      <c r="KNP188" s="449"/>
      <c r="KNQ188" s="449"/>
      <c r="KNR188" s="449"/>
      <c r="KNS188" s="449"/>
      <c r="KNT188" s="449"/>
      <c r="KNU188" s="449"/>
      <c r="KNV188" s="449"/>
      <c r="KNW188" s="449"/>
      <c r="KNX188" s="449"/>
      <c r="KNY188" s="449"/>
      <c r="KNZ188" s="449"/>
      <c r="KOA188" s="449"/>
      <c r="KOB188" s="449"/>
      <c r="KOC188" s="449"/>
      <c r="KOD188" s="449"/>
      <c r="KOE188" s="449"/>
      <c r="KOF188" s="449"/>
      <c r="KOG188" s="449"/>
      <c r="KOH188" s="449"/>
      <c r="KOI188" s="449"/>
      <c r="KOJ188" s="449"/>
      <c r="KOK188" s="449"/>
      <c r="KOL188" s="449"/>
      <c r="KOM188" s="449"/>
      <c r="KON188" s="449"/>
      <c r="KOO188" s="449"/>
      <c r="KOP188" s="449"/>
      <c r="KOQ188" s="449"/>
      <c r="KOR188" s="449"/>
      <c r="KOS188" s="449"/>
      <c r="KOT188" s="449"/>
      <c r="KOU188" s="449"/>
      <c r="KOV188" s="449"/>
      <c r="KOW188" s="449"/>
      <c r="KOX188" s="449"/>
      <c r="KOY188" s="449"/>
      <c r="KOZ188" s="449"/>
      <c r="KPA188" s="449"/>
      <c r="KPB188" s="449"/>
      <c r="KPC188" s="449"/>
      <c r="KPD188" s="449"/>
      <c r="KPE188" s="449"/>
      <c r="KPF188" s="449"/>
      <c r="KPG188" s="449"/>
      <c r="KPH188" s="449"/>
      <c r="KPI188" s="449"/>
      <c r="KPJ188" s="449"/>
      <c r="KPK188" s="449"/>
      <c r="KPL188" s="449"/>
      <c r="KPM188" s="449"/>
      <c r="KPN188" s="449"/>
      <c r="KPO188" s="449"/>
      <c r="KPP188" s="449"/>
      <c r="KPQ188" s="449"/>
      <c r="KPR188" s="449"/>
      <c r="KPS188" s="449"/>
      <c r="KPT188" s="449"/>
      <c r="KPU188" s="449"/>
      <c r="KPV188" s="449"/>
      <c r="KPW188" s="449"/>
      <c r="KPX188" s="449"/>
      <c r="KPY188" s="449"/>
      <c r="KPZ188" s="449"/>
      <c r="KQA188" s="449"/>
      <c r="KQB188" s="449"/>
      <c r="KQC188" s="449"/>
      <c r="KQD188" s="449"/>
      <c r="KQE188" s="449"/>
      <c r="KQF188" s="449"/>
      <c r="KQG188" s="449"/>
      <c r="KQH188" s="449"/>
      <c r="KQI188" s="449"/>
      <c r="KQJ188" s="449"/>
      <c r="KQK188" s="449"/>
      <c r="KQL188" s="449"/>
      <c r="KQM188" s="449"/>
      <c r="KQN188" s="449"/>
      <c r="KQO188" s="449"/>
      <c r="KQP188" s="449"/>
      <c r="KQQ188" s="449"/>
      <c r="KQR188" s="449"/>
      <c r="KQS188" s="449"/>
      <c r="KQT188" s="449"/>
      <c r="KQU188" s="449"/>
      <c r="KQV188" s="449"/>
      <c r="KQW188" s="449"/>
      <c r="KQX188" s="449"/>
      <c r="KQY188" s="449"/>
      <c r="KQZ188" s="449"/>
      <c r="KRA188" s="449"/>
      <c r="KRB188" s="449"/>
      <c r="KRC188" s="449"/>
      <c r="KRD188" s="449"/>
      <c r="KRE188" s="449"/>
      <c r="KRF188" s="449"/>
      <c r="KRG188" s="449"/>
      <c r="KRH188" s="449"/>
      <c r="KRI188" s="449"/>
      <c r="KRJ188" s="449"/>
      <c r="KRK188" s="449"/>
      <c r="KRL188" s="449"/>
      <c r="KRM188" s="449"/>
      <c r="KRN188" s="449"/>
      <c r="KRO188" s="449"/>
      <c r="KRP188" s="449"/>
      <c r="KRQ188" s="449"/>
      <c r="KRR188" s="449"/>
      <c r="KRS188" s="449"/>
      <c r="KRT188" s="449"/>
      <c r="KRU188" s="449"/>
      <c r="KRV188" s="449"/>
      <c r="KRW188" s="449"/>
      <c r="KRX188" s="449"/>
      <c r="KRY188" s="449"/>
      <c r="KRZ188" s="449"/>
      <c r="KSA188" s="449"/>
      <c r="KSB188" s="449"/>
      <c r="KSC188" s="449"/>
      <c r="KSD188" s="449"/>
      <c r="KSE188" s="449"/>
      <c r="KSF188" s="449"/>
      <c r="KSG188" s="449"/>
      <c r="KSH188" s="449"/>
      <c r="KSI188" s="449"/>
      <c r="KSJ188" s="449"/>
      <c r="KSK188" s="449"/>
      <c r="KSL188" s="449"/>
      <c r="KSM188" s="449"/>
      <c r="KSN188" s="449"/>
      <c r="KSO188" s="449"/>
      <c r="KSP188" s="449"/>
      <c r="KSQ188" s="449"/>
      <c r="KSR188" s="449"/>
      <c r="KSS188" s="449"/>
      <c r="KST188" s="449"/>
      <c r="KSU188" s="449"/>
      <c r="KSV188" s="449"/>
      <c r="KSW188" s="449"/>
      <c r="KSX188" s="449"/>
      <c r="KSY188" s="449"/>
      <c r="KSZ188" s="449"/>
      <c r="KTA188" s="449"/>
      <c r="KTB188" s="449"/>
      <c r="KTC188" s="449"/>
      <c r="KTD188" s="449"/>
      <c r="KTE188" s="449"/>
      <c r="KTF188" s="449"/>
      <c r="KTG188" s="449"/>
      <c r="KTH188" s="449"/>
      <c r="KTI188" s="449"/>
      <c r="KTJ188" s="449"/>
      <c r="KTK188" s="449"/>
      <c r="KTL188" s="449"/>
      <c r="KTM188" s="449"/>
      <c r="KTN188" s="449"/>
      <c r="KTO188" s="449"/>
      <c r="KTP188" s="449"/>
      <c r="KTQ188" s="449"/>
      <c r="KTR188" s="449"/>
      <c r="KTS188" s="449"/>
      <c r="KTT188" s="449"/>
      <c r="KTU188" s="449"/>
      <c r="KTV188" s="449"/>
      <c r="KTW188" s="449"/>
      <c r="KTX188" s="449"/>
      <c r="KTY188" s="449"/>
      <c r="KTZ188" s="449"/>
      <c r="KUA188" s="449"/>
      <c r="KUB188" s="449"/>
      <c r="KUC188" s="449"/>
      <c r="KUD188" s="449"/>
      <c r="KUE188" s="449"/>
      <c r="KUF188" s="449"/>
      <c r="KUG188" s="449"/>
      <c r="KUH188" s="449"/>
      <c r="KUI188" s="449"/>
      <c r="KUJ188" s="449"/>
      <c r="KUK188" s="449"/>
      <c r="KUL188" s="449"/>
      <c r="KUM188" s="449"/>
      <c r="KUN188" s="449"/>
      <c r="KUO188" s="449"/>
      <c r="KUP188" s="449"/>
      <c r="KUQ188" s="449"/>
      <c r="KUR188" s="449"/>
      <c r="KUS188" s="449"/>
      <c r="KUT188" s="449"/>
      <c r="KUU188" s="449"/>
      <c r="KUV188" s="449"/>
      <c r="KUW188" s="449"/>
      <c r="KUX188" s="449"/>
      <c r="KUY188" s="449"/>
      <c r="KUZ188" s="449"/>
      <c r="KVA188" s="449"/>
      <c r="KVB188" s="449"/>
      <c r="KVC188" s="449"/>
      <c r="KVD188" s="449"/>
      <c r="KVE188" s="449"/>
      <c r="KVF188" s="449"/>
      <c r="KVG188" s="449"/>
      <c r="KVH188" s="449"/>
      <c r="KVI188" s="449"/>
      <c r="KVJ188" s="449"/>
      <c r="KVK188" s="449"/>
      <c r="KVL188" s="449"/>
      <c r="KVM188" s="449"/>
      <c r="KVN188" s="449"/>
      <c r="KVO188" s="449"/>
      <c r="KVP188" s="449"/>
      <c r="KVQ188" s="449"/>
      <c r="KVR188" s="449"/>
      <c r="KVS188" s="449"/>
      <c r="KVT188" s="449"/>
      <c r="KVU188" s="449"/>
      <c r="KVV188" s="449"/>
      <c r="KVW188" s="449"/>
      <c r="KVX188" s="449"/>
      <c r="KVY188" s="449"/>
      <c r="KVZ188" s="449"/>
      <c r="KWA188" s="449"/>
      <c r="KWB188" s="449"/>
      <c r="KWC188" s="449"/>
      <c r="KWD188" s="449"/>
      <c r="KWE188" s="449"/>
      <c r="KWF188" s="449"/>
      <c r="KWG188" s="449"/>
      <c r="KWH188" s="449"/>
      <c r="KWI188" s="449"/>
      <c r="KWJ188" s="449"/>
      <c r="KWK188" s="449"/>
      <c r="KWL188" s="449"/>
      <c r="KWM188" s="449"/>
      <c r="KWN188" s="449"/>
      <c r="KWO188" s="449"/>
      <c r="KWP188" s="449"/>
      <c r="KWQ188" s="449"/>
      <c r="KWR188" s="449"/>
      <c r="KWS188" s="449"/>
      <c r="KWT188" s="449"/>
      <c r="KWU188" s="449"/>
      <c r="KWV188" s="449"/>
      <c r="KWW188" s="449"/>
      <c r="KWX188" s="449"/>
      <c r="KWY188" s="449"/>
      <c r="KWZ188" s="449"/>
      <c r="KXA188" s="449"/>
      <c r="KXB188" s="449"/>
      <c r="KXC188" s="449"/>
      <c r="KXD188" s="449"/>
      <c r="KXE188" s="449"/>
      <c r="KXF188" s="449"/>
      <c r="KXG188" s="449"/>
      <c r="KXH188" s="449"/>
      <c r="KXI188" s="449"/>
      <c r="KXJ188" s="449"/>
      <c r="KXK188" s="449"/>
      <c r="KXL188" s="449"/>
      <c r="KXM188" s="449"/>
      <c r="KXN188" s="449"/>
      <c r="KXO188" s="449"/>
      <c r="KXP188" s="449"/>
      <c r="KXQ188" s="449"/>
      <c r="KXR188" s="449"/>
      <c r="KXS188" s="449"/>
      <c r="KXT188" s="449"/>
      <c r="KXU188" s="449"/>
      <c r="KXV188" s="449"/>
      <c r="KXW188" s="449"/>
      <c r="KXX188" s="449"/>
      <c r="KXY188" s="449"/>
      <c r="KXZ188" s="449"/>
      <c r="KYA188" s="449"/>
      <c r="KYB188" s="449"/>
      <c r="KYC188" s="449"/>
      <c r="KYD188" s="449"/>
      <c r="KYE188" s="449"/>
      <c r="KYF188" s="449"/>
      <c r="KYG188" s="449"/>
      <c r="KYH188" s="449"/>
      <c r="KYI188" s="449"/>
      <c r="KYJ188" s="449"/>
      <c r="KYK188" s="449"/>
      <c r="KYL188" s="449"/>
      <c r="KYM188" s="449"/>
      <c r="KYN188" s="449"/>
      <c r="KYO188" s="449"/>
      <c r="KYP188" s="449"/>
      <c r="KYQ188" s="449"/>
      <c r="KYR188" s="449"/>
      <c r="KYS188" s="449"/>
      <c r="KYT188" s="449"/>
      <c r="KYU188" s="449"/>
      <c r="KYV188" s="449"/>
      <c r="KYW188" s="449"/>
      <c r="KYX188" s="449"/>
      <c r="KYY188" s="449"/>
      <c r="KYZ188" s="449"/>
      <c r="KZA188" s="449"/>
      <c r="KZB188" s="449"/>
      <c r="KZC188" s="449"/>
      <c r="KZD188" s="449"/>
      <c r="KZE188" s="449"/>
      <c r="KZF188" s="449"/>
      <c r="KZG188" s="449"/>
      <c r="KZH188" s="449"/>
      <c r="KZI188" s="449"/>
      <c r="KZJ188" s="449"/>
      <c r="KZK188" s="449"/>
      <c r="KZL188" s="449"/>
      <c r="KZM188" s="449"/>
      <c r="KZN188" s="449"/>
      <c r="KZO188" s="449"/>
      <c r="KZP188" s="449"/>
      <c r="KZQ188" s="449"/>
      <c r="KZR188" s="449"/>
      <c r="KZS188" s="449"/>
      <c r="KZT188" s="449"/>
      <c r="KZU188" s="449"/>
      <c r="KZV188" s="449"/>
      <c r="KZW188" s="449"/>
      <c r="KZX188" s="449"/>
      <c r="KZY188" s="449"/>
      <c r="KZZ188" s="449"/>
      <c r="LAA188" s="449"/>
      <c r="LAB188" s="449"/>
      <c r="LAC188" s="449"/>
      <c r="LAD188" s="449"/>
      <c r="LAE188" s="449"/>
      <c r="LAF188" s="449"/>
      <c r="LAG188" s="449"/>
      <c r="LAH188" s="449"/>
      <c r="LAI188" s="449"/>
      <c r="LAJ188" s="449"/>
      <c r="LAK188" s="449"/>
      <c r="LAL188" s="449"/>
      <c r="LAM188" s="449"/>
      <c r="LAN188" s="449"/>
      <c r="LAO188" s="449"/>
      <c r="LAP188" s="449"/>
      <c r="LAQ188" s="449"/>
      <c r="LAR188" s="449"/>
      <c r="LAS188" s="449"/>
      <c r="LAT188" s="449"/>
      <c r="LAU188" s="449"/>
      <c r="LAV188" s="449"/>
      <c r="LAW188" s="449"/>
      <c r="LAX188" s="449"/>
      <c r="LAY188" s="449"/>
      <c r="LAZ188" s="449"/>
      <c r="LBA188" s="449"/>
      <c r="LBB188" s="449"/>
      <c r="LBC188" s="449"/>
      <c r="LBD188" s="449"/>
      <c r="LBE188" s="449"/>
      <c r="LBF188" s="449"/>
      <c r="LBG188" s="449"/>
      <c r="LBH188" s="449"/>
      <c r="LBI188" s="449"/>
      <c r="LBJ188" s="449"/>
      <c r="LBK188" s="449"/>
      <c r="LBL188" s="449"/>
      <c r="LBM188" s="449"/>
      <c r="LBN188" s="449"/>
      <c r="LBO188" s="449"/>
      <c r="LBP188" s="449"/>
      <c r="LBQ188" s="449"/>
      <c r="LBR188" s="449"/>
      <c r="LBS188" s="449"/>
      <c r="LBT188" s="449"/>
      <c r="LBU188" s="449"/>
      <c r="LBV188" s="449"/>
      <c r="LBW188" s="449"/>
      <c r="LBX188" s="449"/>
      <c r="LBY188" s="449"/>
      <c r="LBZ188" s="449"/>
      <c r="LCA188" s="449"/>
      <c r="LCB188" s="449"/>
      <c r="LCC188" s="449"/>
      <c r="LCD188" s="449"/>
      <c r="LCE188" s="449"/>
      <c r="LCF188" s="449"/>
      <c r="LCG188" s="449"/>
      <c r="LCH188" s="449"/>
      <c r="LCI188" s="449"/>
      <c r="LCJ188" s="449"/>
      <c r="LCK188" s="449"/>
      <c r="LCL188" s="449"/>
      <c r="LCM188" s="449"/>
      <c r="LCN188" s="449"/>
      <c r="LCO188" s="449"/>
      <c r="LCP188" s="449"/>
      <c r="LCQ188" s="449"/>
      <c r="LCR188" s="449"/>
      <c r="LCS188" s="449"/>
      <c r="LCT188" s="449"/>
      <c r="LCU188" s="449"/>
      <c r="LCV188" s="449"/>
      <c r="LCW188" s="449"/>
      <c r="LCX188" s="449"/>
      <c r="LCY188" s="449"/>
      <c r="LCZ188" s="449"/>
      <c r="LDA188" s="449"/>
      <c r="LDB188" s="449"/>
      <c r="LDC188" s="449"/>
      <c r="LDD188" s="449"/>
      <c r="LDE188" s="449"/>
      <c r="LDF188" s="449"/>
      <c r="LDG188" s="449"/>
      <c r="LDH188" s="449"/>
      <c r="LDI188" s="449"/>
      <c r="LDJ188" s="449"/>
      <c r="LDK188" s="449"/>
      <c r="LDL188" s="449"/>
      <c r="LDM188" s="449"/>
      <c r="LDN188" s="449"/>
      <c r="LDO188" s="449"/>
      <c r="LDP188" s="449"/>
      <c r="LDQ188" s="449"/>
      <c r="LDR188" s="449"/>
      <c r="LDS188" s="449"/>
      <c r="LDT188" s="449"/>
      <c r="LDU188" s="449"/>
      <c r="LDV188" s="449"/>
      <c r="LDW188" s="449"/>
      <c r="LDX188" s="449"/>
      <c r="LDY188" s="449"/>
      <c r="LDZ188" s="449"/>
      <c r="LEA188" s="449"/>
      <c r="LEB188" s="449"/>
      <c r="LEC188" s="449"/>
      <c r="LED188" s="449"/>
      <c r="LEE188" s="449"/>
      <c r="LEF188" s="449"/>
      <c r="LEG188" s="449"/>
      <c r="LEH188" s="449"/>
      <c r="LEI188" s="449"/>
      <c r="LEJ188" s="449"/>
      <c r="LEK188" s="449"/>
      <c r="LEL188" s="449"/>
      <c r="LEM188" s="449"/>
      <c r="LEN188" s="449"/>
      <c r="LEO188" s="449"/>
      <c r="LEP188" s="449"/>
      <c r="LEQ188" s="449"/>
      <c r="LER188" s="449"/>
      <c r="LES188" s="449"/>
      <c r="LET188" s="449"/>
      <c r="LEU188" s="449"/>
      <c r="LEV188" s="449"/>
      <c r="LEW188" s="449"/>
      <c r="LEX188" s="449"/>
      <c r="LEY188" s="449"/>
      <c r="LEZ188" s="449"/>
      <c r="LFA188" s="449"/>
      <c r="LFB188" s="449"/>
      <c r="LFC188" s="449"/>
      <c r="LFD188" s="449"/>
      <c r="LFE188" s="449"/>
      <c r="LFF188" s="449"/>
      <c r="LFG188" s="449"/>
      <c r="LFH188" s="449"/>
      <c r="LFI188" s="449"/>
      <c r="LFJ188" s="449"/>
      <c r="LFK188" s="449"/>
      <c r="LFL188" s="449"/>
      <c r="LFM188" s="449"/>
      <c r="LFN188" s="449"/>
      <c r="LFO188" s="449"/>
      <c r="LFP188" s="449"/>
      <c r="LFQ188" s="449"/>
      <c r="LFR188" s="449"/>
      <c r="LFS188" s="449"/>
      <c r="LFT188" s="449"/>
      <c r="LFU188" s="449"/>
      <c r="LFV188" s="449"/>
      <c r="LFW188" s="449"/>
      <c r="LFX188" s="449"/>
      <c r="LFY188" s="449"/>
      <c r="LFZ188" s="449"/>
      <c r="LGA188" s="449"/>
      <c r="LGB188" s="449"/>
      <c r="LGC188" s="449"/>
      <c r="LGD188" s="449"/>
      <c r="LGE188" s="449"/>
      <c r="LGF188" s="449"/>
      <c r="LGG188" s="449"/>
      <c r="LGH188" s="449"/>
      <c r="LGI188" s="449"/>
      <c r="LGJ188" s="449"/>
      <c r="LGK188" s="449"/>
      <c r="LGL188" s="449"/>
      <c r="LGM188" s="449"/>
      <c r="LGN188" s="449"/>
      <c r="LGO188" s="449"/>
      <c r="LGP188" s="449"/>
      <c r="LGQ188" s="449"/>
      <c r="LGR188" s="449"/>
      <c r="LGS188" s="449"/>
      <c r="LGT188" s="449"/>
      <c r="LGU188" s="449"/>
      <c r="LGV188" s="449"/>
      <c r="LGW188" s="449"/>
      <c r="LGX188" s="449"/>
      <c r="LGY188" s="449"/>
      <c r="LGZ188" s="449"/>
      <c r="LHA188" s="449"/>
      <c r="LHB188" s="449"/>
      <c r="LHC188" s="449"/>
      <c r="LHD188" s="449"/>
      <c r="LHE188" s="449"/>
      <c r="LHF188" s="449"/>
      <c r="LHG188" s="449"/>
      <c r="LHH188" s="449"/>
      <c r="LHI188" s="449"/>
      <c r="LHJ188" s="449"/>
      <c r="LHK188" s="449"/>
      <c r="LHL188" s="449"/>
      <c r="LHM188" s="449"/>
      <c r="LHN188" s="449"/>
      <c r="LHO188" s="449"/>
      <c r="LHP188" s="449"/>
      <c r="LHQ188" s="449"/>
      <c r="LHR188" s="449"/>
      <c r="LHS188" s="449"/>
      <c r="LHT188" s="449"/>
      <c r="LHU188" s="449"/>
      <c r="LHV188" s="449"/>
      <c r="LHW188" s="449"/>
      <c r="LHX188" s="449"/>
      <c r="LHY188" s="449"/>
      <c r="LHZ188" s="449"/>
      <c r="LIA188" s="449"/>
      <c r="LIB188" s="449"/>
      <c r="LIC188" s="449"/>
      <c r="LID188" s="449"/>
      <c r="LIE188" s="449"/>
      <c r="LIF188" s="449"/>
      <c r="LIG188" s="449"/>
      <c r="LIH188" s="449"/>
      <c r="LII188" s="449"/>
      <c r="LIJ188" s="449"/>
      <c r="LIK188" s="449"/>
      <c r="LIL188" s="449"/>
      <c r="LIM188" s="449"/>
      <c r="LIN188" s="449"/>
      <c r="LIO188" s="449"/>
      <c r="LIP188" s="449"/>
      <c r="LIQ188" s="449"/>
      <c r="LIR188" s="449"/>
      <c r="LIS188" s="449"/>
      <c r="LIT188" s="449"/>
      <c r="LIU188" s="449"/>
      <c r="LIV188" s="449"/>
      <c r="LIW188" s="449"/>
      <c r="LIX188" s="449"/>
      <c r="LIY188" s="449"/>
      <c r="LIZ188" s="449"/>
      <c r="LJA188" s="449"/>
      <c r="LJB188" s="449"/>
      <c r="LJC188" s="449"/>
      <c r="LJD188" s="449"/>
      <c r="LJE188" s="449"/>
      <c r="LJF188" s="449"/>
      <c r="LJG188" s="449"/>
      <c r="LJH188" s="449"/>
      <c r="LJI188" s="449"/>
      <c r="LJJ188" s="449"/>
      <c r="LJK188" s="449"/>
      <c r="LJL188" s="449"/>
      <c r="LJM188" s="449"/>
      <c r="LJN188" s="449"/>
      <c r="LJO188" s="449"/>
      <c r="LJP188" s="449"/>
      <c r="LJQ188" s="449"/>
      <c r="LJR188" s="449"/>
      <c r="LJS188" s="449"/>
      <c r="LJT188" s="449"/>
      <c r="LJU188" s="449"/>
      <c r="LJV188" s="449"/>
      <c r="LJW188" s="449"/>
      <c r="LJX188" s="449"/>
      <c r="LJY188" s="449"/>
      <c r="LJZ188" s="449"/>
      <c r="LKA188" s="449"/>
      <c r="LKB188" s="449"/>
      <c r="LKC188" s="449"/>
      <c r="LKD188" s="449"/>
      <c r="LKE188" s="449"/>
      <c r="LKF188" s="449"/>
      <c r="LKG188" s="449"/>
      <c r="LKH188" s="449"/>
      <c r="LKI188" s="449"/>
      <c r="LKJ188" s="449"/>
      <c r="LKK188" s="449"/>
      <c r="LKL188" s="449"/>
      <c r="LKM188" s="449"/>
      <c r="LKN188" s="449"/>
      <c r="LKO188" s="449"/>
      <c r="LKP188" s="449"/>
      <c r="LKQ188" s="449"/>
      <c r="LKR188" s="449"/>
      <c r="LKS188" s="449"/>
      <c r="LKT188" s="449"/>
      <c r="LKU188" s="449"/>
      <c r="LKV188" s="449"/>
      <c r="LKW188" s="449"/>
      <c r="LKX188" s="449"/>
      <c r="LKY188" s="449"/>
      <c r="LKZ188" s="449"/>
      <c r="LLA188" s="449"/>
      <c r="LLB188" s="449"/>
      <c r="LLC188" s="449"/>
      <c r="LLD188" s="449"/>
      <c r="LLE188" s="449"/>
      <c r="LLF188" s="449"/>
      <c r="LLG188" s="449"/>
      <c r="LLH188" s="449"/>
      <c r="LLI188" s="449"/>
      <c r="LLJ188" s="449"/>
      <c r="LLK188" s="449"/>
      <c r="LLL188" s="449"/>
      <c r="LLM188" s="449"/>
      <c r="LLN188" s="449"/>
      <c r="LLO188" s="449"/>
      <c r="LLP188" s="449"/>
      <c r="LLQ188" s="449"/>
      <c r="LLR188" s="449"/>
      <c r="LLS188" s="449"/>
      <c r="LLT188" s="449"/>
      <c r="LLU188" s="449"/>
      <c r="LLV188" s="449"/>
      <c r="LLW188" s="449"/>
      <c r="LLX188" s="449"/>
      <c r="LLY188" s="449"/>
      <c r="LLZ188" s="449"/>
      <c r="LMA188" s="449"/>
      <c r="LMB188" s="449"/>
      <c r="LMC188" s="449"/>
      <c r="LMD188" s="449"/>
      <c r="LME188" s="449"/>
      <c r="LMF188" s="449"/>
      <c r="LMG188" s="449"/>
      <c r="LMH188" s="449"/>
      <c r="LMI188" s="449"/>
      <c r="LMJ188" s="449"/>
      <c r="LMK188" s="449"/>
      <c r="LML188" s="449"/>
      <c r="LMM188" s="449"/>
      <c r="LMN188" s="449"/>
      <c r="LMO188" s="449"/>
      <c r="LMP188" s="449"/>
      <c r="LMQ188" s="449"/>
      <c r="LMR188" s="449"/>
      <c r="LMS188" s="449"/>
      <c r="LMT188" s="449"/>
      <c r="LMU188" s="449"/>
      <c r="LMV188" s="449"/>
      <c r="LMW188" s="449"/>
      <c r="LMX188" s="449"/>
      <c r="LMY188" s="449"/>
      <c r="LMZ188" s="449"/>
      <c r="LNA188" s="449"/>
      <c r="LNB188" s="449"/>
      <c r="LNC188" s="449"/>
      <c r="LND188" s="449"/>
      <c r="LNE188" s="449"/>
      <c r="LNF188" s="449"/>
      <c r="LNG188" s="449"/>
      <c r="LNH188" s="449"/>
      <c r="LNI188" s="449"/>
      <c r="LNJ188" s="449"/>
      <c r="LNK188" s="449"/>
      <c r="LNL188" s="449"/>
      <c r="LNM188" s="449"/>
      <c r="LNN188" s="449"/>
      <c r="LNO188" s="449"/>
      <c r="LNP188" s="449"/>
      <c r="LNQ188" s="449"/>
      <c r="LNR188" s="449"/>
      <c r="LNS188" s="449"/>
      <c r="LNT188" s="449"/>
      <c r="LNU188" s="449"/>
      <c r="LNV188" s="449"/>
      <c r="LNW188" s="449"/>
      <c r="LNX188" s="449"/>
      <c r="LNY188" s="449"/>
      <c r="LNZ188" s="449"/>
      <c r="LOA188" s="449"/>
      <c r="LOB188" s="449"/>
      <c r="LOC188" s="449"/>
      <c r="LOD188" s="449"/>
      <c r="LOE188" s="449"/>
      <c r="LOF188" s="449"/>
      <c r="LOG188" s="449"/>
      <c r="LOH188" s="449"/>
      <c r="LOI188" s="449"/>
      <c r="LOJ188" s="449"/>
      <c r="LOK188" s="449"/>
      <c r="LOL188" s="449"/>
      <c r="LOM188" s="449"/>
      <c r="LON188" s="449"/>
      <c r="LOO188" s="449"/>
      <c r="LOP188" s="449"/>
      <c r="LOQ188" s="449"/>
      <c r="LOR188" s="449"/>
      <c r="LOS188" s="449"/>
      <c r="LOT188" s="449"/>
      <c r="LOU188" s="449"/>
      <c r="LOV188" s="449"/>
      <c r="LOW188" s="449"/>
      <c r="LOX188" s="449"/>
      <c r="LOY188" s="449"/>
      <c r="LOZ188" s="449"/>
      <c r="LPA188" s="449"/>
      <c r="LPB188" s="449"/>
      <c r="LPC188" s="449"/>
      <c r="LPD188" s="449"/>
      <c r="LPE188" s="449"/>
      <c r="LPF188" s="449"/>
      <c r="LPG188" s="449"/>
      <c r="LPH188" s="449"/>
      <c r="LPI188" s="449"/>
      <c r="LPJ188" s="449"/>
      <c r="LPK188" s="449"/>
      <c r="LPL188" s="449"/>
      <c r="LPM188" s="449"/>
      <c r="LPN188" s="449"/>
      <c r="LPO188" s="449"/>
      <c r="LPP188" s="449"/>
      <c r="LPQ188" s="449"/>
      <c r="LPR188" s="449"/>
      <c r="LPS188" s="449"/>
      <c r="LPT188" s="449"/>
      <c r="LPU188" s="449"/>
      <c r="LPV188" s="449"/>
      <c r="LPW188" s="449"/>
      <c r="LPX188" s="449"/>
      <c r="LPY188" s="449"/>
      <c r="LPZ188" s="449"/>
      <c r="LQA188" s="449"/>
      <c r="LQB188" s="449"/>
      <c r="LQC188" s="449"/>
      <c r="LQD188" s="449"/>
      <c r="LQE188" s="449"/>
      <c r="LQF188" s="449"/>
      <c r="LQG188" s="449"/>
      <c r="LQH188" s="449"/>
      <c r="LQI188" s="449"/>
      <c r="LQJ188" s="449"/>
      <c r="LQK188" s="449"/>
      <c r="LQL188" s="449"/>
      <c r="LQM188" s="449"/>
      <c r="LQN188" s="449"/>
      <c r="LQO188" s="449"/>
      <c r="LQP188" s="449"/>
      <c r="LQQ188" s="449"/>
      <c r="LQR188" s="449"/>
      <c r="LQS188" s="449"/>
      <c r="LQT188" s="449"/>
      <c r="LQU188" s="449"/>
      <c r="LQV188" s="449"/>
      <c r="LQW188" s="449"/>
      <c r="LQX188" s="449"/>
      <c r="LQY188" s="449"/>
      <c r="LQZ188" s="449"/>
      <c r="LRA188" s="449"/>
      <c r="LRB188" s="449"/>
      <c r="LRC188" s="449"/>
      <c r="LRD188" s="449"/>
      <c r="LRE188" s="449"/>
      <c r="LRF188" s="449"/>
      <c r="LRG188" s="449"/>
      <c r="LRH188" s="449"/>
      <c r="LRI188" s="449"/>
      <c r="LRJ188" s="449"/>
      <c r="LRK188" s="449"/>
      <c r="LRL188" s="449"/>
      <c r="LRM188" s="449"/>
      <c r="LRN188" s="449"/>
      <c r="LRO188" s="449"/>
      <c r="LRP188" s="449"/>
      <c r="LRQ188" s="449"/>
      <c r="LRR188" s="449"/>
      <c r="LRS188" s="449"/>
      <c r="LRT188" s="449"/>
      <c r="LRU188" s="449"/>
      <c r="LRV188" s="449"/>
      <c r="LRW188" s="449"/>
      <c r="LRX188" s="449"/>
      <c r="LRY188" s="449"/>
      <c r="LRZ188" s="449"/>
      <c r="LSA188" s="449"/>
      <c r="LSB188" s="449"/>
      <c r="LSC188" s="449"/>
      <c r="LSD188" s="449"/>
      <c r="LSE188" s="449"/>
      <c r="LSF188" s="449"/>
      <c r="LSG188" s="449"/>
      <c r="LSH188" s="449"/>
      <c r="LSI188" s="449"/>
      <c r="LSJ188" s="449"/>
      <c r="LSK188" s="449"/>
      <c r="LSL188" s="449"/>
      <c r="LSM188" s="449"/>
      <c r="LSN188" s="449"/>
      <c r="LSO188" s="449"/>
      <c r="LSP188" s="449"/>
      <c r="LSQ188" s="449"/>
      <c r="LSR188" s="449"/>
      <c r="LSS188" s="449"/>
      <c r="LST188" s="449"/>
      <c r="LSU188" s="449"/>
      <c r="LSV188" s="449"/>
      <c r="LSW188" s="449"/>
      <c r="LSX188" s="449"/>
      <c r="LSY188" s="449"/>
      <c r="LSZ188" s="449"/>
      <c r="LTA188" s="449"/>
      <c r="LTB188" s="449"/>
      <c r="LTC188" s="449"/>
      <c r="LTD188" s="449"/>
      <c r="LTE188" s="449"/>
      <c r="LTF188" s="449"/>
      <c r="LTG188" s="449"/>
      <c r="LTH188" s="449"/>
      <c r="LTI188" s="449"/>
      <c r="LTJ188" s="449"/>
      <c r="LTK188" s="449"/>
      <c r="LTL188" s="449"/>
      <c r="LTM188" s="449"/>
      <c r="LTN188" s="449"/>
      <c r="LTO188" s="449"/>
      <c r="LTP188" s="449"/>
      <c r="LTQ188" s="449"/>
      <c r="LTR188" s="449"/>
      <c r="LTS188" s="449"/>
      <c r="LTT188" s="449"/>
      <c r="LTU188" s="449"/>
      <c r="LTV188" s="449"/>
      <c r="LTW188" s="449"/>
      <c r="LTX188" s="449"/>
      <c r="LTY188" s="449"/>
      <c r="LTZ188" s="449"/>
      <c r="LUA188" s="449"/>
      <c r="LUB188" s="449"/>
      <c r="LUC188" s="449"/>
      <c r="LUD188" s="449"/>
      <c r="LUE188" s="449"/>
      <c r="LUF188" s="449"/>
      <c r="LUG188" s="449"/>
      <c r="LUH188" s="449"/>
      <c r="LUI188" s="449"/>
      <c r="LUJ188" s="449"/>
      <c r="LUK188" s="449"/>
      <c r="LUL188" s="449"/>
      <c r="LUM188" s="449"/>
      <c r="LUN188" s="449"/>
      <c r="LUO188" s="449"/>
      <c r="LUP188" s="449"/>
      <c r="LUQ188" s="449"/>
      <c r="LUR188" s="449"/>
      <c r="LUS188" s="449"/>
      <c r="LUT188" s="449"/>
      <c r="LUU188" s="449"/>
      <c r="LUV188" s="449"/>
      <c r="LUW188" s="449"/>
      <c r="LUX188" s="449"/>
      <c r="LUY188" s="449"/>
      <c r="LUZ188" s="449"/>
      <c r="LVA188" s="449"/>
      <c r="LVB188" s="449"/>
      <c r="LVC188" s="449"/>
      <c r="LVD188" s="449"/>
      <c r="LVE188" s="449"/>
      <c r="LVF188" s="449"/>
      <c r="LVG188" s="449"/>
      <c r="LVH188" s="449"/>
      <c r="LVI188" s="449"/>
      <c r="LVJ188" s="449"/>
      <c r="LVK188" s="449"/>
      <c r="LVL188" s="449"/>
      <c r="LVM188" s="449"/>
      <c r="LVN188" s="449"/>
      <c r="LVO188" s="449"/>
      <c r="LVP188" s="449"/>
      <c r="LVQ188" s="449"/>
      <c r="LVR188" s="449"/>
      <c r="LVS188" s="449"/>
      <c r="LVT188" s="449"/>
      <c r="LVU188" s="449"/>
      <c r="LVV188" s="449"/>
      <c r="LVW188" s="449"/>
      <c r="LVX188" s="449"/>
      <c r="LVY188" s="449"/>
      <c r="LVZ188" s="449"/>
      <c r="LWA188" s="449"/>
      <c r="LWB188" s="449"/>
      <c r="LWC188" s="449"/>
      <c r="LWD188" s="449"/>
      <c r="LWE188" s="449"/>
      <c r="LWF188" s="449"/>
      <c r="LWG188" s="449"/>
      <c r="LWH188" s="449"/>
      <c r="LWI188" s="449"/>
      <c r="LWJ188" s="449"/>
      <c r="LWK188" s="449"/>
      <c r="LWL188" s="449"/>
      <c r="LWM188" s="449"/>
      <c r="LWN188" s="449"/>
      <c r="LWO188" s="449"/>
      <c r="LWP188" s="449"/>
      <c r="LWQ188" s="449"/>
      <c r="LWR188" s="449"/>
      <c r="LWS188" s="449"/>
      <c r="LWT188" s="449"/>
      <c r="LWU188" s="449"/>
      <c r="LWV188" s="449"/>
      <c r="LWW188" s="449"/>
      <c r="LWX188" s="449"/>
      <c r="LWY188" s="449"/>
      <c r="LWZ188" s="449"/>
      <c r="LXA188" s="449"/>
      <c r="LXB188" s="449"/>
      <c r="LXC188" s="449"/>
      <c r="LXD188" s="449"/>
      <c r="LXE188" s="449"/>
      <c r="LXF188" s="449"/>
      <c r="LXG188" s="449"/>
      <c r="LXH188" s="449"/>
      <c r="LXI188" s="449"/>
      <c r="LXJ188" s="449"/>
      <c r="LXK188" s="449"/>
      <c r="LXL188" s="449"/>
      <c r="LXM188" s="449"/>
      <c r="LXN188" s="449"/>
      <c r="LXO188" s="449"/>
      <c r="LXP188" s="449"/>
      <c r="LXQ188" s="449"/>
      <c r="LXR188" s="449"/>
      <c r="LXS188" s="449"/>
      <c r="LXT188" s="449"/>
      <c r="LXU188" s="449"/>
      <c r="LXV188" s="449"/>
      <c r="LXW188" s="449"/>
      <c r="LXX188" s="449"/>
      <c r="LXY188" s="449"/>
      <c r="LXZ188" s="449"/>
      <c r="LYA188" s="449"/>
      <c r="LYB188" s="449"/>
      <c r="LYC188" s="449"/>
      <c r="LYD188" s="449"/>
      <c r="LYE188" s="449"/>
      <c r="LYF188" s="449"/>
      <c r="LYG188" s="449"/>
      <c r="LYH188" s="449"/>
      <c r="LYI188" s="449"/>
      <c r="LYJ188" s="449"/>
      <c r="LYK188" s="449"/>
      <c r="LYL188" s="449"/>
      <c r="LYM188" s="449"/>
      <c r="LYN188" s="449"/>
      <c r="LYO188" s="449"/>
      <c r="LYP188" s="449"/>
      <c r="LYQ188" s="449"/>
      <c r="LYR188" s="449"/>
      <c r="LYS188" s="449"/>
      <c r="LYT188" s="449"/>
      <c r="LYU188" s="449"/>
      <c r="LYV188" s="449"/>
      <c r="LYW188" s="449"/>
      <c r="LYX188" s="449"/>
      <c r="LYY188" s="449"/>
      <c r="LYZ188" s="449"/>
      <c r="LZA188" s="449"/>
      <c r="LZB188" s="449"/>
      <c r="LZC188" s="449"/>
      <c r="LZD188" s="449"/>
      <c r="LZE188" s="449"/>
      <c r="LZF188" s="449"/>
      <c r="LZG188" s="449"/>
      <c r="LZH188" s="449"/>
      <c r="LZI188" s="449"/>
      <c r="LZJ188" s="449"/>
      <c r="LZK188" s="449"/>
      <c r="LZL188" s="449"/>
      <c r="LZM188" s="449"/>
      <c r="LZN188" s="449"/>
      <c r="LZO188" s="449"/>
      <c r="LZP188" s="449"/>
      <c r="LZQ188" s="449"/>
      <c r="LZR188" s="449"/>
      <c r="LZS188" s="449"/>
      <c r="LZT188" s="449"/>
      <c r="LZU188" s="449"/>
      <c r="LZV188" s="449"/>
      <c r="LZW188" s="449"/>
      <c r="LZX188" s="449"/>
      <c r="LZY188" s="449"/>
      <c r="LZZ188" s="449"/>
      <c r="MAA188" s="449"/>
      <c r="MAB188" s="449"/>
      <c r="MAC188" s="449"/>
      <c r="MAD188" s="449"/>
      <c r="MAE188" s="449"/>
      <c r="MAF188" s="449"/>
      <c r="MAG188" s="449"/>
      <c r="MAH188" s="449"/>
      <c r="MAI188" s="449"/>
      <c r="MAJ188" s="449"/>
      <c r="MAK188" s="449"/>
      <c r="MAL188" s="449"/>
      <c r="MAM188" s="449"/>
      <c r="MAN188" s="449"/>
      <c r="MAO188" s="449"/>
      <c r="MAP188" s="449"/>
      <c r="MAQ188" s="449"/>
      <c r="MAR188" s="449"/>
      <c r="MAS188" s="449"/>
      <c r="MAT188" s="449"/>
      <c r="MAU188" s="449"/>
      <c r="MAV188" s="449"/>
      <c r="MAW188" s="449"/>
      <c r="MAX188" s="449"/>
      <c r="MAY188" s="449"/>
      <c r="MAZ188" s="449"/>
      <c r="MBA188" s="449"/>
      <c r="MBB188" s="449"/>
      <c r="MBC188" s="449"/>
      <c r="MBD188" s="449"/>
      <c r="MBE188" s="449"/>
      <c r="MBF188" s="449"/>
      <c r="MBG188" s="449"/>
      <c r="MBH188" s="449"/>
      <c r="MBI188" s="449"/>
      <c r="MBJ188" s="449"/>
      <c r="MBK188" s="449"/>
      <c r="MBL188" s="449"/>
      <c r="MBM188" s="449"/>
      <c r="MBN188" s="449"/>
      <c r="MBO188" s="449"/>
      <c r="MBP188" s="449"/>
      <c r="MBQ188" s="449"/>
      <c r="MBR188" s="449"/>
      <c r="MBS188" s="449"/>
      <c r="MBT188" s="449"/>
      <c r="MBU188" s="449"/>
      <c r="MBV188" s="449"/>
      <c r="MBW188" s="449"/>
      <c r="MBX188" s="449"/>
      <c r="MBY188" s="449"/>
      <c r="MBZ188" s="449"/>
      <c r="MCA188" s="449"/>
      <c r="MCB188" s="449"/>
      <c r="MCC188" s="449"/>
      <c r="MCD188" s="449"/>
      <c r="MCE188" s="449"/>
      <c r="MCF188" s="449"/>
      <c r="MCG188" s="449"/>
      <c r="MCH188" s="449"/>
      <c r="MCI188" s="449"/>
      <c r="MCJ188" s="449"/>
      <c r="MCK188" s="449"/>
      <c r="MCL188" s="449"/>
      <c r="MCM188" s="449"/>
      <c r="MCN188" s="449"/>
      <c r="MCO188" s="449"/>
      <c r="MCP188" s="449"/>
      <c r="MCQ188" s="449"/>
      <c r="MCR188" s="449"/>
      <c r="MCS188" s="449"/>
      <c r="MCT188" s="449"/>
      <c r="MCU188" s="449"/>
      <c r="MCV188" s="449"/>
      <c r="MCW188" s="449"/>
      <c r="MCX188" s="449"/>
      <c r="MCY188" s="449"/>
      <c r="MCZ188" s="449"/>
      <c r="MDA188" s="449"/>
      <c r="MDB188" s="449"/>
      <c r="MDC188" s="449"/>
      <c r="MDD188" s="449"/>
      <c r="MDE188" s="449"/>
      <c r="MDF188" s="449"/>
      <c r="MDG188" s="449"/>
      <c r="MDH188" s="449"/>
      <c r="MDI188" s="449"/>
      <c r="MDJ188" s="449"/>
      <c r="MDK188" s="449"/>
      <c r="MDL188" s="449"/>
      <c r="MDM188" s="449"/>
      <c r="MDN188" s="449"/>
      <c r="MDO188" s="449"/>
      <c r="MDP188" s="449"/>
      <c r="MDQ188" s="449"/>
      <c r="MDR188" s="449"/>
      <c r="MDS188" s="449"/>
      <c r="MDT188" s="449"/>
      <c r="MDU188" s="449"/>
      <c r="MDV188" s="449"/>
      <c r="MDW188" s="449"/>
      <c r="MDX188" s="449"/>
      <c r="MDY188" s="449"/>
      <c r="MDZ188" s="449"/>
      <c r="MEA188" s="449"/>
      <c r="MEB188" s="449"/>
      <c r="MEC188" s="449"/>
      <c r="MED188" s="449"/>
      <c r="MEE188" s="449"/>
      <c r="MEF188" s="449"/>
      <c r="MEG188" s="449"/>
      <c r="MEH188" s="449"/>
      <c r="MEI188" s="449"/>
      <c r="MEJ188" s="449"/>
      <c r="MEK188" s="449"/>
      <c r="MEL188" s="449"/>
      <c r="MEM188" s="449"/>
      <c r="MEN188" s="449"/>
      <c r="MEO188" s="449"/>
      <c r="MEP188" s="449"/>
      <c r="MEQ188" s="449"/>
      <c r="MER188" s="449"/>
      <c r="MES188" s="449"/>
      <c r="MET188" s="449"/>
      <c r="MEU188" s="449"/>
      <c r="MEV188" s="449"/>
      <c r="MEW188" s="449"/>
      <c r="MEX188" s="449"/>
      <c r="MEY188" s="449"/>
      <c r="MEZ188" s="449"/>
      <c r="MFA188" s="449"/>
      <c r="MFB188" s="449"/>
      <c r="MFC188" s="449"/>
      <c r="MFD188" s="449"/>
      <c r="MFE188" s="449"/>
      <c r="MFF188" s="449"/>
      <c r="MFG188" s="449"/>
      <c r="MFH188" s="449"/>
      <c r="MFI188" s="449"/>
      <c r="MFJ188" s="449"/>
      <c r="MFK188" s="449"/>
      <c r="MFL188" s="449"/>
      <c r="MFM188" s="449"/>
      <c r="MFN188" s="449"/>
      <c r="MFO188" s="449"/>
      <c r="MFP188" s="449"/>
      <c r="MFQ188" s="449"/>
      <c r="MFR188" s="449"/>
      <c r="MFS188" s="449"/>
      <c r="MFT188" s="449"/>
      <c r="MFU188" s="449"/>
      <c r="MFV188" s="449"/>
      <c r="MFW188" s="449"/>
      <c r="MFX188" s="449"/>
      <c r="MFY188" s="449"/>
      <c r="MFZ188" s="449"/>
      <c r="MGA188" s="449"/>
      <c r="MGB188" s="449"/>
      <c r="MGC188" s="449"/>
      <c r="MGD188" s="449"/>
      <c r="MGE188" s="449"/>
      <c r="MGF188" s="449"/>
      <c r="MGG188" s="449"/>
      <c r="MGH188" s="449"/>
      <c r="MGI188" s="449"/>
      <c r="MGJ188" s="449"/>
      <c r="MGK188" s="449"/>
      <c r="MGL188" s="449"/>
      <c r="MGM188" s="449"/>
      <c r="MGN188" s="449"/>
      <c r="MGO188" s="449"/>
      <c r="MGP188" s="449"/>
      <c r="MGQ188" s="449"/>
      <c r="MGR188" s="449"/>
      <c r="MGS188" s="449"/>
      <c r="MGT188" s="449"/>
      <c r="MGU188" s="449"/>
      <c r="MGV188" s="449"/>
      <c r="MGW188" s="449"/>
      <c r="MGX188" s="449"/>
      <c r="MGY188" s="449"/>
      <c r="MGZ188" s="449"/>
      <c r="MHA188" s="449"/>
      <c r="MHB188" s="449"/>
      <c r="MHC188" s="449"/>
      <c r="MHD188" s="449"/>
      <c r="MHE188" s="449"/>
      <c r="MHF188" s="449"/>
      <c r="MHG188" s="449"/>
      <c r="MHH188" s="449"/>
      <c r="MHI188" s="449"/>
      <c r="MHJ188" s="449"/>
      <c r="MHK188" s="449"/>
      <c r="MHL188" s="449"/>
      <c r="MHM188" s="449"/>
      <c r="MHN188" s="449"/>
      <c r="MHO188" s="449"/>
      <c r="MHP188" s="449"/>
      <c r="MHQ188" s="449"/>
      <c r="MHR188" s="449"/>
      <c r="MHS188" s="449"/>
      <c r="MHT188" s="449"/>
      <c r="MHU188" s="449"/>
      <c r="MHV188" s="449"/>
      <c r="MHW188" s="449"/>
      <c r="MHX188" s="449"/>
      <c r="MHY188" s="449"/>
      <c r="MHZ188" s="449"/>
      <c r="MIA188" s="449"/>
      <c r="MIB188" s="449"/>
      <c r="MIC188" s="449"/>
      <c r="MID188" s="449"/>
      <c r="MIE188" s="449"/>
      <c r="MIF188" s="449"/>
      <c r="MIG188" s="449"/>
      <c r="MIH188" s="449"/>
      <c r="MII188" s="449"/>
      <c r="MIJ188" s="449"/>
      <c r="MIK188" s="449"/>
      <c r="MIL188" s="449"/>
      <c r="MIM188" s="449"/>
      <c r="MIN188" s="449"/>
      <c r="MIO188" s="449"/>
      <c r="MIP188" s="449"/>
      <c r="MIQ188" s="449"/>
      <c r="MIR188" s="449"/>
      <c r="MIS188" s="449"/>
      <c r="MIT188" s="449"/>
      <c r="MIU188" s="449"/>
      <c r="MIV188" s="449"/>
      <c r="MIW188" s="449"/>
      <c r="MIX188" s="449"/>
      <c r="MIY188" s="449"/>
      <c r="MIZ188" s="449"/>
      <c r="MJA188" s="449"/>
      <c r="MJB188" s="449"/>
      <c r="MJC188" s="449"/>
      <c r="MJD188" s="449"/>
      <c r="MJE188" s="449"/>
      <c r="MJF188" s="449"/>
      <c r="MJG188" s="449"/>
      <c r="MJH188" s="449"/>
      <c r="MJI188" s="449"/>
      <c r="MJJ188" s="449"/>
      <c r="MJK188" s="449"/>
      <c r="MJL188" s="449"/>
      <c r="MJM188" s="449"/>
      <c r="MJN188" s="449"/>
      <c r="MJO188" s="449"/>
      <c r="MJP188" s="449"/>
      <c r="MJQ188" s="449"/>
      <c r="MJR188" s="449"/>
      <c r="MJS188" s="449"/>
      <c r="MJT188" s="449"/>
      <c r="MJU188" s="449"/>
      <c r="MJV188" s="449"/>
      <c r="MJW188" s="449"/>
      <c r="MJX188" s="449"/>
      <c r="MJY188" s="449"/>
      <c r="MJZ188" s="449"/>
      <c r="MKA188" s="449"/>
      <c r="MKB188" s="449"/>
      <c r="MKC188" s="449"/>
      <c r="MKD188" s="449"/>
      <c r="MKE188" s="449"/>
      <c r="MKF188" s="449"/>
      <c r="MKG188" s="449"/>
      <c r="MKH188" s="449"/>
      <c r="MKI188" s="449"/>
      <c r="MKJ188" s="449"/>
      <c r="MKK188" s="449"/>
      <c r="MKL188" s="449"/>
      <c r="MKM188" s="449"/>
      <c r="MKN188" s="449"/>
      <c r="MKO188" s="449"/>
      <c r="MKP188" s="449"/>
      <c r="MKQ188" s="449"/>
      <c r="MKR188" s="449"/>
      <c r="MKS188" s="449"/>
      <c r="MKT188" s="449"/>
      <c r="MKU188" s="449"/>
      <c r="MKV188" s="449"/>
      <c r="MKW188" s="449"/>
      <c r="MKX188" s="449"/>
      <c r="MKY188" s="449"/>
      <c r="MKZ188" s="449"/>
      <c r="MLA188" s="449"/>
      <c r="MLB188" s="449"/>
      <c r="MLC188" s="449"/>
      <c r="MLD188" s="449"/>
      <c r="MLE188" s="449"/>
      <c r="MLF188" s="449"/>
      <c r="MLG188" s="449"/>
      <c r="MLH188" s="449"/>
      <c r="MLI188" s="449"/>
      <c r="MLJ188" s="449"/>
      <c r="MLK188" s="449"/>
      <c r="MLL188" s="449"/>
      <c r="MLM188" s="449"/>
      <c r="MLN188" s="449"/>
      <c r="MLO188" s="449"/>
      <c r="MLP188" s="449"/>
      <c r="MLQ188" s="449"/>
      <c r="MLR188" s="449"/>
      <c r="MLS188" s="449"/>
      <c r="MLT188" s="449"/>
      <c r="MLU188" s="449"/>
      <c r="MLV188" s="449"/>
      <c r="MLW188" s="449"/>
      <c r="MLX188" s="449"/>
      <c r="MLY188" s="449"/>
      <c r="MLZ188" s="449"/>
      <c r="MMA188" s="449"/>
      <c r="MMB188" s="449"/>
      <c r="MMC188" s="449"/>
      <c r="MMD188" s="449"/>
      <c r="MME188" s="449"/>
      <c r="MMF188" s="449"/>
      <c r="MMG188" s="449"/>
      <c r="MMH188" s="449"/>
      <c r="MMI188" s="449"/>
      <c r="MMJ188" s="449"/>
      <c r="MMK188" s="449"/>
      <c r="MML188" s="449"/>
      <c r="MMM188" s="449"/>
      <c r="MMN188" s="449"/>
      <c r="MMO188" s="449"/>
      <c r="MMP188" s="449"/>
      <c r="MMQ188" s="449"/>
      <c r="MMR188" s="449"/>
      <c r="MMS188" s="449"/>
      <c r="MMT188" s="449"/>
      <c r="MMU188" s="449"/>
      <c r="MMV188" s="449"/>
      <c r="MMW188" s="449"/>
      <c r="MMX188" s="449"/>
      <c r="MMY188" s="449"/>
      <c r="MMZ188" s="449"/>
      <c r="MNA188" s="449"/>
      <c r="MNB188" s="449"/>
      <c r="MNC188" s="449"/>
      <c r="MND188" s="449"/>
      <c r="MNE188" s="449"/>
      <c r="MNF188" s="449"/>
      <c r="MNG188" s="449"/>
      <c r="MNH188" s="449"/>
      <c r="MNI188" s="449"/>
      <c r="MNJ188" s="449"/>
      <c r="MNK188" s="449"/>
      <c r="MNL188" s="449"/>
      <c r="MNM188" s="449"/>
      <c r="MNN188" s="449"/>
      <c r="MNO188" s="449"/>
      <c r="MNP188" s="449"/>
      <c r="MNQ188" s="449"/>
      <c r="MNR188" s="449"/>
      <c r="MNS188" s="449"/>
      <c r="MNT188" s="449"/>
      <c r="MNU188" s="449"/>
      <c r="MNV188" s="449"/>
      <c r="MNW188" s="449"/>
      <c r="MNX188" s="449"/>
      <c r="MNY188" s="449"/>
      <c r="MNZ188" s="449"/>
      <c r="MOA188" s="449"/>
      <c r="MOB188" s="449"/>
      <c r="MOC188" s="449"/>
      <c r="MOD188" s="449"/>
      <c r="MOE188" s="449"/>
      <c r="MOF188" s="449"/>
      <c r="MOG188" s="449"/>
      <c r="MOH188" s="449"/>
      <c r="MOI188" s="449"/>
      <c r="MOJ188" s="449"/>
      <c r="MOK188" s="449"/>
      <c r="MOL188" s="449"/>
      <c r="MOM188" s="449"/>
      <c r="MON188" s="449"/>
      <c r="MOO188" s="449"/>
      <c r="MOP188" s="449"/>
      <c r="MOQ188" s="449"/>
      <c r="MOR188" s="449"/>
      <c r="MOS188" s="449"/>
      <c r="MOT188" s="449"/>
      <c r="MOU188" s="449"/>
      <c r="MOV188" s="449"/>
      <c r="MOW188" s="449"/>
      <c r="MOX188" s="449"/>
      <c r="MOY188" s="449"/>
      <c r="MOZ188" s="449"/>
      <c r="MPA188" s="449"/>
      <c r="MPB188" s="449"/>
      <c r="MPC188" s="449"/>
      <c r="MPD188" s="449"/>
      <c r="MPE188" s="449"/>
      <c r="MPF188" s="449"/>
      <c r="MPG188" s="449"/>
      <c r="MPH188" s="449"/>
      <c r="MPI188" s="449"/>
      <c r="MPJ188" s="449"/>
      <c r="MPK188" s="449"/>
      <c r="MPL188" s="449"/>
      <c r="MPM188" s="449"/>
      <c r="MPN188" s="449"/>
      <c r="MPO188" s="449"/>
      <c r="MPP188" s="449"/>
      <c r="MPQ188" s="449"/>
      <c r="MPR188" s="449"/>
      <c r="MPS188" s="449"/>
      <c r="MPT188" s="449"/>
      <c r="MPU188" s="449"/>
      <c r="MPV188" s="449"/>
      <c r="MPW188" s="449"/>
      <c r="MPX188" s="449"/>
      <c r="MPY188" s="449"/>
      <c r="MPZ188" s="449"/>
      <c r="MQA188" s="449"/>
      <c r="MQB188" s="449"/>
      <c r="MQC188" s="449"/>
      <c r="MQD188" s="449"/>
      <c r="MQE188" s="449"/>
      <c r="MQF188" s="449"/>
      <c r="MQG188" s="449"/>
      <c r="MQH188" s="449"/>
      <c r="MQI188" s="449"/>
      <c r="MQJ188" s="449"/>
      <c r="MQK188" s="449"/>
      <c r="MQL188" s="449"/>
      <c r="MQM188" s="449"/>
      <c r="MQN188" s="449"/>
      <c r="MQO188" s="449"/>
      <c r="MQP188" s="449"/>
      <c r="MQQ188" s="449"/>
      <c r="MQR188" s="449"/>
      <c r="MQS188" s="449"/>
      <c r="MQT188" s="449"/>
      <c r="MQU188" s="449"/>
      <c r="MQV188" s="449"/>
      <c r="MQW188" s="449"/>
      <c r="MQX188" s="449"/>
      <c r="MQY188" s="449"/>
      <c r="MQZ188" s="449"/>
      <c r="MRA188" s="449"/>
      <c r="MRB188" s="449"/>
      <c r="MRC188" s="449"/>
      <c r="MRD188" s="449"/>
      <c r="MRE188" s="449"/>
      <c r="MRF188" s="449"/>
      <c r="MRG188" s="449"/>
      <c r="MRH188" s="449"/>
      <c r="MRI188" s="449"/>
      <c r="MRJ188" s="449"/>
      <c r="MRK188" s="449"/>
      <c r="MRL188" s="449"/>
      <c r="MRM188" s="449"/>
      <c r="MRN188" s="449"/>
      <c r="MRO188" s="449"/>
      <c r="MRP188" s="449"/>
      <c r="MRQ188" s="449"/>
      <c r="MRR188" s="449"/>
      <c r="MRS188" s="449"/>
      <c r="MRT188" s="449"/>
      <c r="MRU188" s="449"/>
      <c r="MRV188" s="449"/>
      <c r="MRW188" s="449"/>
      <c r="MRX188" s="449"/>
      <c r="MRY188" s="449"/>
      <c r="MRZ188" s="449"/>
      <c r="MSA188" s="449"/>
      <c r="MSB188" s="449"/>
      <c r="MSC188" s="449"/>
      <c r="MSD188" s="449"/>
      <c r="MSE188" s="449"/>
      <c r="MSF188" s="449"/>
      <c r="MSG188" s="449"/>
      <c r="MSH188" s="449"/>
      <c r="MSI188" s="449"/>
      <c r="MSJ188" s="449"/>
      <c r="MSK188" s="449"/>
      <c r="MSL188" s="449"/>
      <c r="MSM188" s="449"/>
      <c r="MSN188" s="449"/>
      <c r="MSO188" s="449"/>
      <c r="MSP188" s="449"/>
      <c r="MSQ188" s="449"/>
      <c r="MSR188" s="449"/>
      <c r="MSS188" s="449"/>
      <c r="MST188" s="449"/>
      <c r="MSU188" s="449"/>
      <c r="MSV188" s="449"/>
      <c r="MSW188" s="449"/>
      <c r="MSX188" s="449"/>
      <c r="MSY188" s="449"/>
      <c r="MSZ188" s="449"/>
      <c r="MTA188" s="449"/>
      <c r="MTB188" s="449"/>
      <c r="MTC188" s="449"/>
      <c r="MTD188" s="449"/>
      <c r="MTE188" s="449"/>
      <c r="MTF188" s="449"/>
      <c r="MTG188" s="449"/>
      <c r="MTH188" s="449"/>
      <c r="MTI188" s="449"/>
      <c r="MTJ188" s="449"/>
      <c r="MTK188" s="449"/>
      <c r="MTL188" s="449"/>
      <c r="MTM188" s="449"/>
      <c r="MTN188" s="449"/>
      <c r="MTO188" s="449"/>
      <c r="MTP188" s="449"/>
      <c r="MTQ188" s="449"/>
      <c r="MTR188" s="449"/>
      <c r="MTS188" s="449"/>
      <c r="MTT188" s="449"/>
      <c r="MTU188" s="449"/>
      <c r="MTV188" s="449"/>
      <c r="MTW188" s="449"/>
      <c r="MTX188" s="449"/>
      <c r="MTY188" s="449"/>
      <c r="MTZ188" s="449"/>
      <c r="MUA188" s="449"/>
      <c r="MUB188" s="449"/>
      <c r="MUC188" s="449"/>
      <c r="MUD188" s="449"/>
      <c r="MUE188" s="449"/>
      <c r="MUF188" s="449"/>
      <c r="MUG188" s="449"/>
      <c r="MUH188" s="449"/>
      <c r="MUI188" s="449"/>
      <c r="MUJ188" s="449"/>
      <c r="MUK188" s="449"/>
      <c r="MUL188" s="449"/>
      <c r="MUM188" s="449"/>
      <c r="MUN188" s="449"/>
      <c r="MUO188" s="449"/>
      <c r="MUP188" s="449"/>
      <c r="MUQ188" s="449"/>
      <c r="MUR188" s="449"/>
      <c r="MUS188" s="449"/>
      <c r="MUT188" s="449"/>
      <c r="MUU188" s="449"/>
      <c r="MUV188" s="449"/>
      <c r="MUW188" s="449"/>
      <c r="MUX188" s="449"/>
      <c r="MUY188" s="449"/>
      <c r="MUZ188" s="449"/>
      <c r="MVA188" s="449"/>
      <c r="MVB188" s="449"/>
      <c r="MVC188" s="449"/>
      <c r="MVD188" s="449"/>
      <c r="MVE188" s="449"/>
      <c r="MVF188" s="449"/>
      <c r="MVG188" s="449"/>
      <c r="MVH188" s="449"/>
      <c r="MVI188" s="449"/>
      <c r="MVJ188" s="449"/>
      <c r="MVK188" s="449"/>
      <c r="MVL188" s="449"/>
      <c r="MVM188" s="449"/>
      <c r="MVN188" s="449"/>
      <c r="MVO188" s="449"/>
      <c r="MVP188" s="449"/>
      <c r="MVQ188" s="449"/>
      <c r="MVR188" s="449"/>
      <c r="MVS188" s="449"/>
      <c r="MVT188" s="449"/>
      <c r="MVU188" s="449"/>
      <c r="MVV188" s="449"/>
      <c r="MVW188" s="449"/>
      <c r="MVX188" s="449"/>
      <c r="MVY188" s="449"/>
      <c r="MVZ188" s="449"/>
      <c r="MWA188" s="449"/>
      <c r="MWB188" s="449"/>
      <c r="MWC188" s="449"/>
      <c r="MWD188" s="449"/>
      <c r="MWE188" s="449"/>
      <c r="MWF188" s="449"/>
      <c r="MWG188" s="449"/>
      <c r="MWH188" s="449"/>
      <c r="MWI188" s="449"/>
      <c r="MWJ188" s="449"/>
      <c r="MWK188" s="449"/>
      <c r="MWL188" s="449"/>
      <c r="MWM188" s="449"/>
      <c r="MWN188" s="449"/>
      <c r="MWO188" s="449"/>
      <c r="MWP188" s="449"/>
      <c r="MWQ188" s="449"/>
      <c r="MWR188" s="449"/>
      <c r="MWS188" s="449"/>
      <c r="MWT188" s="449"/>
      <c r="MWU188" s="449"/>
      <c r="MWV188" s="449"/>
      <c r="MWW188" s="449"/>
      <c r="MWX188" s="449"/>
      <c r="MWY188" s="449"/>
      <c r="MWZ188" s="449"/>
      <c r="MXA188" s="449"/>
      <c r="MXB188" s="449"/>
      <c r="MXC188" s="449"/>
      <c r="MXD188" s="449"/>
      <c r="MXE188" s="449"/>
      <c r="MXF188" s="449"/>
      <c r="MXG188" s="449"/>
      <c r="MXH188" s="449"/>
      <c r="MXI188" s="449"/>
      <c r="MXJ188" s="449"/>
      <c r="MXK188" s="449"/>
      <c r="MXL188" s="449"/>
      <c r="MXM188" s="449"/>
      <c r="MXN188" s="449"/>
      <c r="MXO188" s="449"/>
      <c r="MXP188" s="449"/>
      <c r="MXQ188" s="449"/>
      <c r="MXR188" s="449"/>
      <c r="MXS188" s="449"/>
      <c r="MXT188" s="449"/>
      <c r="MXU188" s="449"/>
      <c r="MXV188" s="449"/>
      <c r="MXW188" s="449"/>
      <c r="MXX188" s="449"/>
      <c r="MXY188" s="449"/>
      <c r="MXZ188" s="449"/>
      <c r="MYA188" s="449"/>
      <c r="MYB188" s="449"/>
      <c r="MYC188" s="449"/>
      <c r="MYD188" s="449"/>
      <c r="MYE188" s="449"/>
      <c r="MYF188" s="449"/>
      <c r="MYG188" s="449"/>
      <c r="MYH188" s="449"/>
      <c r="MYI188" s="449"/>
      <c r="MYJ188" s="449"/>
      <c r="MYK188" s="449"/>
      <c r="MYL188" s="449"/>
      <c r="MYM188" s="449"/>
      <c r="MYN188" s="449"/>
      <c r="MYO188" s="449"/>
      <c r="MYP188" s="449"/>
      <c r="MYQ188" s="449"/>
      <c r="MYR188" s="449"/>
      <c r="MYS188" s="449"/>
      <c r="MYT188" s="449"/>
      <c r="MYU188" s="449"/>
      <c r="MYV188" s="449"/>
      <c r="MYW188" s="449"/>
      <c r="MYX188" s="449"/>
      <c r="MYY188" s="449"/>
      <c r="MYZ188" s="449"/>
      <c r="MZA188" s="449"/>
      <c r="MZB188" s="449"/>
      <c r="MZC188" s="449"/>
      <c r="MZD188" s="449"/>
      <c r="MZE188" s="449"/>
      <c r="MZF188" s="449"/>
      <c r="MZG188" s="449"/>
      <c r="MZH188" s="449"/>
      <c r="MZI188" s="449"/>
      <c r="MZJ188" s="449"/>
      <c r="MZK188" s="449"/>
      <c r="MZL188" s="449"/>
      <c r="MZM188" s="449"/>
      <c r="MZN188" s="449"/>
      <c r="MZO188" s="449"/>
      <c r="MZP188" s="449"/>
      <c r="MZQ188" s="449"/>
      <c r="MZR188" s="449"/>
      <c r="MZS188" s="449"/>
      <c r="MZT188" s="449"/>
      <c r="MZU188" s="449"/>
      <c r="MZV188" s="449"/>
      <c r="MZW188" s="449"/>
      <c r="MZX188" s="449"/>
      <c r="MZY188" s="449"/>
      <c r="MZZ188" s="449"/>
      <c r="NAA188" s="449"/>
      <c r="NAB188" s="449"/>
      <c r="NAC188" s="449"/>
      <c r="NAD188" s="449"/>
      <c r="NAE188" s="449"/>
      <c r="NAF188" s="449"/>
      <c r="NAG188" s="449"/>
      <c r="NAH188" s="449"/>
      <c r="NAI188" s="449"/>
      <c r="NAJ188" s="449"/>
      <c r="NAK188" s="449"/>
      <c r="NAL188" s="449"/>
      <c r="NAM188" s="449"/>
      <c r="NAN188" s="449"/>
      <c r="NAO188" s="449"/>
      <c r="NAP188" s="449"/>
      <c r="NAQ188" s="449"/>
      <c r="NAR188" s="449"/>
      <c r="NAS188" s="449"/>
      <c r="NAT188" s="449"/>
      <c r="NAU188" s="449"/>
      <c r="NAV188" s="449"/>
      <c r="NAW188" s="449"/>
      <c r="NAX188" s="449"/>
      <c r="NAY188" s="449"/>
      <c r="NAZ188" s="449"/>
      <c r="NBA188" s="449"/>
      <c r="NBB188" s="449"/>
      <c r="NBC188" s="449"/>
      <c r="NBD188" s="449"/>
      <c r="NBE188" s="449"/>
      <c r="NBF188" s="449"/>
      <c r="NBG188" s="449"/>
      <c r="NBH188" s="449"/>
      <c r="NBI188" s="449"/>
      <c r="NBJ188" s="449"/>
      <c r="NBK188" s="449"/>
      <c r="NBL188" s="449"/>
      <c r="NBM188" s="449"/>
      <c r="NBN188" s="449"/>
      <c r="NBO188" s="449"/>
      <c r="NBP188" s="449"/>
      <c r="NBQ188" s="449"/>
      <c r="NBR188" s="449"/>
      <c r="NBS188" s="449"/>
      <c r="NBT188" s="449"/>
      <c r="NBU188" s="449"/>
      <c r="NBV188" s="449"/>
      <c r="NBW188" s="449"/>
      <c r="NBX188" s="449"/>
      <c r="NBY188" s="449"/>
      <c r="NBZ188" s="449"/>
      <c r="NCA188" s="449"/>
      <c r="NCB188" s="449"/>
      <c r="NCC188" s="449"/>
      <c r="NCD188" s="449"/>
      <c r="NCE188" s="449"/>
      <c r="NCF188" s="449"/>
      <c r="NCG188" s="449"/>
      <c r="NCH188" s="449"/>
      <c r="NCI188" s="449"/>
      <c r="NCJ188" s="449"/>
      <c r="NCK188" s="449"/>
      <c r="NCL188" s="449"/>
      <c r="NCM188" s="449"/>
      <c r="NCN188" s="449"/>
      <c r="NCO188" s="449"/>
      <c r="NCP188" s="449"/>
      <c r="NCQ188" s="449"/>
      <c r="NCR188" s="449"/>
      <c r="NCS188" s="449"/>
      <c r="NCT188" s="449"/>
      <c r="NCU188" s="449"/>
      <c r="NCV188" s="449"/>
      <c r="NCW188" s="449"/>
      <c r="NCX188" s="449"/>
      <c r="NCY188" s="449"/>
      <c r="NCZ188" s="449"/>
      <c r="NDA188" s="449"/>
      <c r="NDB188" s="449"/>
      <c r="NDC188" s="449"/>
      <c r="NDD188" s="449"/>
      <c r="NDE188" s="449"/>
      <c r="NDF188" s="449"/>
      <c r="NDG188" s="449"/>
      <c r="NDH188" s="449"/>
      <c r="NDI188" s="449"/>
      <c r="NDJ188" s="449"/>
      <c r="NDK188" s="449"/>
      <c r="NDL188" s="449"/>
      <c r="NDM188" s="449"/>
      <c r="NDN188" s="449"/>
      <c r="NDO188" s="449"/>
      <c r="NDP188" s="449"/>
      <c r="NDQ188" s="449"/>
      <c r="NDR188" s="449"/>
      <c r="NDS188" s="449"/>
      <c r="NDT188" s="449"/>
      <c r="NDU188" s="449"/>
      <c r="NDV188" s="449"/>
      <c r="NDW188" s="449"/>
      <c r="NDX188" s="449"/>
      <c r="NDY188" s="449"/>
      <c r="NDZ188" s="449"/>
      <c r="NEA188" s="449"/>
      <c r="NEB188" s="449"/>
      <c r="NEC188" s="449"/>
      <c r="NED188" s="449"/>
      <c r="NEE188" s="449"/>
      <c r="NEF188" s="449"/>
      <c r="NEG188" s="449"/>
      <c r="NEH188" s="449"/>
      <c r="NEI188" s="449"/>
      <c r="NEJ188" s="449"/>
      <c r="NEK188" s="449"/>
      <c r="NEL188" s="449"/>
      <c r="NEM188" s="449"/>
      <c r="NEN188" s="449"/>
      <c r="NEO188" s="449"/>
      <c r="NEP188" s="449"/>
      <c r="NEQ188" s="449"/>
      <c r="NER188" s="449"/>
      <c r="NES188" s="449"/>
      <c r="NET188" s="449"/>
      <c r="NEU188" s="449"/>
      <c r="NEV188" s="449"/>
      <c r="NEW188" s="449"/>
      <c r="NEX188" s="449"/>
      <c r="NEY188" s="449"/>
      <c r="NEZ188" s="449"/>
      <c r="NFA188" s="449"/>
      <c r="NFB188" s="449"/>
      <c r="NFC188" s="449"/>
      <c r="NFD188" s="449"/>
      <c r="NFE188" s="449"/>
      <c r="NFF188" s="449"/>
      <c r="NFG188" s="449"/>
      <c r="NFH188" s="449"/>
      <c r="NFI188" s="449"/>
      <c r="NFJ188" s="449"/>
      <c r="NFK188" s="449"/>
      <c r="NFL188" s="449"/>
      <c r="NFM188" s="449"/>
      <c r="NFN188" s="449"/>
      <c r="NFO188" s="449"/>
      <c r="NFP188" s="449"/>
      <c r="NFQ188" s="449"/>
      <c r="NFR188" s="449"/>
      <c r="NFS188" s="449"/>
      <c r="NFT188" s="449"/>
      <c r="NFU188" s="449"/>
      <c r="NFV188" s="449"/>
      <c r="NFW188" s="449"/>
      <c r="NFX188" s="449"/>
      <c r="NFY188" s="449"/>
      <c r="NFZ188" s="449"/>
      <c r="NGA188" s="449"/>
      <c r="NGB188" s="449"/>
      <c r="NGC188" s="449"/>
      <c r="NGD188" s="449"/>
      <c r="NGE188" s="449"/>
      <c r="NGF188" s="449"/>
      <c r="NGG188" s="449"/>
      <c r="NGH188" s="449"/>
      <c r="NGI188" s="449"/>
      <c r="NGJ188" s="449"/>
      <c r="NGK188" s="449"/>
      <c r="NGL188" s="449"/>
      <c r="NGM188" s="449"/>
      <c r="NGN188" s="449"/>
      <c r="NGO188" s="449"/>
      <c r="NGP188" s="449"/>
      <c r="NGQ188" s="449"/>
      <c r="NGR188" s="449"/>
      <c r="NGS188" s="449"/>
      <c r="NGT188" s="449"/>
      <c r="NGU188" s="449"/>
      <c r="NGV188" s="449"/>
      <c r="NGW188" s="449"/>
      <c r="NGX188" s="449"/>
      <c r="NGY188" s="449"/>
      <c r="NGZ188" s="449"/>
      <c r="NHA188" s="449"/>
      <c r="NHB188" s="449"/>
      <c r="NHC188" s="449"/>
      <c r="NHD188" s="449"/>
      <c r="NHE188" s="449"/>
      <c r="NHF188" s="449"/>
      <c r="NHG188" s="449"/>
      <c r="NHH188" s="449"/>
      <c r="NHI188" s="449"/>
      <c r="NHJ188" s="449"/>
      <c r="NHK188" s="449"/>
      <c r="NHL188" s="449"/>
      <c r="NHM188" s="449"/>
      <c r="NHN188" s="449"/>
      <c r="NHO188" s="449"/>
      <c r="NHP188" s="449"/>
      <c r="NHQ188" s="449"/>
      <c r="NHR188" s="449"/>
      <c r="NHS188" s="449"/>
      <c r="NHT188" s="449"/>
      <c r="NHU188" s="449"/>
      <c r="NHV188" s="449"/>
      <c r="NHW188" s="449"/>
      <c r="NHX188" s="449"/>
      <c r="NHY188" s="449"/>
      <c r="NHZ188" s="449"/>
      <c r="NIA188" s="449"/>
      <c r="NIB188" s="449"/>
      <c r="NIC188" s="449"/>
      <c r="NID188" s="449"/>
      <c r="NIE188" s="449"/>
      <c r="NIF188" s="449"/>
      <c r="NIG188" s="449"/>
      <c r="NIH188" s="449"/>
      <c r="NII188" s="449"/>
      <c r="NIJ188" s="449"/>
      <c r="NIK188" s="449"/>
      <c r="NIL188" s="449"/>
      <c r="NIM188" s="449"/>
      <c r="NIN188" s="449"/>
      <c r="NIO188" s="449"/>
      <c r="NIP188" s="449"/>
      <c r="NIQ188" s="449"/>
      <c r="NIR188" s="449"/>
      <c r="NIS188" s="449"/>
      <c r="NIT188" s="449"/>
      <c r="NIU188" s="449"/>
      <c r="NIV188" s="449"/>
      <c r="NIW188" s="449"/>
      <c r="NIX188" s="449"/>
      <c r="NIY188" s="449"/>
      <c r="NIZ188" s="449"/>
      <c r="NJA188" s="449"/>
      <c r="NJB188" s="449"/>
      <c r="NJC188" s="449"/>
      <c r="NJD188" s="449"/>
      <c r="NJE188" s="449"/>
      <c r="NJF188" s="449"/>
      <c r="NJG188" s="449"/>
      <c r="NJH188" s="449"/>
      <c r="NJI188" s="449"/>
      <c r="NJJ188" s="449"/>
      <c r="NJK188" s="449"/>
      <c r="NJL188" s="449"/>
      <c r="NJM188" s="449"/>
      <c r="NJN188" s="449"/>
      <c r="NJO188" s="449"/>
      <c r="NJP188" s="449"/>
      <c r="NJQ188" s="449"/>
      <c r="NJR188" s="449"/>
      <c r="NJS188" s="449"/>
      <c r="NJT188" s="449"/>
      <c r="NJU188" s="449"/>
      <c r="NJV188" s="449"/>
      <c r="NJW188" s="449"/>
      <c r="NJX188" s="449"/>
      <c r="NJY188" s="449"/>
      <c r="NJZ188" s="449"/>
      <c r="NKA188" s="449"/>
      <c r="NKB188" s="449"/>
      <c r="NKC188" s="449"/>
      <c r="NKD188" s="449"/>
      <c r="NKE188" s="449"/>
      <c r="NKF188" s="449"/>
      <c r="NKG188" s="449"/>
      <c r="NKH188" s="449"/>
      <c r="NKI188" s="449"/>
      <c r="NKJ188" s="449"/>
      <c r="NKK188" s="449"/>
      <c r="NKL188" s="449"/>
      <c r="NKM188" s="449"/>
      <c r="NKN188" s="449"/>
      <c r="NKO188" s="449"/>
      <c r="NKP188" s="449"/>
      <c r="NKQ188" s="449"/>
      <c r="NKR188" s="449"/>
      <c r="NKS188" s="449"/>
      <c r="NKT188" s="449"/>
      <c r="NKU188" s="449"/>
      <c r="NKV188" s="449"/>
      <c r="NKW188" s="449"/>
      <c r="NKX188" s="449"/>
      <c r="NKY188" s="449"/>
      <c r="NKZ188" s="449"/>
      <c r="NLA188" s="449"/>
      <c r="NLB188" s="449"/>
      <c r="NLC188" s="449"/>
      <c r="NLD188" s="449"/>
      <c r="NLE188" s="449"/>
      <c r="NLF188" s="449"/>
      <c r="NLG188" s="449"/>
      <c r="NLH188" s="449"/>
      <c r="NLI188" s="449"/>
      <c r="NLJ188" s="449"/>
      <c r="NLK188" s="449"/>
      <c r="NLL188" s="449"/>
      <c r="NLM188" s="449"/>
      <c r="NLN188" s="449"/>
      <c r="NLO188" s="449"/>
      <c r="NLP188" s="449"/>
      <c r="NLQ188" s="449"/>
      <c r="NLR188" s="449"/>
      <c r="NLS188" s="449"/>
      <c r="NLT188" s="449"/>
      <c r="NLU188" s="449"/>
      <c r="NLV188" s="449"/>
      <c r="NLW188" s="449"/>
      <c r="NLX188" s="449"/>
      <c r="NLY188" s="449"/>
      <c r="NLZ188" s="449"/>
      <c r="NMA188" s="449"/>
      <c r="NMB188" s="449"/>
      <c r="NMC188" s="449"/>
      <c r="NMD188" s="449"/>
      <c r="NME188" s="449"/>
      <c r="NMF188" s="449"/>
      <c r="NMG188" s="449"/>
      <c r="NMH188" s="449"/>
      <c r="NMI188" s="449"/>
      <c r="NMJ188" s="449"/>
      <c r="NMK188" s="449"/>
      <c r="NML188" s="449"/>
      <c r="NMM188" s="449"/>
      <c r="NMN188" s="449"/>
      <c r="NMO188" s="449"/>
      <c r="NMP188" s="449"/>
      <c r="NMQ188" s="449"/>
      <c r="NMR188" s="449"/>
      <c r="NMS188" s="449"/>
      <c r="NMT188" s="449"/>
      <c r="NMU188" s="449"/>
      <c r="NMV188" s="449"/>
      <c r="NMW188" s="449"/>
      <c r="NMX188" s="449"/>
      <c r="NMY188" s="449"/>
      <c r="NMZ188" s="449"/>
      <c r="NNA188" s="449"/>
      <c r="NNB188" s="449"/>
      <c r="NNC188" s="449"/>
      <c r="NND188" s="449"/>
      <c r="NNE188" s="449"/>
      <c r="NNF188" s="449"/>
      <c r="NNG188" s="449"/>
      <c r="NNH188" s="449"/>
      <c r="NNI188" s="449"/>
      <c r="NNJ188" s="449"/>
      <c r="NNK188" s="449"/>
      <c r="NNL188" s="449"/>
      <c r="NNM188" s="449"/>
      <c r="NNN188" s="449"/>
      <c r="NNO188" s="449"/>
      <c r="NNP188" s="449"/>
      <c r="NNQ188" s="449"/>
      <c r="NNR188" s="449"/>
      <c r="NNS188" s="449"/>
      <c r="NNT188" s="449"/>
      <c r="NNU188" s="449"/>
      <c r="NNV188" s="449"/>
      <c r="NNW188" s="449"/>
      <c r="NNX188" s="449"/>
      <c r="NNY188" s="449"/>
      <c r="NNZ188" s="449"/>
      <c r="NOA188" s="449"/>
      <c r="NOB188" s="449"/>
      <c r="NOC188" s="449"/>
      <c r="NOD188" s="449"/>
      <c r="NOE188" s="449"/>
      <c r="NOF188" s="449"/>
      <c r="NOG188" s="449"/>
      <c r="NOH188" s="449"/>
      <c r="NOI188" s="449"/>
      <c r="NOJ188" s="449"/>
      <c r="NOK188" s="449"/>
      <c r="NOL188" s="449"/>
      <c r="NOM188" s="449"/>
      <c r="NON188" s="449"/>
      <c r="NOO188" s="449"/>
      <c r="NOP188" s="449"/>
      <c r="NOQ188" s="449"/>
      <c r="NOR188" s="449"/>
      <c r="NOS188" s="449"/>
      <c r="NOT188" s="449"/>
      <c r="NOU188" s="449"/>
      <c r="NOV188" s="449"/>
      <c r="NOW188" s="449"/>
      <c r="NOX188" s="449"/>
      <c r="NOY188" s="449"/>
      <c r="NOZ188" s="449"/>
      <c r="NPA188" s="449"/>
      <c r="NPB188" s="449"/>
      <c r="NPC188" s="449"/>
      <c r="NPD188" s="449"/>
      <c r="NPE188" s="449"/>
      <c r="NPF188" s="449"/>
      <c r="NPG188" s="449"/>
      <c r="NPH188" s="449"/>
      <c r="NPI188" s="449"/>
      <c r="NPJ188" s="449"/>
      <c r="NPK188" s="449"/>
      <c r="NPL188" s="449"/>
      <c r="NPM188" s="449"/>
      <c r="NPN188" s="449"/>
      <c r="NPO188" s="449"/>
      <c r="NPP188" s="449"/>
      <c r="NPQ188" s="449"/>
      <c r="NPR188" s="449"/>
      <c r="NPS188" s="449"/>
      <c r="NPT188" s="449"/>
      <c r="NPU188" s="449"/>
      <c r="NPV188" s="449"/>
      <c r="NPW188" s="449"/>
      <c r="NPX188" s="449"/>
      <c r="NPY188" s="449"/>
      <c r="NPZ188" s="449"/>
      <c r="NQA188" s="449"/>
      <c r="NQB188" s="449"/>
      <c r="NQC188" s="449"/>
      <c r="NQD188" s="449"/>
      <c r="NQE188" s="449"/>
      <c r="NQF188" s="449"/>
      <c r="NQG188" s="449"/>
      <c r="NQH188" s="449"/>
      <c r="NQI188" s="449"/>
      <c r="NQJ188" s="449"/>
      <c r="NQK188" s="449"/>
      <c r="NQL188" s="449"/>
      <c r="NQM188" s="449"/>
      <c r="NQN188" s="449"/>
      <c r="NQO188" s="449"/>
      <c r="NQP188" s="449"/>
      <c r="NQQ188" s="449"/>
      <c r="NQR188" s="449"/>
      <c r="NQS188" s="449"/>
      <c r="NQT188" s="449"/>
      <c r="NQU188" s="449"/>
      <c r="NQV188" s="449"/>
      <c r="NQW188" s="449"/>
      <c r="NQX188" s="449"/>
      <c r="NQY188" s="449"/>
      <c r="NQZ188" s="449"/>
      <c r="NRA188" s="449"/>
      <c r="NRB188" s="449"/>
      <c r="NRC188" s="449"/>
      <c r="NRD188" s="449"/>
      <c r="NRE188" s="449"/>
      <c r="NRF188" s="449"/>
      <c r="NRG188" s="449"/>
      <c r="NRH188" s="449"/>
      <c r="NRI188" s="449"/>
      <c r="NRJ188" s="449"/>
      <c r="NRK188" s="449"/>
      <c r="NRL188" s="449"/>
      <c r="NRM188" s="449"/>
      <c r="NRN188" s="449"/>
      <c r="NRO188" s="449"/>
      <c r="NRP188" s="449"/>
      <c r="NRQ188" s="449"/>
      <c r="NRR188" s="449"/>
      <c r="NRS188" s="449"/>
      <c r="NRT188" s="449"/>
      <c r="NRU188" s="449"/>
      <c r="NRV188" s="449"/>
      <c r="NRW188" s="449"/>
      <c r="NRX188" s="449"/>
      <c r="NRY188" s="449"/>
      <c r="NRZ188" s="449"/>
      <c r="NSA188" s="449"/>
      <c r="NSB188" s="449"/>
      <c r="NSC188" s="449"/>
      <c r="NSD188" s="449"/>
      <c r="NSE188" s="449"/>
      <c r="NSF188" s="449"/>
      <c r="NSG188" s="449"/>
      <c r="NSH188" s="449"/>
      <c r="NSI188" s="449"/>
      <c r="NSJ188" s="449"/>
      <c r="NSK188" s="449"/>
      <c r="NSL188" s="449"/>
      <c r="NSM188" s="449"/>
      <c r="NSN188" s="449"/>
      <c r="NSO188" s="449"/>
      <c r="NSP188" s="449"/>
      <c r="NSQ188" s="449"/>
      <c r="NSR188" s="449"/>
      <c r="NSS188" s="449"/>
      <c r="NST188" s="449"/>
      <c r="NSU188" s="449"/>
      <c r="NSV188" s="449"/>
      <c r="NSW188" s="449"/>
      <c r="NSX188" s="449"/>
      <c r="NSY188" s="449"/>
      <c r="NSZ188" s="449"/>
      <c r="NTA188" s="449"/>
      <c r="NTB188" s="449"/>
      <c r="NTC188" s="449"/>
      <c r="NTD188" s="449"/>
      <c r="NTE188" s="449"/>
      <c r="NTF188" s="449"/>
      <c r="NTG188" s="449"/>
      <c r="NTH188" s="449"/>
      <c r="NTI188" s="449"/>
      <c r="NTJ188" s="449"/>
      <c r="NTK188" s="449"/>
      <c r="NTL188" s="449"/>
      <c r="NTM188" s="449"/>
      <c r="NTN188" s="449"/>
      <c r="NTO188" s="449"/>
      <c r="NTP188" s="449"/>
      <c r="NTQ188" s="449"/>
      <c r="NTR188" s="449"/>
      <c r="NTS188" s="449"/>
      <c r="NTT188" s="449"/>
      <c r="NTU188" s="449"/>
      <c r="NTV188" s="449"/>
      <c r="NTW188" s="449"/>
      <c r="NTX188" s="449"/>
      <c r="NTY188" s="449"/>
      <c r="NTZ188" s="449"/>
      <c r="NUA188" s="449"/>
      <c r="NUB188" s="449"/>
      <c r="NUC188" s="449"/>
      <c r="NUD188" s="449"/>
      <c r="NUE188" s="449"/>
      <c r="NUF188" s="449"/>
      <c r="NUG188" s="449"/>
      <c r="NUH188" s="449"/>
      <c r="NUI188" s="449"/>
      <c r="NUJ188" s="449"/>
      <c r="NUK188" s="449"/>
      <c r="NUL188" s="449"/>
      <c r="NUM188" s="449"/>
      <c r="NUN188" s="449"/>
      <c r="NUO188" s="449"/>
      <c r="NUP188" s="449"/>
      <c r="NUQ188" s="449"/>
      <c r="NUR188" s="449"/>
      <c r="NUS188" s="449"/>
      <c r="NUT188" s="449"/>
      <c r="NUU188" s="449"/>
      <c r="NUV188" s="449"/>
      <c r="NUW188" s="449"/>
      <c r="NUX188" s="449"/>
      <c r="NUY188" s="449"/>
      <c r="NUZ188" s="449"/>
      <c r="NVA188" s="449"/>
      <c r="NVB188" s="449"/>
      <c r="NVC188" s="449"/>
      <c r="NVD188" s="449"/>
      <c r="NVE188" s="449"/>
      <c r="NVF188" s="449"/>
      <c r="NVG188" s="449"/>
      <c r="NVH188" s="449"/>
      <c r="NVI188" s="449"/>
      <c r="NVJ188" s="449"/>
      <c r="NVK188" s="449"/>
      <c r="NVL188" s="449"/>
      <c r="NVM188" s="449"/>
      <c r="NVN188" s="449"/>
      <c r="NVO188" s="449"/>
      <c r="NVP188" s="449"/>
      <c r="NVQ188" s="449"/>
      <c r="NVR188" s="449"/>
      <c r="NVS188" s="449"/>
      <c r="NVT188" s="449"/>
      <c r="NVU188" s="449"/>
      <c r="NVV188" s="449"/>
      <c r="NVW188" s="449"/>
      <c r="NVX188" s="449"/>
      <c r="NVY188" s="449"/>
      <c r="NVZ188" s="449"/>
      <c r="NWA188" s="449"/>
      <c r="NWB188" s="449"/>
      <c r="NWC188" s="449"/>
      <c r="NWD188" s="449"/>
      <c r="NWE188" s="449"/>
      <c r="NWF188" s="449"/>
      <c r="NWG188" s="449"/>
      <c r="NWH188" s="449"/>
      <c r="NWI188" s="449"/>
      <c r="NWJ188" s="449"/>
      <c r="NWK188" s="449"/>
      <c r="NWL188" s="449"/>
      <c r="NWM188" s="449"/>
      <c r="NWN188" s="449"/>
      <c r="NWO188" s="449"/>
      <c r="NWP188" s="449"/>
      <c r="NWQ188" s="449"/>
      <c r="NWR188" s="449"/>
      <c r="NWS188" s="449"/>
      <c r="NWT188" s="449"/>
      <c r="NWU188" s="449"/>
      <c r="NWV188" s="449"/>
      <c r="NWW188" s="449"/>
      <c r="NWX188" s="449"/>
      <c r="NWY188" s="449"/>
      <c r="NWZ188" s="449"/>
      <c r="NXA188" s="449"/>
      <c r="NXB188" s="449"/>
      <c r="NXC188" s="449"/>
      <c r="NXD188" s="449"/>
      <c r="NXE188" s="449"/>
      <c r="NXF188" s="449"/>
      <c r="NXG188" s="449"/>
      <c r="NXH188" s="449"/>
      <c r="NXI188" s="449"/>
      <c r="NXJ188" s="449"/>
      <c r="NXK188" s="449"/>
      <c r="NXL188" s="449"/>
      <c r="NXM188" s="449"/>
      <c r="NXN188" s="449"/>
      <c r="NXO188" s="449"/>
      <c r="NXP188" s="449"/>
      <c r="NXQ188" s="449"/>
      <c r="NXR188" s="449"/>
      <c r="NXS188" s="449"/>
      <c r="NXT188" s="449"/>
      <c r="NXU188" s="449"/>
      <c r="NXV188" s="449"/>
      <c r="NXW188" s="449"/>
      <c r="NXX188" s="449"/>
      <c r="NXY188" s="449"/>
      <c r="NXZ188" s="449"/>
      <c r="NYA188" s="449"/>
      <c r="NYB188" s="449"/>
      <c r="NYC188" s="449"/>
      <c r="NYD188" s="449"/>
      <c r="NYE188" s="449"/>
      <c r="NYF188" s="449"/>
      <c r="NYG188" s="449"/>
      <c r="NYH188" s="449"/>
      <c r="NYI188" s="449"/>
      <c r="NYJ188" s="449"/>
      <c r="NYK188" s="449"/>
      <c r="NYL188" s="449"/>
      <c r="NYM188" s="449"/>
      <c r="NYN188" s="449"/>
      <c r="NYO188" s="449"/>
      <c r="NYP188" s="449"/>
      <c r="NYQ188" s="449"/>
      <c r="NYR188" s="449"/>
      <c r="NYS188" s="449"/>
      <c r="NYT188" s="449"/>
      <c r="NYU188" s="449"/>
      <c r="NYV188" s="449"/>
      <c r="NYW188" s="449"/>
      <c r="NYX188" s="449"/>
      <c r="NYY188" s="449"/>
      <c r="NYZ188" s="449"/>
      <c r="NZA188" s="449"/>
      <c r="NZB188" s="449"/>
      <c r="NZC188" s="449"/>
      <c r="NZD188" s="449"/>
      <c r="NZE188" s="449"/>
      <c r="NZF188" s="449"/>
      <c r="NZG188" s="449"/>
      <c r="NZH188" s="449"/>
      <c r="NZI188" s="449"/>
      <c r="NZJ188" s="449"/>
      <c r="NZK188" s="449"/>
      <c r="NZL188" s="449"/>
      <c r="NZM188" s="449"/>
      <c r="NZN188" s="449"/>
      <c r="NZO188" s="449"/>
      <c r="NZP188" s="449"/>
      <c r="NZQ188" s="449"/>
      <c r="NZR188" s="449"/>
      <c r="NZS188" s="449"/>
      <c r="NZT188" s="449"/>
      <c r="NZU188" s="449"/>
      <c r="NZV188" s="449"/>
      <c r="NZW188" s="449"/>
      <c r="NZX188" s="449"/>
      <c r="NZY188" s="449"/>
      <c r="NZZ188" s="449"/>
      <c r="OAA188" s="449"/>
      <c r="OAB188" s="449"/>
      <c r="OAC188" s="449"/>
      <c r="OAD188" s="449"/>
      <c r="OAE188" s="449"/>
      <c r="OAF188" s="449"/>
      <c r="OAG188" s="449"/>
      <c r="OAH188" s="449"/>
      <c r="OAI188" s="449"/>
      <c r="OAJ188" s="449"/>
      <c r="OAK188" s="449"/>
      <c r="OAL188" s="449"/>
      <c r="OAM188" s="449"/>
      <c r="OAN188" s="449"/>
      <c r="OAO188" s="449"/>
      <c r="OAP188" s="449"/>
      <c r="OAQ188" s="449"/>
      <c r="OAR188" s="449"/>
      <c r="OAS188" s="449"/>
      <c r="OAT188" s="449"/>
      <c r="OAU188" s="449"/>
      <c r="OAV188" s="449"/>
      <c r="OAW188" s="449"/>
      <c r="OAX188" s="449"/>
      <c r="OAY188" s="449"/>
      <c r="OAZ188" s="449"/>
      <c r="OBA188" s="449"/>
      <c r="OBB188" s="449"/>
      <c r="OBC188" s="449"/>
      <c r="OBD188" s="449"/>
      <c r="OBE188" s="449"/>
      <c r="OBF188" s="449"/>
      <c r="OBG188" s="449"/>
      <c r="OBH188" s="449"/>
      <c r="OBI188" s="449"/>
      <c r="OBJ188" s="449"/>
      <c r="OBK188" s="449"/>
      <c r="OBL188" s="449"/>
      <c r="OBM188" s="449"/>
      <c r="OBN188" s="449"/>
      <c r="OBO188" s="449"/>
      <c r="OBP188" s="449"/>
      <c r="OBQ188" s="449"/>
      <c r="OBR188" s="449"/>
      <c r="OBS188" s="449"/>
      <c r="OBT188" s="449"/>
      <c r="OBU188" s="449"/>
      <c r="OBV188" s="449"/>
      <c r="OBW188" s="449"/>
      <c r="OBX188" s="449"/>
      <c r="OBY188" s="449"/>
      <c r="OBZ188" s="449"/>
      <c r="OCA188" s="449"/>
      <c r="OCB188" s="449"/>
      <c r="OCC188" s="449"/>
      <c r="OCD188" s="449"/>
      <c r="OCE188" s="449"/>
      <c r="OCF188" s="449"/>
      <c r="OCG188" s="449"/>
      <c r="OCH188" s="449"/>
      <c r="OCI188" s="449"/>
      <c r="OCJ188" s="449"/>
      <c r="OCK188" s="449"/>
      <c r="OCL188" s="449"/>
      <c r="OCM188" s="449"/>
      <c r="OCN188" s="449"/>
      <c r="OCO188" s="449"/>
      <c r="OCP188" s="449"/>
      <c r="OCQ188" s="449"/>
      <c r="OCR188" s="449"/>
      <c r="OCS188" s="449"/>
      <c r="OCT188" s="449"/>
      <c r="OCU188" s="449"/>
      <c r="OCV188" s="449"/>
      <c r="OCW188" s="449"/>
      <c r="OCX188" s="449"/>
      <c r="OCY188" s="449"/>
      <c r="OCZ188" s="449"/>
      <c r="ODA188" s="449"/>
      <c r="ODB188" s="449"/>
      <c r="ODC188" s="449"/>
      <c r="ODD188" s="449"/>
      <c r="ODE188" s="449"/>
      <c r="ODF188" s="449"/>
      <c r="ODG188" s="449"/>
      <c r="ODH188" s="449"/>
      <c r="ODI188" s="449"/>
      <c r="ODJ188" s="449"/>
      <c r="ODK188" s="449"/>
      <c r="ODL188" s="449"/>
      <c r="ODM188" s="449"/>
      <c r="ODN188" s="449"/>
      <c r="ODO188" s="449"/>
      <c r="ODP188" s="449"/>
      <c r="ODQ188" s="449"/>
      <c r="ODR188" s="449"/>
      <c r="ODS188" s="449"/>
      <c r="ODT188" s="449"/>
      <c r="ODU188" s="449"/>
      <c r="ODV188" s="449"/>
      <c r="ODW188" s="449"/>
      <c r="ODX188" s="449"/>
      <c r="ODY188" s="449"/>
      <c r="ODZ188" s="449"/>
      <c r="OEA188" s="449"/>
      <c r="OEB188" s="449"/>
      <c r="OEC188" s="449"/>
      <c r="OED188" s="449"/>
      <c r="OEE188" s="449"/>
      <c r="OEF188" s="449"/>
      <c r="OEG188" s="449"/>
      <c r="OEH188" s="449"/>
      <c r="OEI188" s="449"/>
      <c r="OEJ188" s="449"/>
      <c r="OEK188" s="449"/>
      <c r="OEL188" s="449"/>
      <c r="OEM188" s="449"/>
      <c r="OEN188" s="449"/>
      <c r="OEO188" s="449"/>
      <c r="OEP188" s="449"/>
      <c r="OEQ188" s="449"/>
      <c r="OER188" s="449"/>
      <c r="OES188" s="449"/>
      <c r="OET188" s="449"/>
      <c r="OEU188" s="449"/>
      <c r="OEV188" s="449"/>
      <c r="OEW188" s="449"/>
      <c r="OEX188" s="449"/>
      <c r="OEY188" s="449"/>
      <c r="OEZ188" s="449"/>
      <c r="OFA188" s="449"/>
      <c r="OFB188" s="449"/>
      <c r="OFC188" s="449"/>
      <c r="OFD188" s="449"/>
      <c r="OFE188" s="449"/>
      <c r="OFF188" s="449"/>
      <c r="OFG188" s="449"/>
      <c r="OFH188" s="449"/>
      <c r="OFI188" s="449"/>
      <c r="OFJ188" s="449"/>
      <c r="OFK188" s="449"/>
      <c r="OFL188" s="449"/>
      <c r="OFM188" s="449"/>
      <c r="OFN188" s="449"/>
      <c r="OFO188" s="449"/>
      <c r="OFP188" s="449"/>
      <c r="OFQ188" s="449"/>
      <c r="OFR188" s="449"/>
      <c r="OFS188" s="449"/>
      <c r="OFT188" s="449"/>
      <c r="OFU188" s="449"/>
      <c r="OFV188" s="449"/>
      <c r="OFW188" s="449"/>
      <c r="OFX188" s="449"/>
      <c r="OFY188" s="449"/>
      <c r="OFZ188" s="449"/>
      <c r="OGA188" s="449"/>
      <c r="OGB188" s="449"/>
      <c r="OGC188" s="449"/>
      <c r="OGD188" s="449"/>
      <c r="OGE188" s="449"/>
      <c r="OGF188" s="449"/>
      <c r="OGG188" s="449"/>
      <c r="OGH188" s="449"/>
      <c r="OGI188" s="449"/>
      <c r="OGJ188" s="449"/>
      <c r="OGK188" s="449"/>
      <c r="OGL188" s="449"/>
      <c r="OGM188" s="449"/>
      <c r="OGN188" s="449"/>
      <c r="OGO188" s="449"/>
      <c r="OGP188" s="449"/>
      <c r="OGQ188" s="449"/>
      <c r="OGR188" s="449"/>
      <c r="OGS188" s="449"/>
      <c r="OGT188" s="449"/>
      <c r="OGU188" s="449"/>
      <c r="OGV188" s="449"/>
      <c r="OGW188" s="449"/>
      <c r="OGX188" s="449"/>
      <c r="OGY188" s="449"/>
      <c r="OGZ188" s="449"/>
      <c r="OHA188" s="449"/>
      <c r="OHB188" s="449"/>
      <c r="OHC188" s="449"/>
      <c r="OHD188" s="449"/>
      <c r="OHE188" s="449"/>
      <c r="OHF188" s="449"/>
      <c r="OHG188" s="449"/>
      <c r="OHH188" s="449"/>
      <c r="OHI188" s="449"/>
      <c r="OHJ188" s="449"/>
      <c r="OHK188" s="449"/>
      <c r="OHL188" s="449"/>
      <c r="OHM188" s="449"/>
      <c r="OHN188" s="449"/>
      <c r="OHO188" s="449"/>
      <c r="OHP188" s="449"/>
      <c r="OHQ188" s="449"/>
      <c r="OHR188" s="449"/>
      <c r="OHS188" s="449"/>
      <c r="OHT188" s="449"/>
      <c r="OHU188" s="449"/>
      <c r="OHV188" s="449"/>
      <c r="OHW188" s="449"/>
      <c r="OHX188" s="449"/>
      <c r="OHY188" s="449"/>
      <c r="OHZ188" s="449"/>
      <c r="OIA188" s="449"/>
      <c r="OIB188" s="449"/>
      <c r="OIC188" s="449"/>
      <c r="OID188" s="449"/>
      <c r="OIE188" s="449"/>
      <c r="OIF188" s="449"/>
      <c r="OIG188" s="449"/>
      <c r="OIH188" s="449"/>
      <c r="OII188" s="449"/>
      <c r="OIJ188" s="449"/>
      <c r="OIK188" s="449"/>
      <c r="OIL188" s="449"/>
      <c r="OIM188" s="449"/>
      <c r="OIN188" s="449"/>
      <c r="OIO188" s="449"/>
      <c r="OIP188" s="449"/>
      <c r="OIQ188" s="449"/>
      <c r="OIR188" s="449"/>
      <c r="OIS188" s="449"/>
      <c r="OIT188" s="449"/>
      <c r="OIU188" s="449"/>
      <c r="OIV188" s="449"/>
      <c r="OIW188" s="449"/>
      <c r="OIX188" s="449"/>
      <c r="OIY188" s="449"/>
      <c r="OIZ188" s="449"/>
      <c r="OJA188" s="449"/>
      <c r="OJB188" s="449"/>
      <c r="OJC188" s="449"/>
      <c r="OJD188" s="449"/>
      <c r="OJE188" s="449"/>
      <c r="OJF188" s="449"/>
      <c r="OJG188" s="449"/>
      <c r="OJH188" s="449"/>
      <c r="OJI188" s="449"/>
      <c r="OJJ188" s="449"/>
      <c r="OJK188" s="449"/>
      <c r="OJL188" s="449"/>
      <c r="OJM188" s="449"/>
      <c r="OJN188" s="449"/>
      <c r="OJO188" s="449"/>
      <c r="OJP188" s="449"/>
      <c r="OJQ188" s="449"/>
      <c r="OJR188" s="449"/>
      <c r="OJS188" s="449"/>
      <c r="OJT188" s="449"/>
      <c r="OJU188" s="449"/>
      <c r="OJV188" s="449"/>
      <c r="OJW188" s="449"/>
      <c r="OJX188" s="449"/>
      <c r="OJY188" s="449"/>
      <c r="OJZ188" s="449"/>
      <c r="OKA188" s="449"/>
      <c r="OKB188" s="449"/>
      <c r="OKC188" s="449"/>
      <c r="OKD188" s="449"/>
      <c r="OKE188" s="449"/>
      <c r="OKF188" s="449"/>
      <c r="OKG188" s="449"/>
      <c r="OKH188" s="449"/>
      <c r="OKI188" s="449"/>
      <c r="OKJ188" s="449"/>
      <c r="OKK188" s="449"/>
      <c r="OKL188" s="449"/>
      <c r="OKM188" s="449"/>
      <c r="OKN188" s="449"/>
      <c r="OKO188" s="449"/>
      <c r="OKP188" s="449"/>
      <c r="OKQ188" s="449"/>
      <c r="OKR188" s="449"/>
      <c r="OKS188" s="449"/>
      <c r="OKT188" s="449"/>
      <c r="OKU188" s="449"/>
      <c r="OKV188" s="449"/>
      <c r="OKW188" s="449"/>
      <c r="OKX188" s="449"/>
      <c r="OKY188" s="449"/>
      <c r="OKZ188" s="449"/>
      <c r="OLA188" s="449"/>
      <c r="OLB188" s="449"/>
      <c r="OLC188" s="449"/>
      <c r="OLD188" s="449"/>
      <c r="OLE188" s="449"/>
      <c r="OLF188" s="449"/>
      <c r="OLG188" s="449"/>
      <c r="OLH188" s="449"/>
      <c r="OLI188" s="449"/>
      <c r="OLJ188" s="449"/>
      <c r="OLK188" s="449"/>
      <c r="OLL188" s="449"/>
      <c r="OLM188" s="449"/>
      <c r="OLN188" s="449"/>
      <c r="OLO188" s="449"/>
      <c r="OLP188" s="449"/>
      <c r="OLQ188" s="449"/>
      <c r="OLR188" s="449"/>
      <c r="OLS188" s="449"/>
      <c r="OLT188" s="449"/>
      <c r="OLU188" s="449"/>
      <c r="OLV188" s="449"/>
      <c r="OLW188" s="449"/>
      <c r="OLX188" s="449"/>
      <c r="OLY188" s="449"/>
      <c r="OLZ188" s="449"/>
      <c r="OMA188" s="449"/>
      <c r="OMB188" s="449"/>
      <c r="OMC188" s="449"/>
      <c r="OMD188" s="449"/>
      <c r="OME188" s="449"/>
      <c r="OMF188" s="449"/>
      <c r="OMG188" s="449"/>
      <c r="OMH188" s="449"/>
      <c r="OMI188" s="449"/>
      <c r="OMJ188" s="449"/>
      <c r="OMK188" s="449"/>
      <c r="OML188" s="449"/>
      <c r="OMM188" s="449"/>
      <c r="OMN188" s="449"/>
      <c r="OMO188" s="449"/>
      <c r="OMP188" s="449"/>
      <c r="OMQ188" s="449"/>
      <c r="OMR188" s="449"/>
      <c r="OMS188" s="449"/>
      <c r="OMT188" s="449"/>
      <c r="OMU188" s="449"/>
      <c r="OMV188" s="449"/>
      <c r="OMW188" s="449"/>
      <c r="OMX188" s="449"/>
      <c r="OMY188" s="449"/>
      <c r="OMZ188" s="449"/>
      <c r="ONA188" s="449"/>
      <c r="ONB188" s="449"/>
      <c r="ONC188" s="449"/>
      <c r="OND188" s="449"/>
      <c r="ONE188" s="449"/>
      <c r="ONF188" s="449"/>
      <c r="ONG188" s="449"/>
      <c r="ONH188" s="449"/>
      <c r="ONI188" s="449"/>
      <c r="ONJ188" s="449"/>
      <c r="ONK188" s="449"/>
      <c r="ONL188" s="449"/>
      <c r="ONM188" s="449"/>
      <c r="ONN188" s="449"/>
      <c r="ONO188" s="449"/>
      <c r="ONP188" s="449"/>
      <c r="ONQ188" s="449"/>
      <c r="ONR188" s="449"/>
      <c r="ONS188" s="449"/>
      <c r="ONT188" s="449"/>
      <c r="ONU188" s="449"/>
      <c r="ONV188" s="449"/>
      <c r="ONW188" s="449"/>
      <c r="ONX188" s="449"/>
      <c r="ONY188" s="449"/>
      <c r="ONZ188" s="449"/>
      <c r="OOA188" s="449"/>
      <c r="OOB188" s="449"/>
      <c r="OOC188" s="449"/>
      <c r="OOD188" s="449"/>
      <c r="OOE188" s="449"/>
      <c r="OOF188" s="449"/>
      <c r="OOG188" s="449"/>
      <c r="OOH188" s="449"/>
      <c r="OOI188" s="449"/>
      <c r="OOJ188" s="449"/>
      <c r="OOK188" s="449"/>
      <c r="OOL188" s="449"/>
      <c r="OOM188" s="449"/>
      <c r="OON188" s="449"/>
      <c r="OOO188" s="449"/>
      <c r="OOP188" s="449"/>
      <c r="OOQ188" s="449"/>
      <c r="OOR188" s="449"/>
      <c r="OOS188" s="449"/>
      <c r="OOT188" s="449"/>
      <c r="OOU188" s="449"/>
      <c r="OOV188" s="449"/>
      <c r="OOW188" s="449"/>
      <c r="OOX188" s="449"/>
      <c r="OOY188" s="449"/>
      <c r="OOZ188" s="449"/>
      <c r="OPA188" s="449"/>
      <c r="OPB188" s="449"/>
      <c r="OPC188" s="449"/>
      <c r="OPD188" s="449"/>
      <c r="OPE188" s="449"/>
      <c r="OPF188" s="449"/>
      <c r="OPG188" s="449"/>
      <c r="OPH188" s="449"/>
      <c r="OPI188" s="449"/>
      <c r="OPJ188" s="449"/>
      <c r="OPK188" s="449"/>
      <c r="OPL188" s="449"/>
      <c r="OPM188" s="449"/>
      <c r="OPN188" s="449"/>
      <c r="OPO188" s="449"/>
      <c r="OPP188" s="449"/>
      <c r="OPQ188" s="449"/>
      <c r="OPR188" s="449"/>
      <c r="OPS188" s="449"/>
      <c r="OPT188" s="449"/>
      <c r="OPU188" s="449"/>
      <c r="OPV188" s="449"/>
      <c r="OPW188" s="449"/>
      <c r="OPX188" s="449"/>
      <c r="OPY188" s="449"/>
      <c r="OPZ188" s="449"/>
      <c r="OQA188" s="449"/>
      <c r="OQB188" s="449"/>
      <c r="OQC188" s="449"/>
      <c r="OQD188" s="449"/>
      <c r="OQE188" s="449"/>
      <c r="OQF188" s="449"/>
      <c r="OQG188" s="449"/>
      <c r="OQH188" s="449"/>
      <c r="OQI188" s="449"/>
      <c r="OQJ188" s="449"/>
      <c r="OQK188" s="449"/>
      <c r="OQL188" s="449"/>
      <c r="OQM188" s="449"/>
      <c r="OQN188" s="449"/>
      <c r="OQO188" s="449"/>
      <c r="OQP188" s="449"/>
      <c r="OQQ188" s="449"/>
      <c r="OQR188" s="449"/>
      <c r="OQS188" s="449"/>
      <c r="OQT188" s="449"/>
      <c r="OQU188" s="449"/>
      <c r="OQV188" s="449"/>
      <c r="OQW188" s="449"/>
      <c r="OQX188" s="449"/>
      <c r="OQY188" s="449"/>
      <c r="OQZ188" s="449"/>
      <c r="ORA188" s="449"/>
      <c r="ORB188" s="449"/>
      <c r="ORC188" s="449"/>
      <c r="ORD188" s="449"/>
      <c r="ORE188" s="449"/>
      <c r="ORF188" s="449"/>
      <c r="ORG188" s="449"/>
      <c r="ORH188" s="449"/>
      <c r="ORI188" s="449"/>
      <c r="ORJ188" s="449"/>
      <c r="ORK188" s="449"/>
      <c r="ORL188" s="449"/>
      <c r="ORM188" s="449"/>
      <c r="ORN188" s="449"/>
      <c r="ORO188" s="449"/>
      <c r="ORP188" s="449"/>
      <c r="ORQ188" s="449"/>
      <c r="ORR188" s="449"/>
      <c r="ORS188" s="449"/>
      <c r="ORT188" s="449"/>
      <c r="ORU188" s="449"/>
      <c r="ORV188" s="449"/>
      <c r="ORW188" s="449"/>
      <c r="ORX188" s="449"/>
      <c r="ORY188" s="449"/>
      <c r="ORZ188" s="449"/>
      <c r="OSA188" s="449"/>
      <c r="OSB188" s="449"/>
      <c r="OSC188" s="449"/>
      <c r="OSD188" s="449"/>
      <c r="OSE188" s="449"/>
      <c r="OSF188" s="449"/>
      <c r="OSG188" s="449"/>
      <c r="OSH188" s="449"/>
      <c r="OSI188" s="449"/>
      <c r="OSJ188" s="449"/>
      <c r="OSK188" s="449"/>
      <c r="OSL188" s="449"/>
      <c r="OSM188" s="449"/>
      <c r="OSN188" s="449"/>
      <c r="OSO188" s="449"/>
      <c r="OSP188" s="449"/>
      <c r="OSQ188" s="449"/>
      <c r="OSR188" s="449"/>
      <c r="OSS188" s="449"/>
      <c r="OST188" s="449"/>
      <c r="OSU188" s="449"/>
      <c r="OSV188" s="449"/>
      <c r="OSW188" s="449"/>
      <c r="OSX188" s="449"/>
      <c r="OSY188" s="449"/>
      <c r="OSZ188" s="449"/>
      <c r="OTA188" s="449"/>
      <c r="OTB188" s="449"/>
      <c r="OTC188" s="449"/>
      <c r="OTD188" s="449"/>
      <c r="OTE188" s="449"/>
      <c r="OTF188" s="449"/>
      <c r="OTG188" s="449"/>
      <c r="OTH188" s="449"/>
      <c r="OTI188" s="449"/>
      <c r="OTJ188" s="449"/>
      <c r="OTK188" s="449"/>
      <c r="OTL188" s="449"/>
      <c r="OTM188" s="449"/>
      <c r="OTN188" s="449"/>
      <c r="OTO188" s="449"/>
      <c r="OTP188" s="449"/>
      <c r="OTQ188" s="449"/>
      <c r="OTR188" s="449"/>
      <c r="OTS188" s="449"/>
      <c r="OTT188" s="449"/>
      <c r="OTU188" s="449"/>
      <c r="OTV188" s="449"/>
      <c r="OTW188" s="449"/>
      <c r="OTX188" s="449"/>
      <c r="OTY188" s="449"/>
      <c r="OTZ188" s="449"/>
      <c r="OUA188" s="449"/>
      <c r="OUB188" s="449"/>
      <c r="OUC188" s="449"/>
      <c r="OUD188" s="449"/>
      <c r="OUE188" s="449"/>
      <c r="OUF188" s="449"/>
      <c r="OUG188" s="449"/>
      <c r="OUH188" s="449"/>
      <c r="OUI188" s="449"/>
      <c r="OUJ188" s="449"/>
      <c r="OUK188" s="449"/>
      <c r="OUL188" s="449"/>
      <c r="OUM188" s="449"/>
      <c r="OUN188" s="449"/>
      <c r="OUO188" s="449"/>
      <c r="OUP188" s="449"/>
      <c r="OUQ188" s="449"/>
      <c r="OUR188" s="449"/>
      <c r="OUS188" s="449"/>
      <c r="OUT188" s="449"/>
      <c r="OUU188" s="449"/>
      <c r="OUV188" s="449"/>
      <c r="OUW188" s="449"/>
      <c r="OUX188" s="449"/>
      <c r="OUY188" s="449"/>
      <c r="OUZ188" s="449"/>
      <c r="OVA188" s="449"/>
      <c r="OVB188" s="449"/>
      <c r="OVC188" s="449"/>
      <c r="OVD188" s="449"/>
      <c r="OVE188" s="449"/>
      <c r="OVF188" s="449"/>
      <c r="OVG188" s="449"/>
      <c r="OVH188" s="449"/>
      <c r="OVI188" s="449"/>
      <c r="OVJ188" s="449"/>
      <c r="OVK188" s="449"/>
      <c r="OVL188" s="449"/>
      <c r="OVM188" s="449"/>
      <c r="OVN188" s="449"/>
      <c r="OVO188" s="449"/>
      <c r="OVP188" s="449"/>
      <c r="OVQ188" s="449"/>
      <c r="OVR188" s="449"/>
      <c r="OVS188" s="449"/>
      <c r="OVT188" s="449"/>
      <c r="OVU188" s="449"/>
      <c r="OVV188" s="449"/>
      <c r="OVW188" s="449"/>
      <c r="OVX188" s="449"/>
      <c r="OVY188" s="449"/>
      <c r="OVZ188" s="449"/>
      <c r="OWA188" s="449"/>
      <c r="OWB188" s="449"/>
      <c r="OWC188" s="449"/>
      <c r="OWD188" s="449"/>
      <c r="OWE188" s="449"/>
      <c r="OWF188" s="449"/>
      <c r="OWG188" s="449"/>
      <c r="OWH188" s="449"/>
      <c r="OWI188" s="449"/>
      <c r="OWJ188" s="449"/>
      <c r="OWK188" s="449"/>
      <c r="OWL188" s="449"/>
      <c r="OWM188" s="449"/>
      <c r="OWN188" s="449"/>
      <c r="OWO188" s="449"/>
      <c r="OWP188" s="449"/>
      <c r="OWQ188" s="449"/>
      <c r="OWR188" s="449"/>
      <c r="OWS188" s="449"/>
      <c r="OWT188" s="449"/>
      <c r="OWU188" s="449"/>
      <c r="OWV188" s="449"/>
      <c r="OWW188" s="449"/>
      <c r="OWX188" s="449"/>
      <c r="OWY188" s="449"/>
      <c r="OWZ188" s="449"/>
      <c r="OXA188" s="449"/>
      <c r="OXB188" s="449"/>
      <c r="OXC188" s="449"/>
      <c r="OXD188" s="449"/>
      <c r="OXE188" s="449"/>
      <c r="OXF188" s="449"/>
      <c r="OXG188" s="449"/>
      <c r="OXH188" s="449"/>
      <c r="OXI188" s="449"/>
      <c r="OXJ188" s="449"/>
      <c r="OXK188" s="449"/>
      <c r="OXL188" s="449"/>
      <c r="OXM188" s="449"/>
      <c r="OXN188" s="449"/>
      <c r="OXO188" s="449"/>
      <c r="OXP188" s="449"/>
      <c r="OXQ188" s="449"/>
      <c r="OXR188" s="449"/>
      <c r="OXS188" s="449"/>
      <c r="OXT188" s="449"/>
      <c r="OXU188" s="449"/>
      <c r="OXV188" s="449"/>
      <c r="OXW188" s="449"/>
      <c r="OXX188" s="449"/>
      <c r="OXY188" s="449"/>
      <c r="OXZ188" s="449"/>
      <c r="OYA188" s="449"/>
      <c r="OYB188" s="449"/>
      <c r="OYC188" s="449"/>
      <c r="OYD188" s="449"/>
      <c r="OYE188" s="449"/>
      <c r="OYF188" s="449"/>
      <c r="OYG188" s="449"/>
      <c r="OYH188" s="449"/>
      <c r="OYI188" s="449"/>
      <c r="OYJ188" s="449"/>
      <c r="OYK188" s="449"/>
      <c r="OYL188" s="449"/>
      <c r="OYM188" s="449"/>
      <c r="OYN188" s="449"/>
      <c r="OYO188" s="449"/>
      <c r="OYP188" s="449"/>
      <c r="OYQ188" s="449"/>
      <c r="OYR188" s="449"/>
      <c r="OYS188" s="449"/>
      <c r="OYT188" s="449"/>
      <c r="OYU188" s="449"/>
      <c r="OYV188" s="449"/>
      <c r="OYW188" s="449"/>
      <c r="OYX188" s="449"/>
      <c r="OYY188" s="449"/>
      <c r="OYZ188" s="449"/>
      <c r="OZA188" s="449"/>
      <c r="OZB188" s="449"/>
      <c r="OZC188" s="449"/>
      <c r="OZD188" s="449"/>
      <c r="OZE188" s="449"/>
      <c r="OZF188" s="449"/>
      <c r="OZG188" s="449"/>
      <c r="OZH188" s="449"/>
      <c r="OZI188" s="449"/>
      <c r="OZJ188" s="449"/>
      <c r="OZK188" s="449"/>
      <c r="OZL188" s="449"/>
      <c r="OZM188" s="449"/>
      <c r="OZN188" s="449"/>
      <c r="OZO188" s="449"/>
      <c r="OZP188" s="449"/>
      <c r="OZQ188" s="449"/>
      <c r="OZR188" s="449"/>
      <c r="OZS188" s="449"/>
      <c r="OZT188" s="449"/>
      <c r="OZU188" s="449"/>
      <c r="OZV188" s="449"/>
      <c r="OZW188" s="449"/>
      <c r="OZX188" s="449"/>
      <c r="OZY188" s="449"/>
      <c r="OZZ188" s="449"/>
      <c r="PAA188" s="449"/>
      <c r="PAB188" s="449"/>
      <c r="PAC188" s="449"/>
      <c r="PAD188" s="449"/>
      <c r="PAE188" s="449"/>
      <c r="PAF188" s="449"/>
      <c r="PAG188" s="449"/>
      <c r="PAH188" s="449"/>
      <c r="PAI188" s="449"/>
      <c r="PAJ188" s="449"/>
      <c r="PAK188" s="449"/>
      <c r="PAL188" s="449"/>
      <c r="PAM188" s="449"/>
      <c r="PAN188" s="449"/>
      <c r="PAO188" s="449"/>
      <c r="PAP188" s="449"/>
      <c r="PAQ188" s="449"/>
      <c r="PAR188" s="449"/>
      <c r="PAS188" s="449"/>
      <c r="PAT188" s="449"/>
      <c r="PAU188" s="449"/>
      <c r="PAV188" s="449"/>
      <c r="PAW188" s="449"/>
      <c r="PAX188" s="449"/>
      <c r="PAY188" s="449"/>
      <c r="PAZ188" s="449"/>
      <c r="PBA188" s="449"/>
      <c r="PBB188" s="449"/>
      <c r="PBC188" s="449"/>
      <c r="PBD188" s="449"/>
      <c r="PBE188" s="449"/>
      <c r="PBF188" s="449"/>
      <c r="PBG188" s="449"/>
      <c r="PBH188" s="449"/>
      <c r="PBI188" s="449"/>
      <c r="PBJ188" s="449"/>
      <c r="PBK188" s="449"/>
      <c r="PBL188" s="449"/>
      <c r="PBM188" s="449"/>
      <c r="PBN188" s="449"/>
      <c r="PBO188" s="449"/>
      <c r="PBP188" s="449"/>
      <c r="PBQ188" s="449"/>
      <c r="PBR188" s="449"/>
      <c r="PBS188" s="449"/>
      <c r="PBT188" s="449"/>
      <c r="PBU188" s="449"/>
      <c r="PBV188" s="449"/>
      <c r="PBW188" s="449"/>
      <c r="PBX188" s="449"/>
      <c r="PBY188" s="449"/>
      <c r="PBZ188" s="449"/>
      <c r="PCA188" s="449"/>
      <c r="PCB188" s="449"/>
      <c r="PCC188" s="449"/>
      <c r="PCD188" s="449"/>
      <c r="PCE188" s="449"/>
      <c r="PCF188" s="449"/>
      <c r="PCG188" s="449"/>
      <c r="PCH188" s="449"/>
      <c r="PCI188" s="449"/>
      <c r="PCJ188" s="449"/>
      <c r="PCK188" s="449"/>
      <c r="PCL188" s="449"/>
      <c r="PCM188" s="449"/>
      <c r="PCN188" s="449"/>
      <c r="PCO188" s="449"/>
      <c r="PCP188" s="449"/>
      <c r="PCQ188" s="449"/>
      <c r="PCR188" s="449"/>
      <c r="PCS188" s="449"/>
      <c r="PCT188" s="449"/>
      <c r="PCU188" s="449"/>
      <c r="PCV188" s="449"/>
      <c r="PCW188" s="449"/>
      <c r="PCX188" s="449"/>
      <c r="PCY188" s="449"/>
      <c r="PCZ188" s="449"/>
      <c r="PDA188" s="449"/>
      <c r="PDB188" s="449"/>
      <c r="PDC188" s="449"/>
      <c r="PDD188" s="449"/>
      <c r="PDE188" s="449"/>
      <c r="PDF188" s="449"/>
      <c r="PDG188" s="449"/>
      <c r="PDH188" s="449"/>
      <c r="PDI188" s="449"/>
      <c r="PDJ188" s="449"/>
      <c r="PDK188" s="449"/>
      <c r="PDL188" s="449"/>
      <c r="PDM188" s="449"/>
      <c r="PDN188" s="449"/>
      <c r="PDO188" s="449"/>
      <c r="PDP188" s="449"/>
      <c r="PDQ188" s="449"/>
      <c r="PDR188" s="449"/>
      <c r="PDS188" s="449"/>
      <c r="PDT188" s="449"/>
      <c r="PDU188" s="449"/>
      <c r="PDV188" s="449"/>
      <c r="PDW188" s="449"/>
      <c r="PDX188" s="449"/>
      <c r="PDY188" s="449"/>
      <c r="PDZ188" s="449"/>
      <c r="PEA188" s="449"/>
      <c r="PEB188" s="449"/>
      <c r="PEC188" s="449"/>
      <c r="PED188" s="449"/>
      <c r="PEE188" s="449"/>
      <c r="PEF188" s="449"/>
      <c r="PEG188" s="449"/>
      <c r="PEH188" s="449"/>
      <c r="PEI188" s="449"/>
      <c r="PEJ188" s="449"/>
      <c r="PEK188" s="449"/>
      <c r="PEL188" s="449"/>
      <c r="PEM188" s="449"/>
      <c r="PEN188" s="449"/>
      <c r="PEO188" s="449"/>
      <c r="PEP188" s="449"/>
      <c r="PEQ188" s="449"/>
      <c r="PER188" s="449"/>
      <c r="PES188" s="449"/>
      <c r="PET188" s="449"/>
      <c r="PEU188" s="449"/>
      <c r="PEV188" s="449"/>
      <c r="PEW188" s="449"/>
      <c r="PEX188" s="449"/>
      <c r="PEY188" s="449"/>
      <c r="PEZ188" s="449"/>
      <c r="PFA188" s="449"/>
      <c r="PFB188" s="449"/>
      <c r="PFC188" s="449"/>
      <c r="PFD188" s="449"/>
      <c r="PFE188" s="449"/>
      <c r="PFF188" s="449"/>
      <c r="PFG188" s="449"/>
      <c r="PFH188" s="449"/>
      <c r="PFI188" s="449"/>
      <c r="PFJ188" s="449"/>
      <c r="PFK188" s="449"/>
      <c r="PFL188" s="449"/>
      <c r="PFM188" s="449"/>
      <c r="PFN188" s="449"/>
      <c r="PFO188" s="449"/>
      <c r="PFP188" s="449"/>
      <c r="PFQ188" s="449"/>
      <c r="PFR188" s="449"/>
      <c r="PFS188" s="449"/>
      <c r="PFT188" s="449"/>
      <c r="PFU188" s="449"/>
      <c r="PFV188" s="449"/>
      <c r="PFW188" s="449"/>
      <c r="PFX188" s="449"/>
      <c r="PFY188" s="449"/>
      <c r="PFZ188" s="449"/>
      <c r="PGA188" s="449"/>
      <c r="PGB188" s="449"/>
      <c r="PGC188" s="449"/>
      <c r="PGD188" s="449"/>
      <c r="PGE188" s="449"/>
      <c r="PGF188" s="449"/>
      <c r="PGG188" s="449"/>
      <c r="PGH188" s="449"/>
      <c r="PGI188" s="449"/>
      <c r="PGJ188" s="449"/>
      <c r="PGK188" s="449"/>
      <c r="PGL188" s="449"/>
      <c r="PGM188" s="449"/>
      <c r="PGN188" s="449"/>
      <c r="PGO188" s="449"/>
      <c r="PGP188" s="449"/>
      <c r="PGQ188" s="449"/>
      <c r="PGR188" s="449"/>
      <c r="PGS188" s="449"/>
      <c r="PGT188" s="449"/>
      <c r="PGU188" s="449"/>
      <c r="PGV188" s="449"/>
      <c r="PGW188" s="449"/>
      <c r="PGX188" s="449"/>
      <c r="PGY188" s="449"/>
      <c r="PGZ188" s="449"/>
      <c r="PHA188" s="449"/>
      <c r="PHB188" s="449"/>
      <c r="PHC188" s="449"/>
      <c r="PHD188" s="449"/>
      <c r="PHE188" s="449"/>
      <c r="PHF188" s="449"/>
      <c r="PHG188" s="449"/>
      <c r="PHH188" s="449"/>
      <c r="PHI188" s="449"/>
      <c r="PHJ188" s="449"/>
      <c r="PHK188" s="449"/>
      <c r="PHL188" s="449"/>
      <c r="PHM188" s="449"/>
      <c r="PHN188" s="449"/>
      <c r="PHO188" s="449"/>
      <c r="PHP188" s="449"/>
      <c r="PHQ188" s="449"/>
      <c r="PHR188" s="449"/>
      <c r="PHS188" s="449"/>
      <c r="PHT188" s="449"/>
      <c r="PHU188" s="449"/>
      <c r="PHV188" s="449"/>
      <c r="PHW188" s="449"/>
      <c r="PHX188" s="449"/>
      <c r="PHY188" s="449"/>
      <c r="PHZ188" s="449"/>
      <c r="PIA188" s="449"/>
      <c r="PIB188" s="449"/>
      <c r="PIC188" s="449"/>
      <c r="PID188" s="449"/>
      <c r="PIE188" s="449"/>
      <c r="PIF188" s="449"/>
      <c r="PIG188" s="449"/>
      <c r="PIH188" s="449"/>
      <c r="PII188" s="449"/>
      <c r="PIJ188" s="449"/>
      <c r="PIK188" s="449"/>
      <c r="PIL188" s="449"/>
      <c r="PIM188" s="449"/>
      <c r="PIN188" s="449"/>
      <c r="PIO188" s="449"/>
      <c r="PIP188" s="449"/>
      <c r="PIQ188" s="449"/>
      <c r="PIR188" s="449"/>
      <c r="PIS188" s="449"/>
      <c r="PIT188" s="449"/>
      <c r="PIU188" s="449"/>
      <c r="PIV188" s="449"/>
      <c r="PIW188" s="449"/>
      <c r="PIX188" s="449"/>
      <c r="PIY188" s="449"/>
      <c r="PIZ188" s="449"/>
      <c r="PJA188" s="449"/>
      <c r="PJB188" s="449"/>
      <c r="PJC188" s="449"/>
      <c r="PJD188" s="449"/>
      <c r="PJE188" s="449"/>
      <c r="PJF188" s="449"/>
      <c r="PJG188" s="449"/>
      <c r="PJH188" s="449"/>
      <c r="PJI188" s="449"/>
      <c r="PJJ188" s="449"/>
      <c r="PJK188" s="449"/>
      <c r="PJL188" s="449"/>
      <c r="PJM188" s="449"/>
      <c r="PJN188" s="449"/>
      <c r="PJO188" s="449"/>
      <c r="PJP188" s="449"/>
      <c r="PJQ188" s="449"/>
      <c r="PJR188" s="449"/>
      <c r="PJS188" s="449"/>
      <c r="PJT188" s="449"/>
      <c r="PJU188" s="449"/>
      <c r="PJV188" s="449"/>
      <c r="PJW188" s="449"/>
      <c r="PJX188" s="449"/>
      <c r="PJY188" s="449"/>
      <c r="PJZ188" s="449"/>
      <c r="PKA188" s="449"/>
      <c r="PKB188" s="449"/>
      <c r="PKC188" s="449"/>
      <c r="PKD188" s="449"/>
      <c r="PKE188" s="449"/>
      <c r="PKF188" s="449"/>
      <c r="PKG188" s="449"/>
      <c r="PKH188" s="449"/>
      <c r="PKI188" s="449"/>
      <c r="PKJ188" s="449"/>
      <c r="PKK188" s="449"/>
      <c r="PKL188" s="449"/>
      <c r="PKM188" s="449"/>
      <c r="PKN188" s="449"/>
      <c r="PKO188" s="449"/>
      <c r="PKP188" s="449"/>
      <c r="PKQ188" s="449"/>
      <c r="PKR188" s="449"/>
      <c r="PKS188" s="449"/>
      <c r="PKT188" s="449"/>
      <c r="PKU188" s="449"/>
      <c r="PKV188" s="449"/>
      <c r="PKW188" s="449"/>
      <c r="PKX188" s="449"/>
      <c r="PKY188" s="449"/>
      <c r="PKZ188" s="449"/>
      <c r="PLA188" s="449"/>
      <c r="PLB188" s="449"/>
      <c r="PLC188" s="449"/>
      <c r="PLD188" s="449"/>
      <c r="PLE188" s="449"/>
      <c r="PLF188" s="449"/>
      <c r="PLG188" s="449"/>
      <c r="PLH188" s="449"/>
      <c r="PLI188" s="449"/>
      <c r="PLJ188" s="449"/>
      <c r="PLK188" s="449"/>
      <c r="PLL188" s="449"/>
      <c r="PLM188" s="449"/>
      <c r="PLN188" s="449"/>
      <c r="PLO188" s="449"/>
      <c r="PLP188" s="449"/>
      <c r="PLQ188" s="449"/>
      <c r="PLR188" s="449"/>
      <c r="PLS188" s="449"/>
      <c r="PLT188" s="449"/>
      <c r="PLU188" s="449"/>
      <c r="PLV188" s="449"/>
      <c r="PLW188" s="449"/>
      <c r="PLX188" s="449"/>
      <c r="PLY188" s="449"/>
      <c r="PLZ188" s="449"/>
      <c r="PMA188" s="449"/>
      <c r="PMB188" s="449"/>
      <c r="PMC188" s="449"/>
      <c r="PMD188" s="449"/>
      <c r="PME188" s="449"/>
      <c r="PMF188" s="449"/>
      <c r="PMG188" s="449"/>
      <c r="PMH188" s="449"/>
      <c r="PMI188" s="449"/>
      <c r="PMJ188" s="449"/>
      <c r="PMK188" s="449"/>
      <c r="PML188" s="449"/>
      <c r="PMM188" s="449"/>
      <c r="PMN188" s="449"/>
      <c r="PMO188" s="449"/>
      <c r="PMP188" s="449"/>
      <c r="PMQ188" s="449"/>
      <c r="PMR188" s="449"/>
      <c r="PMS188" s="449"/>
      <c r="PMT188" s="449"/>
      <c r="PMU188" s="449"/>
      <c r="PMV188" s="449"/>
      <c r="PMW188" s="449"/>
      <c r="PMX188" s="449"/>
      <c r="PMY188" s="449"/>
      <c r="PMZ188" s="449"/>
      <c r="PNA188" s="449"/>
      <c r="PNB188" s="449"/>
      <c r="PNC188" s="449"/>
      <c r="PND188" s="449"/>
      <c r="PNE188" s="449"/>
      <c r="PNF188" s="449"/>
      <c r="PNG188" s="449"/>
      <c r="PNH188" s="449"/>
      <c r="PNI188" s="449"/>
      <c r="PNJ188" s="449"/>
      <c r="PNK188" s="449"/>
      <c r="PNL188" s="449"/>
      <c r="PNM188" s="449"/>
      <c r="PNN188" s="449"/>
      <c r="PNO188" s="449"/>
      <c r="PNP188" s="449"/>
      <c r="PNQ188" s="449"/>
      <c r="PNR188" s="449"/>
      <c r="PNS188" s="449"/>
      <c r="PNT188" s="449"/>
      <c r="PNU188" s="449"/>
      <c r="PNV188" s="449"/>
      <c r="PNW188" s="449"/>
      <c r="PNX188" s="449"/>
      <c r="PNY188" s="449"/>
      <c r="PNZ188" s="449"/>
      <c r="POA188" s="449"/>
      <c r="POB188" s="449"/>
      <c r="POC188" s="449"/>
      <c r="POD188" s="449"/>
      <c r="POE188" s="449"/>
      <c r="POF188" s="449"/>
      <c r="POG188" s="449"/>
      <c r="POH188" s="449"/>
      <c r="POI188" s="449"/>
      <c r="POJ188" s="449"/>
      <c r="POK188" s="449"/>
      <c r="POL188" s="449"/>
      <c r="POM188" s="449"/>
      <c r="PON188" s="449"/>
      <c r="POO188" s="449"/>
      <c r="POP188" s="449"/>
      <c r="POQ188" s="449"/>
      <c r="POR188" s="449"/>
      <c r="POS188" s="449"/>
      <c r="POT188" s="449"/>
      <c r="POU188" s="449"/>
      <c r="POV188" s="449"/>
      <c r="POW188" s="449"/>
      <c r="POX188" s="449"/>
      <c r="POY188" s="449"/>
      <c r="POZ188" s="449"/>
      <c r="PPA188" s="449"/>
      <c r="PPB188" s="449"/>
      <c r="PPC188" s="449"/>
      <c r="PPD188" s="449"/>
      <c r="PPE188" s="449"/>
      <c r="PPF188" s="449"/>
      <c r="PPG188" s="449"/>
      <c r="PPH188" s="449"/>
      <c r="PPI188" s="449"/>
      <c r="PPJ188" s="449"/>
      <c r="PPK188" s="449"/>
      <c r="PPL188" s="449"/>
      <c r="PPM188" s="449"/>
      <c r="PPN188" s="449"/>
      <c r="PPO188" s="449"/>
      <c r="PPP188" s="449"/>
      <c r="PPQ188" s="449"/>
      <c r="PPR188" s="449"/>
      <c r="PPS188" s="449"/>
      <c r="PPT188" s="449"/>
      <c r="PPU188" s="449"/>
      <c r="PPV188" s="449"/>
      <c r="PPW188" s="449"/>
      <c r="PPX188" s="449"/>
      <c r="PPY188" s="449"/>
      <c r="PPZ188" s="449"/>
      <c r="PQA188" s="449"/>
      <c r="PQB188" s="449"/>
      <c r="PQC188" s="449"/>
      <c r="PQD188" s="449"/>
      <c r="PQE188" s="449"/>
      <c r="PQF188" s="449"/>
      <c r="PQG188" s="449"/>
      <c r="PQH188" s="449"/>
      <c r="PQI188" s="449"/>
      <c r="PQJ188" s="449"/>
      <c r="PQK188" s="449"/>
      <c r="PQL188" s="449"/>
      <c r="PQM188" s="449"/>
      <c r="PQN188" s="449"/>
      <c r="PQO188" s="449"/>
      <c r="PQP188" s="449"/>
      <c r="PQQ188" s="449"/>
      <c r="PQR188" s="449"/>
      <c r="PQS188" s="449"/>
      <c r="PQT188" s="449"/>
      <c r="PQU188" s="449"/>
      <c r="PQV188" s="449"/>
      <c r="PQW188" s="449"/>
      <c r="PQX188" s="449"/>
      <c r="PQY188" s="449"/>
      <c r="PQZ188" s="449"/>
      <c r="PRA188" s="449"/>
      <c r="PRB188" s="449"/>
      <c r="PRC188" s="449"/>
      <c r="PRD188" s="449"/>
      <c r="PRE188" s="449"/>
      <c r="PRF188" s="449"/>
      <c r="PRG188" s="449"/>
      <c r="PRH188" s="449"/>
      <c r="PRI188" s="449"/>
      <c r="PRJ188" s="449"/>
      <c r="PRK188" s="449"/>
      <c r="PRL188" s="449"/>
      <c r="PRM188" s="449"/>
      <c r="PRN188" s="449"/>
      <c r="PRO188" s="449"/>
      <c r="PRP188" s="449"/>
      <c r="PRQ188" s="449"/>
      <c r="PRR188" s="449"/>
      <c r="PRS188" s="449"/>
      <c r="PRT188" s="449"/>
      <c r="PRU188" s="449"/>
      <c r="PRV188" s="449"/>
      <c r="PRW188" s="449"/>
      <c r="PRX188" s="449"/>
      <c r="PRY188" s="449"/>
      <c r="PRZ188" s="449"/>
      <c r="PSA188" s="449"/>
      <c r="PSB188" s="449"/>
      <c r="PSC188" s="449"/>
      <c r="PSD188" s="449"/>
      <c r="PSE188" s="449"/>
      <c r="PSF188" s="449"/>
      <c r="PSG188" s="449"/>
      <c r="PSH188" s="449"/>
      <c r="PSI188" s="449"/>
      <c r="PSJ188" s="449"/>
      <c r="PSK188" s="449"/>
      <c r="PSL188" s="449"/>
      <c r="PSM188" s="449"/>
      <c r="PSN188" s="449"/>
      <c r="PSO188" s="449"/>
      <c r="PSP188" s="449"/>
      <c r="PSQ188" s="449"/>
      <c r="PSR188" s="449"/>
      <c r="PSS188" s="449"/>
      <c r="PST188" s="449"/>
      <c r="PSU188" s="449"/>
      <c r="PSV188" s="449"/>
      <c r="PSW188" s="449"/>
      <c r="PSX188" s="449"/>
      <c r="PSY188" s="449"/>
      <c r="PSZ188" s="449"/>
      <c r="PTA188" s="449"/>
      <c r="PTB188" s="449"/>
      <c r="PTC188" s="449"/>
      <c r="PTD188" s="449"/>
      <c r="PTE188" s="449"/>
      <c r="PTF188" s="449"/>
      <c r="PTG188" s="449"/>
      <c r="PTH188" s="449"/>
      <c r="PTI188" s="449"/>
      <c r="PTJ188" s="449"/>
      <c r="PTK188" s="449"/>
      <c r="PTL188" s="449"/>
      <c r="PTM188" s="449"/>
      <c r="PTN188" s="449"/>
      <c r="PTO188" s="449"/>
      <c r="PTP188" s="449"/>
      <c r="PTQ188" s="449"/>
      <c r="PTR188" s="449"/>
      <c r="PTS188" s="449"/>
      <c r="PTT188" s="449"/>
      <c r="PTU188" s="449"/>
      <c r="PTV188" s="449"/>
      <c r="PTW188" s="449"/>
      <c r="PTX188" s="449"/>
      <c r="PTY188" s="449"/>
      <c r="PTZ188" s="449"/>
      <c r="PUA188" s="449"/>
      <c r="PUB188" s="449"/>
      <c r="PUC188" s="449"/>
      <c r="PUD188" s="449"/>
      <c r="PUE188" s="449"/>
      <c r="PUF188" s="449"/>
      <c r="PUG188" s="449"/>
      <c r="PUH188" s="449"/>
      <c r="PUI188" s="449"/>
      <c r="PUJ188" s="449"/>
      <c r="PUK188" s="449"/>
      <c r="PUL188" s="449"/>
      <c r="PUM188" s="449"/>
      <c r="PUN188" s="449"/>
      <c r="PUO188" s="449"/>
      <c r="PUP188" s="449"/>
      <c r="PUQ188" s="449"/>
      <c r="PUR188" s="449"/>
      <c r="PUS188" s="449"/>
      <c r="PUT188" s="449"/>
      <c r="PUU188" s="449"/>
      <c r="PUV188" s="449"/>
      <c r="PUW188" s="449"/>
      <c r="PUX188" s="449"/>
      <c r="PUY188" s="449"/>
      <c r="PUZ188" s="449"/>
      <c r="PVA188" s="449"/>
      <c r="PVB188" s="449"/>
      <c r="PVC188" s="449"/>
      <c r="PVD188" s="449"/>
      <c r="PVE188" s="449"/>
      <c r="PVF188" s="449"/>
      <c r="PVG188" s="449"/>
      <c r="PVH188" s="449"/>
      <c r="PVI188" s="449"/>
      <c r="PVJ188" s="449"/>
      <c r="PVK188" s="449"/>
      <c r="PVL188" s="449"/>
      <c r="PVM188" s="449"/>
      <c r="PVN188" s="449"/>
      <c r="PVO188" s="449"/>
      <c r="PVP188" s="449"/>
      <c r="PVQ188" s="449"/>
      <c r="PVR188" s="449"/>
      <c r="PVS188" s="449"/>
      <c r="PVT188" s="449"/>
      <c r="PVU188" s="449"/>
      <c r="PVV188" s="449"/>
      <c r="PVW188" s="449"/>
      <c r="PVX188" s="449"/>
      <c r="PVY188" s="449"/>
      <c r="PVZ188" s="449"/>
      <c r="PWA188" s="449"/>
      <c r="PWB188" s="449"/>
      <c r="PWC188" s="449"/>
      <c r="PWD188" s="449"/>
      <c r="PWE188" s="449"/>
      <c r="PWF188" s="449"/>
      <c r="PWG188" s="449"/>
      <c r="PWH188" s="449"/>
      <c r="PWI188" s="449"/>
      <c r="PWJ188" s="449"/>
      <c r="PWK188" s="449"/>
      <c r="PWL188" s="449"/>
      <c r="PWM188" s="449"/>
      <c r="PWN188" s="449"/>
      <c r="PWO188" s="449"/>
      <c r="PWP188" s="449"/>
      <c r="PWQ188" s="449"/>
      <c r="PWR188" s="449"/>
      <c r="PWS188" s="449"/>
      <c r="PWT188" s="449"/>
      <c r="PWU188" s="449"/>
      <c r="PWV188" s="449"/>
      <c r="PWW188" s="449"/>
      <c r="PWX188" s="449"/>
      <c r="PWY188" s="449"/>
      <c r="PWZ188" s="449"/>
      <c r="PXA188" s="449"/>
      <c r="PXB188" s="449"/>
      <c r="PXC188" s="449"/>
      <c r="PXD188" s="449"/>
      <c r="PXE188" s="449"/>
      <c r="PXF188" s="449"/>
      <c r="PXG188" s="449"/>
      <c r="PXH188" s="449"/>
      <c r="PXI188" s="449"/>
      <c r="PXJ188" s="449"/>
      <c r="PXK188" s="449"/>
      <c r="PXL188" s="449"/>
      <c r="PXM188" s="449"/>
      <c r="PXN188" s="449"/>
      <c r="PXO188" s="449"/>
      <c r="PXP188" s="449"/>
      <c r="PXQ188" s="449"/>
      <c r="PXR188" s="449"/>
      <c r="PXS188" s="449"/>
      <c r="PXT188" s="449"/>
      <c r="PXU188" s="449"/>
      <c r="PXV188" s="449"/>
      <c r="PXW188" s="449"/>
      <c r="PXX188" s="449"/>
      <c r="PXY188" s="449"/>
      <c r="PXZ188" s="449"/>
      <c r="PYA188" s="449"/>
      <c r="PYB188" s="449"/>
      <c r="PYC188" s="449"/>
      <c r="PYD188" s="449"/>
      <c r="PYE188" s="449"/>
      <c r="PYF188" s="449"/>
      <c r="PYG188" s="449"/>
      <c r="PYH188" s="449"/>
      <c r="PYI188" s="449"/>
      <c r="PYJ188" s="449"/>
      <c r="PYK188" s="449"/>
      <c r="PYL188" s="449"/>
      <c r="PYM188" s="449"/>
      <c r="PYN188" s="449"/>
      <c r="PYO188" s="449"/>
      <c r="PYP188" s="449"/>
      <c r="PYQ188" s="449"/>
      <c r="PYR188" s="449"/>
      <c r="PYS188" s="449"/>
      <c r="PYT188" s="449"/>
      <c r="PYU188" s="449"/>
      <c r="PYV188" s="449"/>
      <c r="PYW188" s="449"/>
      <c r="PYX188" s="449"/>
      <c r="PYY188" s="449"/>
      <c r="PYZ188" s="449"/>
      <c r="PZA188" s="449"/>
      <c r="PZB188" s="449"/>
      <c r="PZC188" s="449"/>
      <c r="PZD188" s="449"/>
      <c r="PZE188" s="449"/>
      <c r="PZF188" s="449"/>
      <c r="PZG188" s="449"/>
      <c r="PZH188" s="449"/>
      <c r="PZI188" s="449"/>
      <c r="PZJ188" s="449"/>
      <c r="PZK188" s="449"/>
      <c r="PZL188" s="449"/>
      <c r="PZM188" s="449"/>
      <c r="PZN188" s="449"/>
      <c r="PZO188" s="449"/>
      <c r="PZP188" s="449"/>
      <c r="PZQ188" s="449"/>
      <c r="PZR188" s="449"/>
      <c r="PZS188" s="449"/>
      <c r="PZT188" s="449"/>
      <c r="PZU188" s="449"/>
      <c r="PZV188" s="449"/>
      <c r="PZW188" s="449"/>
      <c r="PZX188" s="449"/>
      <c r="PZY188" s="449"/>
      <c r="PZZ188" s="449"/>
      <c r="QAA188" s="449"/>
      <c r="QAB188" s="449"/>
      <c r="QAC188" s="449"/>
      <c r="QAD188" s="449"/>
      <c r="QAE188" s="449"/>
      <c r="QAF188" s="449"/>
      <c r="QAG188" s="449"/>
      <c r="QAH188" s="449"/>
      <c r="QAI188" s="449"/>
      <c r="QAJ188" s="449"/>
      <c r="QAK188" s="449"/>
      <c r="QAL188" s="449"/>
      <c r="QAM188" s="449"/>
      <c r="QAN188" s="449"/>
      <c r="QAO188" s="449"/>
      <c r="QAP188" s="449"/>
      <c r="QAQ188" s="449"/>
      <c r="QAR188" s="449"/>
      <c r="QAS188" s="449"/>
      <c r="QAT188" s="449"/>
      <c r="QAU188" s="449"/>
      <c r="QAV188" s="449"/>
      <c r="QAW188" s="449"/>
      <c r="QAX188" s="449"/>
      <c r="QAY188" s="449"/>
      <c r="QAZ188" s="449"/>
      <c r="QBA188" s="449"/>
      <c r="QBB188" s="449"/>
      <c r="QBC188" s="449"/>
      <c r="QBD188" s="449"/>
      <c r="QBE188" s="449"/>
      <c r="QBF188" s="449"/>
      <c r="QBG188" s="449"/>
      <c r="QBH188" s="449"/>
      <c r="QBI188" s="449"/>
      <c r="QBJ188" s="449"/>
      <c r="QBK188" s="449"/>
      <c r="QBL188" s="449"/>
      <c r="QBM188" s="449"/>
      <c r="QBN188" s="449"/>
      <c r="QBO188" s="449"/>
      <c r="QBP188" s="449"/>
      <c r="QBQ188" s="449"/>
      <c r="QBR188" s="449"/>
      <c r="QBS188" s="449"/>
      <c r="QBT188" s="449"/>
      <c r="QBU188" s="449"/>
      <c r="QBV188" s="449"/>
      <c r="QBW188" s="449"/>
      <c r="QBX188" s="449"/>
      <c r="QBY188" s="449"/>
      <c r="QBZ188" s="449"/>
      <c r="QCA188" s="449"/>
      <c r="QCB188" s="449"/>
      <c r="QCC188" s="449"/>
      <c r="QCD188" s="449"/>
      <c r="QCE188" s="449"/>
      <c r="QCF188" s="449"/>
      <c r="QCG188" s="449"/>
      <c r="QCH188" s="449"/>
      <c r="QCI188" s="449"/>
      <c r="QCJ188" s="449"/>
      <c r="QCK188" s="449"/>
      <c r="QCL188" s="449"/>
      <c r="QCM188" s="449"/>
      <c r="QCN188" s="449"/>
      <c r="QCO188" s="449"/>
      <c r="QCP188" s="449"/>
      <c r="QCQ188" s="449"/>
      <c r="QCR188" s="449"/>
      <c r="QCS188" s="449"/>
      <c r="QCT188" s="449"/>
      <c r="QCU188" s="449"/>
      <c r="QCV188" s="449"/>
      <c r="QCW188" s="449"/>
      <c r="QCX188" s="449"/>
      <c r="QCY188" s="449"/>
      <c r="QCZ188" s="449"/>
      <c r="QDA188" s="449"/>
      <c r="QDB188" s="449"/>
      <c r="QDC188" s="449"/>
      <c r="QDD188" s="449"/>
      <c r="QDE188" s="449"/>
      <c r="QDF188" s="449"/>
      <c r="QDG188" s="449"/>
      <c r="QDH188" s="449"/>
      <c r="QDI188" s="449"/>
      <c r="QDJ188" s="449"/>
      <c r="QDK188" s="449"/>
      <c r="QDL188" s="449"/>
      <c r="QDM188" s="449"/>
      <c r="QDN188" s="449"/>
      <c r="QDO188" s="449"/>
      <c r="QDP188" s="449"/>
      <c r="QDQ188" s="449"/>
      <c r="QDR188" s="449"/>
      <c r="QDS188" s="449"/>
      <c r="QDT188" s="449"/>
      <c r="QDU188" s="449"/>
      <c r="QDV188" s="449"/>
      <c r="QDW188" s="449"/>
      <c r="QDX188" s="449"/>
      <c r="QDY188" s="449"/>
      <c r="QDZ188" s="449"/>
      <c r="QEA188" s="449"/>
      <c r="QEB188" s="449"/>
      <c r="QEC188" s="449"/>
      <c r="QED188" s="449"/>
      <c r="QEE188" s="449"/>
      <c r="QEF188" s="449"/>
      <c r="QEG188" s="449"/>
      <c r="QEH188" s="449"/>
      <c r="QEI188" s="449"/>
      <c r="QEJ188" s="449"/>
      <c r="QEK188" s="449"/>
      <c r="QEL188" s="449"/>
      <c r="QEM188" s="449"/>
      <c r="QEN188" s="449"/>
      <c r="QEO188" s="449"/>
      <c r="QEP188" s="449"/>
      <c r="QEQ188" s="449"/>
      <c r="QER188" s="449"/>
      <c r="QES188" s="449"/>
      <c r="QET188" s="449"/>
      <c r="QEU188" s="449"/>
      <c r="QEV188" s="449"/>
      <c r="QEW188" s="449"/>
      <c r="QEX188" s="449"/>
      <c r="QEY188" s="449"/>
      <c r="QEZ188" s="449"/>
      <c r="QFA188" s="449"/>
      <c r="QFB188" s="449"/>
      <c r="QFC188" s="449"/>
      <c r="QFD188" s="449"/>
      <c r="QFE188" s="449"/>
      <c r="QFF188" s="449"/>
      <c r="QFG188" s="449"/>
      <c r="QFH188" s="449"/>
      <c r="QFI188" s="449"/>
      <c r="QFJ188" s="449"/>
      <c r="QFK188" s="449"/>
      <c r="QFL188" s="449"/>
      <c r="QFM188" s="449"/>
      <c r="QFN188" s="449"/>
      <c r="QFO188" s="449"/>
      <c r="QFP188" s="449"/>
      <c r="QFQ188" s="449"/>
      <c r="QFR188" s="449"/>
      <c r="QFS188" s="449"/>
      <c r="QFT188" s="449"/>
      <c r="QFU188" s="449"/>
      <c r="QFV188" s="449"/>
      <c r="QFW188" s="449"/>
      <c r="QFX188" s="449"/>
      <c r="QFY188" s="449"/>
      <c r="QFZ188" s="449"/>
      <c r="QGA188" s="449"/>
      <c r="QGB188" s="449"/>
      <c r="QGC188" s="449"/>
      <c r="QGD188" s="449"/>
      <c r="QGE188" s="449"/>
      <c r="QGF188" s="449"/>
      <c r="QGG188" s="449"/>
      <c r="QGH188" s="449"/>
      <c r="QGI188" s="449"/>
      <c r="QGJ188" s="449"/>
      <c r="QGK188" s="449"/>
      <c r="QGL188" s="449"/>
      <c r="QGM188" s="449"/>
      <c r="QGN188" s="449"/>
      <c r="QGO188" s="449"/>
      <c r="QGP188" s="449"/>
      <c r="QGQ188" s="449"/>
      <c r="QGR188" s="449"/>
      <c r="QGS188" s="449"/>
      <c r="QGT188" s="449"/>
      <c r="QGU188" s="449"/>
      <c r="QGV188" s="449"/>
      <c r="QGW188" s="449"/>
      <c r="QGX188" s="449"/>
      <c r="QGY188" s="449"/>
      <c r="QGZ188" s="449"/>
      <c r="QHA188" s="449"/>
      <c r="QHB188" s="449"/>
      <c r="QHC188" s="449"/>
      <c r="QHD188" s="449"/>
      <c r="QHE188" s="449"/>
      <c r="QHF188" s="449"/>
      <c r="QHG188" s="449"/>
      <c r="QHH188" s="449"/>
      <c r="QHI188" s="449"/>
      <c r="QHJ188" s="449"/>
      <c r="QHK188" s="449"/>
      <c r="QHL188" s="449"/>
      <c r="QHM188" s="449"/>
      <c r="QHN188" s="449"/>
      <c r="QHO188" s="449"/>
      <c r="QHP188" s="449"/>
      <c r="QHQ188" s="449"/>
      <c r="QHR188" s="449"/>
      <c r="QHS188" s="449"/>
      <c r="QHT188" s="449"/>
      <c r="QHU188" s="449"/>
      <c r="QHV188" s="449"/>
      <c r="QHW188" s="449"/>
      <c r="QHX188" s="449"/>
      <c r="QHY188" s="449"/>
      <c r="QHZ188" s="449"/>
      <c r="QIA188" s="449"/>
      <c r="QIB188" s="449"/>
      <c r="QIC188" s="449"/>
      <c r="QID188" s="449"/>
      <c r="QIE188" s="449"/>
      <c r="QIF188" s="449"/>
      <c r="QIG188" s="449"/>
      <c r="QIH188" s="449"/>
      <c r="QII188" s="449"/>
      <c r="QIJ188" s="449"/>
      <c r="QIK188" s="449"/>
      <c r="QIL188" s="449"/>
      <c r="QIM188" s="449"/>
      <c r="QIN188" s="449"/>
      <c r="QIO188" s="449"/>
      <c r="QIP188" s="449"/>
      <c r="QIQ188" s="449"/>
      <c r="QIR188" s="449"/>
      <c r="QIS188" s="449"/>
      <c r="QIT188" s="449"/>
      <c r="QIU188" s="449"/>
      <c r="QIV188" s="449"/>
      <c r="QIW188" s="449"/>
      <c r="QIX188" s="449"/>
      <c r="QIY188" s="449"/>
      <c r="QIZ188" s="449"/>
      <c r="QJA188" s="449"/>
      <c r="QJB188" s="449"/>
      <c r="QJC188" s="449"/>
      <c r="QJD188" s="449"/>
      <c r="QJE188" s="449"/>
      <c r="QJF188" s="449"/>
      <c r="QJG188" s="449"/>
      <c r="QJH188" s="449"/>
      <c r="QJI188" s="449"/>
      <c r="QJJ188" s="449"/>
      <c r="QJK188" s="449"/>
      <c r="QJL188" s="449"/>
      <c r="QJM188" s="449"/>
      <c r="QJN188" s="449"/>
      <c r="QJO188" s="449"/>
      <c r="QJP188" s="449"/>
      <c r="QJQ188" s="449"/>
      <c r="QJR188" s="449"/>
      <c r="QJS188" s="449"/>
      <c r="QJT188" s="449"/>
      <c r="QJU188" s="449"/>
      <c r="QJV188" s="449"/>
      <c r="QJW188" s="449"/>
      <c r="QJX188" s="449"/>
      <c r="QJY188" s="449"/>
      <c r="QJZ188" s="449"/>
      <c r="QKA188" s="449"/>
      <c r="QKB188" s="449"/>
      <c r="QKC188" s="449"/>
      <c r="QKD188" s="449"/>
      <c r="QKE188" s="449"/>
      <c r="QKF188" s="449"/>
      <c r="QKG188" s="449"/>
      <c r="QKH188" s="449"/>
      <c r="QKI188" s="449"/>
      <c r="QKJ188" s="449"/>
      <c r="QKK188" s="449"/>
      <c r="QKL188" s="449"/>
      <c r="QKM188" s="449"/>
      <c r="QKN188" s="449"/>
      <c r="QKO188" s="449"/>
      <c r="QKP188" s="449"/>
      <c r="QKQ188" s="449"/>
      <c r="QKR188" s="449"/>
      <c r="QKS188" s="449"/>
      <c r="QKT188" s="449"/>
      <c r="QKU188" s="449"/>
      <c r="QKV188" s="449"/>
      <c r="QKW188" s="449"/>
      <c r="QKX188" s="449"/>
      <c r="QKY188" s="449"/>
      <c r="QKZ188" s="449"/>
      <c r="QLA188" s="449"/>
      <c r="QLB188" s="449"/>
      <c r="QLC188" s="449"/>
      <c r="QLD188" s="449"/>
      <c r="QLE188" s="449"/>
      <c r="QLF188" s="449"/>
      <c r="QLG188" s="449"/>
      <c r="QLH188" s="449"/>
      <c r="QLI188" s="449"/>
      <c r="QLJ188" s="449"/>
      <c r="QLK188" s="449"/>
      <c r="QLL188" s="449"/>
      <c r="QLM188" s="449"/>
      <c r="QLN188" s="449"/>
      <c r="QLO188" s="449"/>
      <c r="QLP188" s="449"/>
      <c r="QLQ188" s="449"/>
      <c r="QLR188" s="449"/>
      <c r="QLS188" s="449"/>
      <c r="QLT188" s="449"/>
      <c r="QLU188" s="449"/>
      <c r="QLV188" s="449"/>
      <c r="QLW188" s="449"/>
      <c r="QLX188" s="449"/>
      <c r="QLY188" s="449"/>
      <c r="QLZ188" s="449"/>
      <c r="QMA188" s="449"/>
      <c r="QMB188" s="449"/>
      <c r="QMC188" s="449"/>
      <c r="QMD188" s="449"/>
      <c r="QME188" s="449"/>
      <c r="QMF188" s="449"/>
      <c r="QMG188" s="449"/>
      <c r="QMH188" s="449"/>
      <c r="QMI188" s="449"/>
      <c r="QMJ188" s="449"/>
      <c r="QMK188" s="449"/>
      <c r="QML188" s="449"/>
      <c r="QMM188" s="449"/>
      <c r="QMN188" s="449"/>
      <c r="QMO188" s="449"/>
      <c r="QMP188" s="449"/>
      <c r="QMQ188" s="449"/>
      <c r="QMR188" s="449"/>
      <c r="QMS188" s="449"/>
      <c r="QMT188" s="449"/>
      <c r="QMU188" s="449"/>
      <c r="QMV188" s="449"/>
      <c r="QMW188" s="449"/>
      <c r="QMX188" s="449"/>
      <c r="QMY188" s="449"/>
      <c r="QMZ188" s="449"/>
      <c r="QNA188" s="449"/>
      <c r="QNB188" s="449"/>
      <c r="QNC188" s="449"/>
      <c r="QND188" s="449"/>
      <c r="QNE188" s="449"/>
      <c r="QNF188" s="449"/>
      <c r="QNG188" s="449"/>
      <c r="QNH188" s="449"/>
      <c r="QNI188" s="449"/>
      <c r="QNJ188" s="449"/>
      <c r="QNK188" s="449"/>
      <c r="QNL188" s="449"/>
      <c r="QNM188" s="449"/>
      <c r="QNN188" s="449"/>
      <c r="QNO188" s="449"/>
      <c r="QNP188" s="449"/>
      <c r="QNQ188" s="449"/>
      <c r="QNR188" s="449"/>
      <c r="QNS188" s="449"/>
      <c r="QNT188" s="449"/>
      <c r="QNU188" s="449"/>
      <c r="QNV188" s="449"/>
      <c r="QNW188" s="449"/>
      <c r="QNX188" s="449"/>
      <c r="QNY188" s="449"/>
      <c r="QNZ188" s="449"/>
      <c r="QOA188" s="449"/>
      <c r="QOB188" s="449"/>
      <c r="QOC188" s="449"/>
      <c r="QOD188" s="449"/>
      <c r="QOE188" s="449"/>
      <c r="QOF188" s="449"/>
      <c r="QOG188" s="449"/>
      <c r="QOH188" s="449"/>
      <c r="QOI188" s="449"/>
      <c r="QOJ188" s="449"/>
      <c r="QOK188" s="449"/>
      <c r="QOL188" s="449"/>
      <c r="QOM188" s="449"/>
      <c r="QON188" s="449"/>
      <c r="QOO188" s="449"/>
      <c r="QOP188" s="449"/>
      <c r="QOQ188" s="449"/>
      <c r="QOR188" s="449"/>
      <c r="QOS188" s="449"/>
      <c r="QOT188" s="449"/>
      <c r="QOU188" s="449"/>
      <c r="QOV188" s="449"/>
      <c r="QOW188" s="449"/>
      <c r="QOX188" s="449"/>
      <c r="QOY188" s="449"/>
      <c r="QOZ188" s="449"/>
      <c r="QPA188" s="449"/>
      <c r="QPB188" s="449"/>
      <c r="QPC188" s="449"/>
      <c r="QPD188" s="449"/>
      <c r="QPE188" s="449"/>
      <c r="QPF188" s="449"/>
      <c r="QPG188" s="449"/>
      <c r="QPH188" s="449"/>
      <c r="QPI188" s="449"/>
      <c r="QPJ188" s="449"/>
      <c r="QPK188" s="449"/>
      <c r="QPL188" s="449"/>
      <c r="QPM188" s="449"/>
      <c r="QPN188" s="449"/>
      <c r="QPO188" s="449"/>
      <c r="QPP188" s="449"/>
      <c r="QPQ188" s="449"/>
      <c r="QPR188" s="449"/>
      <c r="QPS188" s="449"/>
      <c r="QPT188" s="449"/>
      <c r="QPU188" s="449"/>
      <c r="QPV188" s="449"/>
      <c r="QPW188" s="449"/>
      <c r="QPX188" s="449"/>
      <c r="QPY188" s="449"/>
      <c r="QPZ188" s="449"/>
      <c r="QQA188" s="449"/>
      <c r="QQB188" s="449"/>
      <c r="QQC188" s="449"/>
      <c r="QQD188" s="449"/>
      <c r="QQE188" s="449"/>
      <c r="QQF188" s="449"/>
      <c r="QQG188" s="449"/>
      <c r="QQH188" s="449"/>
      <c r="QQI188" s="449"/>
      <c r="QQJ188" s="449"/>
      <c r="QQK188" s="449"/>
      <c r="QQL188" s="449"/>
      <c r="QQM188" s="449"/>
      <c r="QQN188" s="449"/>
      <c r="QQO188" s="449"/>
      <c r="QQP188" s="449"/>
      <c r="QQQ188" s="449"/>
      <c r="QQR188" s="449"/>
      <c r="QQS188" s="449"/>
      <c r="QQT188" s="449"/>
      <c r="QQU188" s="449"/>
      <c r="QQV188" s="449"/>
      <c r="QQW188" s="449"/>
      <c r="QQX188" s="449"/>
      <c r="QQY188" s="449"/>
      <c r="QQZ188" s="449"/>
      <c r="QRA188" s="449"/>
      <c r="QRB188" s="449"/>
      <c r="QRC188" s="449"/>
      <c r="QRD188" s="449"/>
      <c r="QRE188" s="449"/>
      <c r="QRF188" s="449"/>
      <c r="QRG188" s="449"/>
      <c r="QRH188" s="449"/>
      <c r="QRI188" s="449"/>
      <c r="QRJ188" s="449"/>
      <c r="QRK188" s="449"/>
      <c r="QRL188" s="449"/>
      <c r="QRM188" s="449"/>
      <c r="QRN188" s="449"/>
      <c r="QRO188" s="449"/>
      <c r="QRP188" s="449"/>
      <c r="QRQ188" s="449"/>
      <c r="QRR188" s="449"/>
      <c r="QRS188" s="449"/>
      <c r="QRT188" s="449"/>
      <c r="QRU188" s="449"/>
      <c r="QRV188" s="449"/>
      <c r="QRW188" s="449"/>
      <c r="QRX188" s="449"/>
      <c r="QRY188" s="449"/>
      <c r="QRZ188" s="449"/>
      <c r="QSA188" s="449"/>
      <c r="QSB188" s="449"/>
      <c r="QSC188" s="449"/>
      <c r="QSD188" s="449"/>
      <c r="QSE188" s="449"/>
      <c r="QSF188" s="449"/>
      <c r="QSG188" s="449"/>
      <c r="QSH188" s="449"/>
      <c r="QSI188" s="449"/>
      <c r="QSJ188" s="449"/>
      <c r="QSK188" s="449"/>
      <c r="QSL188" s="449"/>
      <c r="QSM188" s="449"/>
      <c r="QSN188" s="449"/>
      <c r="QSO188" s="449"/>
      <c r="QSP188" s="449"/>
      <c r="QSQ188" s="449"/>
      <c r="QSR188" s="449"/>
      <c r="QSS188" s="449"/>
      <c r="QST188" s="449"/>
      <c r="QSU188" s="449"/>
      <c r="QSV188" s="449"/>
      <c r="QSW188" s="449"/>
      <c r="QSX188" s="449"/>
      <c r="QSY188" s="449"/>
      <c r="QSZ188" s="449"/>
      <c r="QTA188" s="449"/>
      <c r="QTB188" s="449"/>
      <c r="QTC188" s="449"/>
      <c r="QTD188" s="449"/>
      <c r="QTE188" s="449"/>
      <c r="QTF188" s="449"/>
      <c r="QTG188" s="449"/>
      <c r="QTH188" s="449"/>
      <c r="QTI188" s="449"/>
      <c r="QTJ188" s="449"/>
      <c r="QTK188" s="449"/>
      <c r="QTL188" s="449"/>
      <c r="QTM188" s="449"/>
      <c r="QTN188" s="449"/>
      <c r="QTO188" s="449"/>
      <c r="QTP188" s="449"/>
      <c r="QTQ188" s="449"/>
      <c r="QTR188" s="449"/>
      <c r="QTS188" s="449"/>
      <c r="QTT188" s="449"/>
      <c r="QTU188" s="449"/>
      <c r="QTV188" s="449"/>
      <c r="QTW188" s="449"/>
      <c r="QTX188" s="449"/>
      <c r="QTY188" s="449"/>
      <c r="QTZ188" s="449"/>
      <c r="QUA188" s="449"/>
      <c r="QUB188" s="449"/>
      <c r="QUC188" s="449"/>
      <c r="QUD188" s="449"/>
      <c r="QUE188" s="449"/>
      <c r="QUF188" s="449"/>
      <c r="QUG188" s="449"/>
      <c r="QUH188" s="449"/>
      <c r="QUI188" s="449"/>
      <c r="QUJ188" s="449"/>
      <c r="QUK188" s="449"/>
      <c r="QUL188" s="449"/>
      <c r="QUM188" s="449"/>
      <c r="QUN188" s="449"/>
      <c r="QUO188" s="449"/>
      <c r="QUP188" s="449"/>
      <c r="QUQ188" s="449"/>
      <c r="QUR188" s="449"/>
      <c r="QUS188" s="449"/>
      <c r="QUT188" s="449"/>
      <c r="QUU188" s="449"/>
      <c r="QUV188" s="449"/>
      <c r="QUW188" s="449"/>
      <c r="QUX188" s="449"/>
      <c r="QUY188" s="449"/>
      <c r="QUZ188" s="449"/>
      <c r="QVA188" s="449"/>
      <c r="QVB188" s="449"/>
      <c r="QVC188" s="449"/>
      <c r="QVD188" s="449"/>
      <c r="QVE188" s="449"/>
      <c r="QVF188" s="449"/>
      <c r="QVG188" s="449"/>
      <c r="QVH188" s="449"/>
      <c r="QVI188" s="449"/>
      <c r="QVJ188" s="449"/>
      <c r="QVK188" s="449"/>
      <c r="QVL188" s="449"/>
      <c r="QVM188" s="449"/>
      <c r="QVN188" s="449"/>
      <c r="QVO188" s="449"/>
      <c r="QVP188" s="449"/>
      <c r="QVQ188" s="449"/>
      <c r="QVR188" s="449"/>
      <c r="QVS188" s="449"/>
      <c r="QVT188" s="449"/>
      <c r="QVU188" s="449"/>
      <c r="QVV188" s="449"/>
      <c r="QVW188" s="449"/>
      <c r="QVX188" s="449"/>
      <c r="QVY188" s="449"/>
      <c r="QVZ188" s="449"/>
      <c r="QWA188" s="449"/>
      <c r="QWB188" s="449"/>
      <c r="QWC188" s="449"/>
      <c r="QWD188" s="449"/>
      <c r="QWE188" s="449"/>
      <c r="QWF188" s="449"/>
      <c r="QWG188" s="449"/>
      <c r="QWH188" s="449"/>
      <c r="QWI188" s="449"/>
      <c r="QWJ188" s="449"/>
      <c r="QWK188" s="449"/>
      <c r="QWL188" s="449"/>
      <c r="QWM188" s="449"/>
      <c r="QWN188" s="449"/>
      <c r="QWO188" s="449"/>
      <c r="QWP188" s="449"/>
      <c r="QWQ188" s="449"/>
      <c r="QWR188" s="449"/>
      <c r="QWS188" s="449"/>
      <c r="QWT188" s="449"/>
      <c r="QWU188" s="449"/>
      <c r="QWV188" s="449"/>
      <c r="QWW188" s="449"/>
      <c r="QWX188" s="449"/>
      <c r="QWY188" s="449"/>
      <c r="QWZ188" s="449"/>
      <c r="QXA188" s="449"/>
      <c r="QXB188" s="449"/>
      <c r="QXC188" s="449"/>
      <c r="QXD188" s="449"/>
      <c r="QXE188" s="449"/>
      <c r="QXF188" s="449"/>
      <c r="QXG188" s="449"/>
      <c r="QXH188" s="449"/>
      <c r="QXI188" s="449"/>
      <c r="QXJ188" s="449"/>
      <c r="QXK188" s="449"/>
      <c r="QXL188" s="449"/>
      <c r="QXM188" s="449"/>
      <c r="QXN188" s="449"/>
      <c r="QXO188" s="449"/>
      <c r="QXP188" s="449"/>
      <c r="QXQ188" s="449"/>
      <c r="QXR188" s="449"/>
      <c r="QXS188" s="449"/>
      <c r="QXT188" s="449"/>
      <c r="QXU188" s="449"/>
      <c r="QXV188" s="449"/>
      <c r="QXW188" s="449"/>
      <c r="QXX188" s="449"/>
      <c r="QXY188" s="449"/>
      <c r="QXZ188" s="449"/>
      <c r="QYA188" s="449"/>
      <c r="QYB188" s="449"/>
      <c r="QYC188" s="449"/>
      <c r="QYD188" s="449"/>
      <c r="QYE188" s="449"/>
      <c r="QYF188" s="449"/>
      <c r="QYG188" s="449"/>
      <c r="QYH188" s="449"/>
      <c r="QYI188" s="449"/>
      <c r="QYJ188" s="449"/>
      <c r="QYK188" s="449"/>
      <c r="QYL188" s="449"/>
      <c r="QYM188" s="449"/>
      <c r="QYN188" s="449"/>
      <c r="QYO188" s="449"/>
      <c r="QYP188" s="449"/>
      <c r="QYQ188" s="449"/>
      <c r="QYR188" s="449"/>
      <c r="QYS188" s="449"/>
      <c r="QYT188" s="449"/>
      <c r="QYU188" s="449"/>
      <c r="QYV188" s="449"/>
      <c r="QYW188" s="449"/>
      <c r="QYX188" s="449"/>
      <c r="QYY188" s="449"/>
      <c r="QYZ188" s="449"/>
      <c r="QZA188" s="449"/>
      <c r="QZB188" s="449"/>
      <c r="QZC188" s="449"/>
      <c r="QZD188" s="449"/>
      <c r="QZE188" s="449"/>
      <c r="QZF188" s="449"/>
      <c r="QZG188" s="449"/>
      <c r="QZH188" s="449"/>
      <c r="QZI188" s="449"/>
      <c r="QZJ188" s="449"/>
      <c r="QZK188" s="449"/>
      <c r="QZL188" s="449"/>
      <c r="QZM188" s="449"/>
      <c r="QZN188" s="449"/>
      <c r="QZO188" s="449"/>
      <c r="QZP188" s="449"/>
      <c r="QZQ188" s="449"/>
      <c r="QZR188" s="449"/>
      <c r="QZS188" s="449"/>
      <c r="QZT188" s="449"/>
      <c r="QZU188" s="449"/>
      <c r="QZV188" s="449"/>
      <c r="QZW188" s="449"/>
      <c r="QZX188" s="449"/>
      <c r="QZY188" s="449"/>
      <c r="QZZ188" s="449"/>
      <c r="RAA188" s="449"/>
      <c r="RAB188" s="449"/>
      <c r="RAC188" s="449"/>
      <c r="RAD188" s="449"/>
      <c r="RAE188" s="449"/>
      <c r="RAF188" s="449"/>
      <c r="RAG188" s="449"/>
      <c r="RAH188" s="449"/>
      <c r="RAI188" s="449"/>
      <c r="RAJ188" s="449"/>
      <c r="RAK188" s="449"/>
      <c r="RAL188" s="449"/>
      <c r="RAM188" s="449"/>
      <c r="RAN188" s="449"/>
      <c r="RAO188" s="449"/>
      <c r="RAP188" s="449"/>
      <c r="RAQ188" s="449"/>
      <c r="RAR188" s="449"/>
      <c r="RAS188" s="449"/>
      <c r="RAT188" s="449"/>
      <c r="RAU188" s="449"/>
      <c r="RAV188" s="449"/>
      <c r="RAW188" s="449"/>
      <c r="RAX188" s="449"/>
      <c r="RAY188" s="449"/>
      <c r="RAZ188" s="449"/>
      <c r="RBA188" s="449"/>
      <c r="RBB188" s="449"/>
      <c r="RBC188" s="449"/>
      <c r="RBD188" s="449"/>
      <c r="RBE188" s="449"/>
      <c r="RBF188" s="449"/>
      <c r="RBG188" s="449"/>
      <c r="RBH188" s="449"/>
      <c r="RBI188" s="449"/>
      <c r="RBJ188" s="449"/>
      <c r="RBK188" s="449"/>
      <c r="RBL188" s="449"/>
      <c r="RBM188" s="449"/>
      <c r="RBN188" s="449"/>
      <c r="RBO188" s="449"/>
      <c r="RBP188" s="449"/>
      <c r="RBQ188" s="449"/>
      <c r="RBR188" s="449"/>
      <c r="RBS188" s="449"/>
      <c r="RBT188" s="449"/>
      <c r="RBU188" s="449"/>
      <c r="RBV188" s="449"/>
      <c r="RBW188" s="449"/>
      <c r="RBX188" s="449"/>
      <c r="RBY188" s="449"/>
      <c r="RBZ188" s="449"/>
      <c r="RCA188" s="449"/>
      <c r="RCB188" s="449"/>
      <c r="RCC188" s="449"/>
      <c r="RCD188" s="449"/>
      <c r="RCE188" s="449"/>
      <c r="RCF188" s="449"/>
      <c r="RCG188" s="449"/>
      <c r="RCH188" s="449"/>
      <c r="RCI188" s="449"/>
      <c r="RCJ188" s="449"/>
      <c r="RCK188" s="449"/>
      <c r="RCL188" s="449"/>
      <c r="RCM188" s="449"/>
      <c r="RCN188" s="449"/>
      <c r="RCO188" s="449"/>
      <c r="RCP188" s="449"/>
      <c r="RCQ188" s="449"/>
      <c r="RCR188" s="449"/>
      <c r="RCS188" s="449"/>
      <c r="RCT188" s="449"/>
      <c r="RCU188" s="449"/>
      <c r="RCV188" s="449"/>
      <c r="RCW188" s="449"/>
      <c r="RCX188" s="449"/>
      <c r="RCY188" s="449"/>
      <c r="RCZ188" s="449"/>
      <c r="RDA188" s="449"/>
      <c r="RDB188" s="449"/>
      <c r="RDC188" s="449"/>
      <c r="RDD188" s="449"/>
      <c r="RDE188" s="449"/>
      <c r="RDF188" s="449"/>
      <c r="RDG188" s="449"/>
      <c r="RDH188" s="449"/>
      <c r="RDI188" s="449"/>
      <c r="RDJ188" s="449"/>
      <c r="RDK188" s="449"/>
      <c r="RDL188" s="449"/>
      <c r="RDM188" s="449"/>
      <c r="RDN188" s="449"/>
      <c r="RDO188" s="449"/>
      <c r="RDP188" s="449"/>
      <c r="RDQ188" s="449"/>
      <c r="RDR188" s="449"/>
      <c r="RDS188" s="449"/>
      <c r="RDT188" s="449"/>
      <c r="RDU188" s="449"/>
      <c r="RDV188" s="449"/>
      <c r="RDW188" s="449"/>
      <c r="RDX188" s="449"/>
      <c r="RDY188" s="449"/>
      <c r="RDZ188" s="449"/>
      <c r="REA188" s="449"/>
      <c r="REB188" s="449"/>
      <c r="REC188" s="449"/>
      <c r="RED188" s="449"/>
      <c r="REE188" s="449"/>
      <c r="REF188" s="449"/>
      <c r="REG188" s="449"/>
      <c r="REH188" s="449"/>
      <c r="REI188" s="449"/>
      <c r="REJ188" s="449"/>
      <c r="REK188" s="449"/>
      <c r="REL188" s="449"/>
      <c r="REM188" s="449"/>
      <c r="REN188" s="449"/>
      <c r="REO188" s="449"/>
      <c r="REP188" s="449"/>
      <c r="REQ188" s="449"/>
      <c r="RER188" s="449"/>
      <c r="RES188" s="449"/>
      <c r="RET188" s="449"/>
      <c r="REU188" s="449"/>
      <c r="REV188" s="449"/>
      <c r="REW188" s="449"/>
      <c r="REX188" s="449"/>
      <c r="REY188" s="449"/>
      <c r="REZ188" s="449"/>
      <c r="RFA188" s="449"/>
      <c r="RFB188" s="449"/>
      <c r="RFC188" s="449"/>
      <c r="RFD188" s="449"/>
      <c r="RFE188" s="449"/>
      <c r="RFF188" s="449"/>
      <c r="RFG188" s="449"/>
      <c r="RFH188" s="449"/>
      <c r="RFI188" s="449"/>
      <c r="RFJ188" s="449"/>
      <c r="RFK188" s="449"/>
      <c r="RFL188" s="449"/>
      <c r="RFM188" s="449"/>
      <c r="RFN188" s="449"/>
      <c r="RFO188" s="449"/>
      <c r="RFP188" s="449"/>
      <c r="RFQ188" s="449"/>
      <c r="RFR188" s="449"/>
      <c r="RFS188" s="449"/>
      <c r="RFT188" s="449"/>
      <c r="RFU188" s="449"/>
      <c r="RFV188" s="449"/>
      <c r="RFW188" s="449"/>
      <c r="RFX188" s="449"/>
      <c r="RFY188" s="449"/>
      <c r="RFZ188" s="449"/>
      <c r="RGA188" s="449"/>
      <c r="RGB188" s="449"/>
      <c r="RGC188" s="449"/>
      <c r="RGD188" s="449"/>
      <c r="RGE188" s="449"/>
      <c r="RGF188" s="449"/>
      <c r="RGG188" s="449"/>
      <c r="RGH188" s="449"/>
      <c r="RGI188" s="449"/>
      <c r="RGJ188" s="449"/>
      <c r="RGK188" s="449"/>
      <c r="RGL188" s="449"/>
      <c r="RGM188" s="449"/>
      <c r="RGN188" s="449"/>
      <c r="RGO188" s="449"/>
      <c r="RGP188" s="449"/>
      <c r="RGQ188" s="449"/>
      <c r="RGR188" s="449"/>
      <c r="RGS188" s="449"/>
      <c r="RGT188" s="449"/>
      <c r="RGU188" s="449"/>
      <c r="RGV188" s="449"/>
      <c r="RGW188" s="449"/>
      <c r="RGX188" s="449"/>
      <c r="RGY188" s="449"/>
      <c r="RGZ188" s="449"/>
      <c r="RHA188" s="449"/>
      <c r="RHB188" s="449"/>
      <c r="RHC188" s="449"/>
      <c r="RHD188" s="449"/>
      <c r="RHE188" s="449"/>
      <c r="RHF188" s="449"/>
      <c r="RHG188" s="449"/>
      <c r="RHH188" s="449"/>
      <c r="RHI188" s="449"/>
      <c r="RHJ188" s="449"/>
      <c r="RHK188" s="449"/>
      <c r="RHL188" s="449"/>
      <c r="RHM188" s="449"/>
      <c r="RHN188" s="449"/>
      <c r="RHO188" s="449"/>
      <c r="RHP188" s="449"/>
      <c r="RHQ188" s="449"/>
      <c r="RHR188" s="449"/>
      <c r="RHS188" s="449"/>
      <c r="RHT188" s="449"/>
      <c r="RHU188" s="449"/>
      <c r="RHV188" s="449"/>
      <c r="RHW188" s="449"/>
      <c r="RHX188" s="449"/>
      <c r="RHY188" s="449"/>
      <c r="RHZ188" s="449"/>
      <c r="RIA188" s="449"/>
      <c r="RIB188" s="449"/>
      <c r="RIC188" s="449"/>
      <c r="RID188" s="449"/>
      <c r="RIE188" s="449"/>
      <c r="RIF188" s="449"/>
      <c r="RIG188" s="449"/>
      <c r="RIH188" s="449"/>
      <c r="RII188" s="449"/>
      <c r="RIJ188" s="449"/>
      <c r="RIK188" s="449"/>
      <c r="RIL188" s="449"/>
      <c r="RIM188" s="449"/>
      <c r="RIN188" s="449"/>
      <c r="RIO188" s="449"/>
      <c r="RIP188" s="449"/>
      <c r="RIQ188" s="449"/>
      <c r="RIR188" s="449"/>
      <c r="RIS188" s="449"/>
      <c r="RIT188" s="449"/>
      <c r="RIU188" s="449"/>
      <c r="RIV188" s="449"/>
      <c r="RIW188" s="449"/>
      <c r="RIX188" s="449"/>
      <c r="RIY188" s="449"/>
      <c r="RIZ188" s="449"/>
      <c r="RJA188" s="449"/>
      <c r="RJB188" s="449"/>
      <c r="RJC188" s="449"/>
      <c r="RJD188" s="449"/>
      <c r="RJE188" s="449"/>
      <c r="RJF188" s="449"/>
      <c r="RJG188" s="449"/>
      <c r="RJH188" s="449"/>
      <c r="RJI188" s="449"/>
      <c r="RJJ188" s="449"/>
      <c r="RJK188" s="449"/>
      <c r="RJL188" s="449"/>
      <c r="RJM188" s="449"/>
      <c r="RJN188" s="449"/>
      <c r="RJO188" s="449"/>
      <c r="RJP188" s="449"/>
      <c r="RJQ188" s="449"/>
      <c r="RJR188" s="449"/>
      <c r="RJS188" s="449"/>
      <c r="RJT188" s="449"/>
      <c r="RJU188" s="449"/>
      <c r="RJV188" s="449"/>
      <c r="RJW188" s="449"/>
      <c r="RJX188" s="449"/>
      <c r="RJY188" s="449"/>
      <c r="RJZ188" s="449"/>
      <c r="RKA188" s="449"/>
      <c r="RKB188" s="449"/>
      <c r="RKC188" s="449"/>
      <c r="RKD188" s="449"/>
      <c r="RKE188" s="449"/>
      <c r="RKF188" s="449"/>
      <c r="RKG188" s="449"/>
      <c r="RKH188" s="449"/>
      <c r="RKI188" s="449"/>
      <c r="RKJ188" s="449"/>
      <c r="RKK188" s="449"/>
      <c r="RKL188" s="449"/>
      <c r="RKM188" s="449"/>
      <c r="RKN188" s="449"/>
      <c r="RKO188" s="449"/>
      <c r="RKP188" s="449"/>
      <c r="RKQ188" s="449"/>
      <c r="RKR188" s="449"/>
      <c r="RKS188" s="449"/>
      <c r="RKT188" s="449"/>
      <c r="RKU188" s="449"/>
      <c r="RKV188" s="449"/>
      <c r="RKW188" s="449"/>
      <c r="RKX188" s="449"/>
      <c r="RKY188" s="449"/>
      <c r="RKZ188" s="449"/>
      <c r="RLA188" s="449"/>
      <c r="RLB188" s="449"/>
      <c r="RLC188" s="449"/>
      <c r="RLD188" s="449"/>
      <c r="RLE188" s="449"/>
      <c r="RLF188" s="449"/>
      <c r="RLG188" s="449"/>
      <c r="RLH188" s="449"/>
      <c r="RLI188" s="449"/>
      <c r="RLJ188" s="449"/>
      <c r="RLK188" s="449"/>
      <c r="RLL188" s="449"/>
      <c r="RLM188" s="449"/>
      <c r="RLN188" s="449"/>
      <c r="RLO188" s="449"/>
      <c r="RLP188" s="449"/>
      <c r="RLQ188" s="449"/>
      <c r="RLR188" s="449"/>
      <c r="RLS188" s="449"/>
      <c r="RLT188" s="449"/>
      <c r="RLU188" s="449"/>
      <c r="RLV188" s="449"/>
      <c r="RLW188" s="449"/>
      <c r="RLX188" s="449"/>
      <c r="RLY188" s="449"/>
      <c r="RLZ188" s="449"/>
      <c r="RMA188" s="449"/>
      <c r="RMB188" s="449"/>
      <c r="RMC188" s="449"/>
      <c r="RMD188" s="449"/>
      <c r="RME188" s="449"/>
      <c r="RMF188" s="449"/>
      <c r="RMG188" s="449"/>
      <c r="RMH188" s="449"/>
      <c r="RMI188" s="449"/>
      <c r="RMJ188" s="449"/>
      <c r="RMK188" s="449"/>
      <c r="RML188" s="449"/>
      <c r="RMM188" s="449"/>
      <c r="RMN188" s="449"/>
      <c r="RMO188" s="449"/>
      <c r="RMP188" s="449"/>
      <c r="RMQ188" s="449"/>
      <c r="RMR188" s="449"/>
      <c r="RMS188" s="449"/>
      <c r="RMT188" s="449"/>
      <c r="RMU188" s="449"/>
      <c r="RMV188" s="449"/>
      <c r="RMW188" s="449"/>
      <c r="RMX188" s="449"/>
      <c r="RMY188" s="449"/>
      <c r="RMZ188" s="449"/>
      <c r="RNA188" s="449"/>
      <c r="RNB188" s="449"/>
      <c r="RNC188" s="449"/>
      <c r="RND188" s="449"/>
      <c r="RNE188" s="449"/>
      <c r="RNF188" s="449"/>
      <c r="RNG188" s="449"/>
      <c r="RNH188" s="449"/>
      <c r="RNI188" s="449"/>
      <c r="RNJ188" s="449"/>
      <c r="RNK188" s="449"/>
      <c r="RNL188" s="449"/>
      <c r="RNM188" s="449"/>
      <c r="RNN188" s="449"/>
      <c r="RNO188" s="449"/>
      <c r="RNP188" s="449"/>
      <c r="RNQ188" s="449"/>
      <c r="RNR188" s="449"/>
      <c r="RNS188" s="449"/>
      <c r="RNT188" s="449"/>
      <c r="RNU188" s="449"/>
      <c r="RNV188" s="449"/>
      <c r="RNW188" s="449"/>
      <c r="RNX188" s="449"/>
      <c r="RNY188" s="449"/>
      <c r="RNZ188" s="449"/>
      <c r="ROA188" s="449"/>
      <c r="ROB188" s="449"/>
      <c r="ROC188" s="449"/>
      <c r="ROD188" s="449"/>
      <c r="ROE188" s="449"/>
      <c r="ROF188" s="449"/>
      <c r="ROG188" s="449"/>
      <c r="ROH188" s="449"/>
      <c r="ROI188" s="449"/>
      <c r="ROJ188" s="449"/>
      <c r="ROK188" s="449"/>
      <c r="ROL188" s="449"/>
      <c r="ROM188" s="449"/>
      <c r="RON188" s="449"/>
      <c r="ROO188" s="449"/>
      <c r="ROP188" s="449"/>
      <c r="ROQ188" s="449"/>
      <c r="ROR188" s="449"/>
      <c r="ROS188" s="449"/>
      <c r="ROT188" s="449"/>
      <c r="ROU188" s="449"/>
      <c r="ROV188" s="449"/>
      <c r="ROW188" s="449"/>
      <c r="ROX188" s="449"/>
      <c r="ROY188" s="449"/>
      <c r="ROZ188" s="449"/>
      <c r="RPA188" s="449"/>
      <c r="RPB188" s="449"/>
      <c r="RPC188" s="449"/>
      <c r="RPD188" s="449"/>
      <c r="RPE188" s="449"/>
      <c r="RPF188" s="449"/>
      <c r="RPG188" s="449"/>
      <c r="RPH188" s="449"/>
      <c r="RPI188" s="449"/>
      <c r="RPJ188" s="449"/>
      <c r="RPK188" s="449"/>
      <c r="RPL188" s="449"/>
      <c r="RPM188" s="449"/>
      <c r="RPN188" s="449"/>
      <c r="RPO188" s="449"/>
      <c r="RPP188" s="449"/>
      <c r="RPQ188" s="449"/>
      <c r="RPR188" s="449"/>
      <c r="RPS188" s="449"/>
      <c r="RPT188" s="449"/>
      <c r="RPU188" s="449"/>
      <c r="RPV188" s="449"/>
      <c r="RPW188" s="449"/>
      <c r="RPX188" s="449"/>
      <c r="RPY188" s="449"/>
      <c r="RPZ188" s="449"/>
      <c r="RQA188" s="449"/>
      <c r="RQB188" s="449"/>
      <c r="RQC188" s="449"/>
      <c r="RQD188" s="449"/>
      <c r="RQE188" s="449"/>
      <c r="RQF188" s="449"/>
      <c r="RQG188" s="449"/>
      <c r="RQH188" s="449"/>
      <c r="RQI188" s="449"/>
      <c r="RQJ188" s="449"/>
      <c r="RQK188" s="449"/>
      <c r="RQL188" s="449"/>
      <c r="RQM188" s="449"/>
      <c r="RQN188" s="449"/>
      <c r="RQO188" s="449"/>
      <c r="RQP188" s="449"/>
      <c r="RQQ188" s="449"/>
      <c r="RQR188" s="449"/>
      <c r="RQS188" s="449"/>
      <c r="RQT188" s="449"/>
      <c r="RQU188" s="449"/>
      <c r="RQV188" s="449"/>
      <c r="RQW188" s="449"/>
      <c r="RQX188" s="449"/>
      <c r="RQY188" s="449"/>
      <c r="RQZ188" s="449"/>
      <c r="RRA188" s="449"/>
      <c r="RRB188" s="449"/>
      <c r="RRC188" s="449"/>
      <c r="RRD188" s="449"/>
      <c r="RRE188" s="449"/>
      <c r="RRF188" s="449"/>
      <c r="RRG188" s="449"/>
      <c r="RRH188" s="449"/>
      <c r="RRI188" s="449"/>
      <c r="RRJ188" s="449"/>
      <c r="RRK188" s="449"/>
      <c r="RRL188" s="449"/>
      <c r="RRM188" s="449"/>
      <c r="RRN188" s="449"/>
      <c r="RRO188" s="449"/>
      <c r="RRP188" s="449"/>
      <c r="RRQ188" s="449"/>
      <c r="RRR188" s="449"/>
      <c r="RRS188" s="449"/>
      <c r="RRT188" s="449"/>
      <c r="RRU188" s="449"/>
      <c r="RRV188" s="449"/>
      <c r="RRW188" s="449"/>
      <c r="RRX188" s="449"/>
      <c r="RRY188" s="449"/>
      <c r="RRZ188" s="449"/>
      <c r="RSA188" s="449"/>
      <c r="RSB188" s="449"/>
      <c r="RSC188" s="449"/>
      <c r="RSD188" s="449"/>
      <c r="RSE188" s="449"/>
      <c r="RSF188" s="449"/>
      <c r="RSG188" s="449"/>
      <c r="RSH188" s="449"/>
      <c r="RSI188" s="449"/>
      <c r="RSJ188" s="449"/>
      <c r="RSK188" s="449"/>
      <c r="RSL188" s="449"/>
      <c r="RSM188" s="449"/>
      <c r="RSN188" s="449"/>
      <c r="RSO188" s="449"/>
      <c r="RSP188" s="449"/>
      <c r="RSQ188" s="449"/>
      <c r="RSR188" s="449"/>
      <c r="RSS188" s="449"/>
      <c r="RST188" s="449"/>
      <c r="RSU188" s="449"/>
      <c r="RSV188" s="449"/>
      <c r="RSW188" s="449"/>
      <c r="RSX188" s="449"/>
      <c r="RSY188" s="449"/>
      <c r="RSZ188" s="449"/>
      <c r="RTA188" s="449"/>
      <c r="RTB188" s="449"/>
      <c r="RTC188" s="449"/>
      <c r="RTD188" s="449"/>
      <c r="RTE188" s="449"/>
      <c r="RTF188" s="449"/>
      <c r="RTG188" s="449"/>
      <c r="RTH188" s="449"/>
      <c r="RTI188" s="449"/>
      <c r="RTJ188" s="449"/>
      <c r="RTK188" s="449"/>
      <c r="RTL188" s="449"/>
      <c r="RTM188" s="449"/>
      <c r="RTN188" s="449"/>
      <c r="RTO188" s="449"/>
      <c r="RTP188" s="449"/>
      <c r="RTQ188" s="449"/>
      <c r="RTR188" s="449"/>
      <c r="RTS188" s="449"/>
      <c r="RTT188" s="449"/>
      <c r="RTU188" s="449"/>
      <c r="RTV188" s="449"/>
      <c r="RTW188" s="449"/>
      <c r="RTX188" s="449"/>
      <c r="RTY188" s="449"/>
      <c r="RTZ188" s="449"/>
      <c r="RUA188" s="449"/>
      <c r="RUB188" s="449"/>
      <c r="RUC188" s="449"/>
      <c r="RUD188" s="449"/>
      <c r="RUE188" s="449"/>
      <c r="RUF188" s="449"/>
      <c r="RUG188" s="449"/>
      <c r="RUH188" s="449"/>
      <c r="RUI188" s="449"/>
      <c r="RUJ188" s="449"/>
      <c r="RUK188" s="449"/>
      <c r="RUL188" s="449"/>
      <c r="RUM188" s="449"/>
      <c r="RUN188" s="449"/>
      <c r="RUO188" s="449"/>
      <c r="RUP188" s="449"/>
      <c r="RUQ188" s="449"/>
      <c r="RUR188" s="449"/>
      <c r="RUS188" s="449"/>
      <c r="RUT188" s="449"/>
      <c r="RUU188" s="449"/>
      <c r="RUV188" s="449"/>
      <c r="RUW188" s="449"/>
      <c r="RUX188" s="449"/>
      <c r="RUY188" s="449"/>
      <c r="RUZ188" s="449"/>
      <c r="RVA188" s="449"/>
      <c r="RVB188" s="449"/>
      <c r="RVC188" s="449"/>
      <c r="RVD188" s="449"/>
      <c r="RVE188" s="449"/>
      <c r="RVF188" s="449"/>
      <c r="RVG188" s="449"/>
      <c r="RVH188" s="449"/>
      <c r="RVI188" s="449"/>
      <c r="RVJ188" s="449"/>
      <c r="RVK188" s="449"/>
      <c r="RVL188" s="449"/>
      <c r="RVM188" s="449"/>
      <c r="RVN188" s="449"/>
      <c r="RVO188" s="449"/>
      <c r="RVP188" s="449"/>
      <c r="RVQ188" s="449"/>
      <c r="RVR188" s="449"/>
      <c r="RVS188" s="449"/>
      <c r="RVT188" s="449"/>
      <c r="RVU188" s="449"/>
      <c r="RVV188" s="449"/>
      <c r="RVW188" s="449"/>
      <c r="RVX188" s="449"/>
      <c r="RVY188" s="449"/>
      <c r="RVZ188" s="449"/>
      <c r="RWA188" s="449"/>
      <c r="RWB188" s="449"/>
      <c r="RWC188" s="449"/>
      <c r="RWD188" s="449"/>
      <c r="RWE188" s="449"/>
      <c r="RWF188" s="449"/>
      <c r="RWG188" s="449"/>
      <c r="RWH188" s="449"/>
      <c r="RWI188" s="449"/>
      <c r="RWJ188" s="449"/>
      <c r="RWK188" s="449"/>
      <c r="RWL188" s="449"/>
      <c r="RWM188" s="449"/>
      <c r="RWN188" s="449"/>
      <c r="RWO188" s="449"/>
      <c r="RWP188" s="449"/>
      <c r="RWQ188" s="449"/>
      <c r="RWR188" s="449"/>
      <c r="RWS188" s="449"/>
      <c r="RWT188" s="449"/>
      <c r="RWU188" s="449"/>
      <c r="RWV188" s="449"/>
      <c r="RWW188" s="449"/>
      <c r="RWX188" s="449"/>
      <c r="RWY188" s="449"/>
      <c r="RWZ188" s="449"/>
      <c r="RXA188" s="449"/>
      <c r="RXB188" s="449"/>
      <c r="RXC188" s="449"/>
      <c r="RXD188" s="449"/>
      <c r="RXE188" s="449"/>
      <c r="RXF188" s="449"/>
      <c r="RXG188" s="449"/>
      <c r="RXH188" s="449"/>
      <c r="RXI188" s="449"/>
      <c r="RXJ188" s="449"/>
      <c r="RXK188" s="449"/>
      <c r="RXL188" s="449"/>
      <c r="RXM188" s="449"/>
      <c r="RXN188" s="449"/>
      <c r="RXO188" s="449"/>
      <c r="RXP188" s="449"/>
      <c r="RXQ188" s="449"/>
      <c r="RXR188" s="449"/>
      <c r="RXS188" s="449"/>
      <c r="RXT188" s="449"/>
      <c r="RXU188" s="449"/>
      <c r="RXV188" s="449"/>
      <c r="RXW188" s="449"/>
      <c r="RXX188" s="449"/>
      <c r="RXY188" s="449"/>
      <c r="RXZ188" s="449"/>
      <c r="RYA188" s="449"/>
      <c r="RYB188" s="449"/>
      <c r="RYC188" s="449"/>
      <c r="RYD188" s="449"/>
      <c r="RYE188" s="449"/>
      <c r="RYF188" s="449"/>
      <c r="RYG188" s="449"/>
      <c r="RYH188" s="449"/>
      <c r="RYI188" s="449"/>
      <c r="RYJ188" s="449"/>
      <c r="RYK188" s="449"/>
      <c r="RYL188" s="449"/>
      <c r="RYM188" s="449"/>
      <c r="RYN188" s="449"/>
      <c r="RYO188" s="449"/>
      <c r="RYP188" s="449"/>
      <c r="RYQ188" s="449"/>
      <c r="RYR188" s="449"/>
      <c r="RYS188" s="449"/>
      <c r="RYT188" s="449"/>
      <c r="RYU188" s="449"/>
      <c r="RYV188" s="449"/>
      <c r="RYW188" s="449"/>
      <c r="RYX188" s="449"/>
      <c r="RYY188" s="449"/>
      <c r="RYZ188" s="449"/>
      <c r="RZA188" s="449"/>
      <c r="RZB188" s="449"/>
      <c r="RZC188" s="449"/>
      <c r="RZD188" s="449"/>
      <c r="RZE188" s="449"/>
      <c r="RZF188" s="449"/>
      <c r="RZG188" s="449"/>
      <c r="RZH188" s="449"/>
      <c r="RZI188" s="449"/>
      <c r="RZJ188" s="449"/>
      <c r="RZK188" s="449"/>
      <c r="RZL188" s="449"/>
      <c r="RZM188" s="449"/>
      <c r="RZN188" s="449"/>
      <c r="RZO188" s="449"/>
      <c r="RZP188" s="449"/>
      <c r="RZQ188" s="449"/>
      <c r="RZR188" s="449"/>
      <c r="RZS188" s="449"/>
      <c r="RZT188" s="449"/>
      <c r="RZU188" s="449"/>
      <c r="RZV188" s="449"/>
      <c r="RZW188" s="449"/>
      <c r="RZX188" s="449"/>
      <c r="RZY188" s="449"/>
      <c r="RZZ188" s="449"/>
      <c r="SAA188" s="449"/>
      <c r="SAB188" s="449"/>
      <c r="SAC188" s="449"/>
      <c r="SAD188" s="449"/>
      <c r="SAE188" s="449"/>
      <c r="SAF188" s="449"/>
      <c r="SAG188" s="449"/>
      <c r="SAH188" s="449"/>
      <c r="SAI188" s="449"/>
      <c r="SAJ188" s="449"/>
      <c r="SAK188" s="449"/>
      <c r="SAL188" s="449"/>
      <c r="SAM188" s="449"/>
      <c r="SAN188" s="449"/>
      <c r="SAO188" s="449"/>
      <c r="SAP188" s="449"/>
      <c r="SAQ188" s="449"/>
      <c r="SAR188" s="449"/>
      <c r="SAS188" s="449"/>
      <c r="SAT188" s="449"/>
      <c r="SAU188" s="449"/>
      <c r="SAV188" s="449"/>
      <c r="SAW188" s="449"/>
      <c r="SAX188" s="449"/>
      <c r="SAY188" s="449"/>
      <c r="SAZ188" s="449"/>
      <c r="SBA188" s="449"/>
      <c r="SBB188" s="449"/>
      <c r="SBC188" s="449"/>
      <c r="SBD188" s="449"/>
      <c r="SBE188" s="449"/>
      <c r="SBF188" s="449"/>
      <c r="SBG188" s="449"/>
      <c r="SBH188" s="449"/>
      <c r="SBI188" s="449"/>
      <c r="SBJ188" s="449"/>
      <c r="SBK188" s="449"/>
      <c r="SBL188" s="449"/>
      <c r="SBM188" s="449"/>
      <c r="SBN188" s="449"/>
      <c r="SBO188" s="449"/>
      <c r="SBP188" s="449"/>
      <c r="SBQ188" s="449"/>
      <c r="SBR188" s="449"/>
      <c r="SBS188" s="449"/>
      <c r="SBT188" s="449"/>
      <c r="SBU188" s="449"/>
      <c r="SBV188" s="449"/>
      <c r="SBW188" s="449"/>
      <c r="SBX188" s="449"/>
      <c r="SBY188" s="449"/>
      <c r="SBZ188" s="449"/>
      <c r="SCA188" s="449"/>
      <c r="SCB188" s="449"/>
      <c r="SCC188" s="449"/>
      <c r="SCD188" s="449"/>
      <c r="SCE188" s="449"/>
      <c r="SCF188" s="449"/>
      <c r="SCG188" s="449"/>
      <c r="SCH188" s="449"/>
      <c r="SCI188" s="449"/>
      <c r="SCJ188" s="449"/>
      <c r="SCK188" s="449"/>
      <c r="SCL188" s="449"/>
      <c r="SCM188" s="449"/>
      <c r="SCN188" s="449"/>
      <c r="SCO188" s="449"/>
      <c r="SCP188" s="449"/>
      <c r="SCQ188" s="449"/>
      <c r="SCR188" s="449"/>
      <c r="SCS188" s="449"/>
      <c r="SCT188" s="449"/>
      <c r="SCU188" s="449"/>
      <c r="SCV188" s="449"/>
      <c r="SCW188" s="449"/>
      <c r="SCX188" s="449"/>
      <c r="SCY188" s="449"/>
      <c r="SCZ188" s="449"/>
      <c r="SDA188" s="449"/>
      <c r="SDB188" s="449"/>
      <c r="SDC188" s="449"/>
      <c r="SDD188" s="449"/>
      <c r="SDE188" s="449"/>
      <c r="SDF188" s="449"/>
      <c r="SDG188" s="449"/>
      <c r="SDH188" s="449"/>
      <c r="SDI188" s="449"/>
      <c r="SDJ188" s="449"/>
      <c r="SDK188" s="449"/>
      <c r="SDL188" s="449"/>
      <c r="SDM188" s="449"/>
      <c r="SDN188" s="449"/>
      <c r="SDO188" s="449"/>
      <c r="SDP188" s="449"/>
      <c r="SDQ188" s="449"/>
      <c r="SDR188" s="449"/>
      <c r="SDS188" s="449"/>
      <c r="SDT188" s="449"/>
      <c r="SDU188" s="449"/>
      <c r="SDV188" s="449"/>
      <c r="SDW188" s="449"/>
      <c r="SDX188" s="449"/>
      <c r="SDY188" s="449"/>
      <c r="SDZ188" s="449"/>
      <c r="SEA188" s="449"/>
      <c r="SEB188" s="449"/>
      <c r="SEC188" s="449"/>
      <c r="SED188" s="449"/>
      <c r="SEE188" s="449"/>
      <c r="SEF188" s="449"/>
      <c r="SEG188" s="449"/>
      <c r="SEH188" s="449"/>
      <c r="SEI188" s="449"/>
      <c r="SEJ188" s="449"/>
      <c r="SEK188" s="449"/>
      <c r="SEL188" s="449"/>
      <c r="SEM188" s="449"/>
      <c r="SEN188" s="449"/>
      <c r="SEO188" s="449"/>
      <c r="SEP188" s="449"/>
      <c r="SEQ188" s="449"/>
      <c r="SER188" s="449"/>
      <c r="SES188" s="449"/>
      <c r="SET188" s="449"/>
      <c r="SEU188" s="449"/>
      <c r="SEV188" s="449"/>
      <c r="SEW188" s="449"/>
      <c r="SEX188" s="449"/>
      <c r="SEY188" s="449"/>
      <c r="SEZ188" s="449"/>
      <c r="SFA188" s="449"/>
      <c r="SFB188" s="449"/>
      <c r="SFC188" s="449"/>
      <c r="SFD188" s="449"/>
      <c r="SFE188" s="449"/>
      <c r="SFF188" s="449"/>
      <c r="SFG188" s="449"/>
      <c r="SFH188" s="449"/>
      <c r="SFI188" s="449"/>
      <c r="SFJ188" s="449"/>
      <c r="SFK188" s="449"/>
      <c r="SFL188" s="449"/>
      <c r="SFM188" s="449"/>
      <c r="SFN188" s="449"/>
      <c r="SFO188" s="449"/>
      <c r="SFP188" s="449"/>
      <c r="SFQ188" s="449"/>
      <c r="SFR188" s="449"/>
      <c r="SFS188" s="449"/>
      <c r="SFT188" s="449"/>
      <c r="SFU188" s="449"/>
      <c r="SFV188" s="449"/>
      <c r="SFW188" s="449"/>
      <c r="SFX188" s="449"/>
      <c r="SFY188" s="449"/>
      <c r="SFZ188" s="449"/>
      <c r="SGA188" s="449"/>
      <c r="SGB188" s="449"/>
      <c r="SGC188" s="449"/>
      <c r="SGD188" s="449"/>
      <c r="SGE188" s="449"/>
      <c r="SGF188" s="449"/>
      <c r="SGG188" s="449"/>
      <c r="SGH188" s="449"/>
      <c r="SGI188" s="449"/>
      <c r="SGJ188" s="449"/>
      <c r="SGK188" s="449"/>
      <c r="SGL188" s="449"/>
      <c r="SGM188" s="449"/>
      <c r="SGN188" s="449"/>
      <c r="SGO188" s="449"/>
      <c r="SGP188" s="449"/>
      <c r="SGQ188" s="449"/>
      <c r="SGR188" s="449"/>
      <c r="SGS188" s="449"/>
      <c r="SGT188" s="449"/>
      <c r="SGU188" s="449"/>
      <c r="SGV188" s="449"/>
      <c r="SGW188" s="449"/>
      <c r="SGX188" s="449"/>
      <c r="SGY188" s="449"/>
      <c r="SGZ188" s="449"/>
      <c r="SHA188" s="449"/>
      <c r="SHB188" s="449"/>
      <c r="SHC188" s="449"/>
      <c r="SHD188" s="449"/>
      <c r="SHE188" s="449"/>
      <c r="SHF188" s="449"/>
      <c r="SHG188" s="449"/>
      <c r="SHH188" s="449"/>
      <c r="SHI188" s="449"/>
      <c r="SHJ188" s="449"/>
      <c r="SHK188" s="449"/>
      <c r="SHL188" s="449"/>
      <c r="SHM188" s="449"/>
      <c r="SHN188" s="449"/>
      <c r="SHO188" s="449"/>
      <c r="SHP188" s="449"/>
      <c r="SHQ188" s="449"/>
      <c r="SHR188" s="449"/>
      <c r="SHS188" s="449"/>
      <c r="SHT188" s="449"/>
      <c r="SHU188" s="449"/>
      <c r="SHV188" s="449"/>
      <c r="SHW188" s="449"/>
      <c r="SHX188" s="449"/>
      <c r="SHY188" s="449"/>
      <c r="SHZ188" s="449"/>
      <c r="SIA188" s="449"/>
      <c r="SIB188" s="449"/>
      <c r="SIC188" s="449"/>
      <c r="SID188" s="449"/>
      <c r="SIE188" s="449"/>
      <c r="SIF188" s="449"/>
      <c r="SIG188" s="449"/>
      <c r="SIH188" s="449"/>
      <c r="SII188" s="449"/>
      <c r="SIJ188" s="449"/>
      <c r="SIK188" s="449"/>
      <c r="SIL188" s="449"/>
      <c r="SIM188" s="449"/>
      <c r="SIN188" s="449"/>
      <c r="SIO188" s="449"/>
      <c r="SIP188" s="449"/>
      <c r="SIQ188" s="449"/>
      <c r="SIR188" s="449"/>
      <c r="SIS188" s="449"/>
      <c r="SIT188" s="449"/>
      <c r="SIU188" s="449"/>
      <c r="SIV188" s="449"/>
      <c r="SIW188" s="449"/>
      <c r="SIX188" s="449"/>
      <c r="SIY188" s="449"/>
      <c r="SIZ188" s="449"/>
      <c r="SJA188" s="449"/>
      <c r="SJB188" s="449"/>
      <c r="SJC188" s="449"/>
      <c r="SJD188" s="449"/>
      <c r="SJE188" s="449"/>
      <c r="SJF188" s="449"/>
      <c r="SJG188" s="449"/>
      <c r="SJH188" s="449"/>
      <c r="SJI188" s="449"/>
      <c r="SJJ188" s="449"/>
      <c r="SJK188" s="449"/>
      <c r="SJL188" s="449"/>
      <c r="SJM188" s="449"/>
      <c r="SJN188" s="449"/>
      <c r="SJO188" s="449"/>
      <c r="SJP188" s="449"/>
      <c r="SJQ188" s="449"/>
      <c r="SJR188" s="449"/>
      <c r="SJS188" s="449"/>
      <c r="SJT188" s="449"/>
      <c r="SJU188" s="449"/>
      <c r="SJV188" s="449"/>
      <c r="SJW188" s="449"/>
      <c r="SJX188" s="449"/>
      <c r="SJY188" s="449"/>
      <c r="SJZ188" s="449"/>
      <c r="SKA188" s="449"/>
      <c r="SKB188" s="449"/>
      <c r="SKC188" s="449"/>
      <c r="SKD188" s="449"/>
      <c r="SKE188" s="449"/>
      <c r="SKF188" s="449"/>
      <c r="SKG188" s="449"/>
      <c r="SKH188" s="449"/>
      <c r="SKI188" s="449"/>
      <c r="SKJ188" s="449"/>
      <c r="SKK188" s="449"/>
      <c r="SKL188" s="449"/>
      <c r="SKM188" s="449"/>
      <c r="SKN188" s="449"/>
      <c r="SKO188" s="449"/>
      <c r="SKP188" s="449"/>
      <c r="SKQ188" s="449"/>
      <c r="SKR188" s="449"/>
      <c r="SKS188" s="449"/>
      <c r="SKT188" s="449"/>
      <c r="SKU188" s="449"/>
      <c r="SKV188" s="449"/>
      <c r="SKW188" s="449"/>
      <c r="SKX188" s="449"/>
      <c r="SKY188" s="449"/>
      <c r="SKZ188" s="449"/>
      <c r="SLA188" s="449"/>
      <c r="SLB188" s="449"/>
      <c r="SLC188" s="449"/>
      <c r="SLD188" s="449"/>
      <c r="SLE188" s="449"/>
      <c r="SLF188" s="449"/>
      <c r="SLG188" s="449"/>
      <c r="SLH188" s="449"/>
      <c r="SLI188" s="449"/>
      <c r="SLJ188" s="449"/>
      <c r="SLK188" s="449"/>
      <c r="SLL188" s="449"/>
      <c r="SLM188" s="449"/>
      <c r="SLN188" s="449"/>
      <c r="SLO188" s="449"/>
      <c r="SLP188" s="449"/>
      <c r="SLQ188" s="449"/>
      <c r="SLR188" s="449"/>
      <c r="SLS188" s="449"/>
      <c r="SLT188" s="449"/>
      <c r="SLU188" s="449"/>
      <c r="SLV188" s="449"/>
      <c r="SLW188" s="449"/>
      <c r="SLX188" s="449"/>
      <c r="SLY188" s="449"/>
      <c r="SLZ188" s="449"/>
      <c r="SMA188" s="449"/>
      <c r="SMB188" s="449"/>
      <c r="SMC188" s="449"/>
      <c r="SMD188" s="449"/>
      <c r="SME188" s="449"/>
      <c r="SMF188" s="449"/>
      <c r="SMG188" s="449"/>
      <c r="SMH188" s="449"/>
      <c r="SMI188" s="449"/>
      <c r="SMJ188" s="449"/>
      <c r="SMK188" s="449"/>
      <c r="SML188" s="449"/>
      <c r="SMM188" s="449"/>
      <c r="SMN188" s="449"/>
      <c r="SMO188" s="449"/>
      <c r="SMP188" s="449"/>
      <c r="SMQ188" s="449"/>
      <c r="SMR188" s="449"/>
      <c r="SMS188" s="449"/>
      <c r="SMT188" s="449"/>
      <c r="SMU188" s="449"/>
      <c r="SMV188" s="449"/>
      <c r="SMW188" s="449"/>
      <c r="SMX188" s="449"/>
      <c r="SMY188" s="449"/>
      <c r="SMZ188" s="449"/>
      <c r="SNA188" s="449"/>
      <c r="SNB188" s="449"/>
      <c r="SNC188" s="449"/>
      <c r="SND188" s="449"/>
      <c r="SNE188" s="449"/>
      <c r="SNF188" s="449"/>
      <c r="SNG188" s="449"/>
      <c r="SNH188" s="449"/>
      <c r="SNI188" s="449"/>
      <c r="SNJ188" s="449"/>
      <c r="SNK188" s="449"/>
      <c r="SNL188" s="449"/>
      <c r="SNM188" s="449"/>
      <c r="SNN188" s="449"/>
      <c r="SNO188" s="449"/>
      <c r="SNP188" s="449"/>
      <c r="SNQ188" s="449"/>
      <c r="SNR188" s="449"/>
      <c r="SNS188" s="449"/>
      <c r="SNT188" s="449"/>
      <c r="SNU188" s="449"/>
      <c r="SNV188" s="449"/>
      <c r="SNW188" s="449"/>
      <c r="SNX188" s="449"/>
      <c r="SNY188" s="449"/>
      <c r="SNZ188" s="449"/>
      <c r="SOA188" s="449"/>
      <c r="SOB188" s="449"/>
      <c r="SOC188" s="449"/>
      <c r="SOD188" s="449"/>
      <c r="SOE188" s="449"/>
      <c r="SOF188" s="449"/>
      <c r="SOG188" s="449"/>
      <c r="SOH188" s="449"/>
      <c r="SOI188" s="449"/>
      <c r="SOJ188" s="449"/>
      <c r="SOK188" s="449"/>
      <c r="SOL188" s="449"/>
      <c r="SOM188" s="449"/>
      <c r="SON188" s="449"/>
      <c r="SOO188" s="449"/>
      <c r="SOP188" s="449"/>
      <c r="SOQ188" s="449"/>
      <c r="SOR188" s="449"/>
      <c r="SOS188" s="449"/>
      <c r="SOT188" s="449"/>
      <c r="SOU188" s="449"/>
      <c r="SOV188" s="449"/>
      <c r="SOW188" s="449"/>
      <c r="SOX188" s="449"/>
      <c r="SOY188" s="449"/>
      <c r="SOZ188" s="449"/>
      <c r="SPA188" s="449"/>
      <c r="SPB188" s="449"/>
      <c r="SPC188" s="449"/>
      <c r="SPD188" s="449"/>
      <c r="SPE188" s="449"/>
      <c r="SPF188" s="449"/>
      <c r="SPG188" s="449"/>
      <c r="SPH188" s="449"/>
      <c r="SPI188" s="449"/>
      <c r="SPJ188" s="449"/>
      <c r="SPK188" s="449"/>
      <c r="SPL188" s="449"/>
      <c r="SPM188" s="449"/>
      <c r="SPN188" s="449"/>
      <c r="SPO188" s="449"/>
      <c r="SPP188" s="449"/>
      <c r="SPQ188" s="449"/>
      <c r="SPR188" s="449"/>
      <c r="SPS188" s="449"/>
      <c r="SPT188" s="449"/>
      <c r="SPU188" s="449"/>
      <c r="SPV188" s="449"/>
      <c r="SPW188" s="449"/>
      <c r="SPX188" s="449"/>
      <c r="SPY188" s="449"/>
      <c r="SPZ188" s="449"/>
      <c r="SQA188" s="449"/>
      <c r="SQB188" s="449"/>
      <c r="SQC188" s="449"/>
      <c r="SQD188" s="449"/>
      <c r="SQE188" s="449"/>
      <c r="SQF188" s="449"/>
      <c r="SQG188" s="449"/>
      <c r="SQH188" s="449"/>
      <c r="SQI188" s="449"/>
      <c r="SQJ188" s="449"/>
      <c r="SQK188" s="449"/>
      <c r="SQL188" s="449"/>
      <c r="SQM188" s="449"/>
      <c r="SQN188" s="449"/>
      <c r="SQO188" s="449"/>
      <c r="SQP188" s="449"/>
      <c r="SQQ188" s="449"/>
      <c r="SQR188" s="449"/>
      <c r="SQS188" s="449"/>
      <c r="SQT188" s="449"/>
      <c r="SQU188" s="449"/>
      <c r="SQV188" s="449"/>
      <c r="SQW188" s="449"/>
      <c r="SQX188" s="449"/>
      <c r="SQY188" s="449"/>
      <c r="SQZ188" s="449"/>
      <c r="SRA188" s="449"/>
      <c r="SRB188" s="449"/>
      <c r="SRC188" s="449"/>
      <c r="SRD188" s="449"/>
      <c r="SRE188" s="449"/>
      <c r="SRF188" s="449"/>
      <c r="SRG188" s="449"/>
      <c r="SRH188" s="449"/>
      <c r="SRI188" s="449"/>
      <c r="SRJ188" s="449"/>
      <c r="SRK188" s="449"/>
      <c r="SRL188" s="449"/>
      <c r="SRM188" s="449"/>
      <c r="SRN188" s="449"/>
      <c r="SRO188" s="449"/>
      <c r="SRP188" s="449"/>
      <c r="SRQ188" s="449"/>
      <c r="SRR188" s="449"/>
      <c r="SRS188" s="449"/>
      <c r="SRT188" s="449"/>
      <c r="SRU188" s="449"/>
      <c r="SRV188" s="449"/>
      <c r="SRW188" s="449"/>
      <c r="SRX188" s="449"/>
      <c r="SRY188" s="449"/>
      <c r="SRZ188" s="449"/>
      <c r="SSA188" s="449"/>
      <c r="SSB188" s="449"/>
      <c r="SSC188" s="449"/>
      <c r="SSD188" s="449"/>
      <c r="SSE188" s="449"/>
      <c r="SSF188" s="449"/>
      <c r="SSG188" s="449"/>
      <c r="SSH188" s="449"/>
      <c r="SSI188" s="449"/>
      <c r="SSJ188" s="449"/>
      <c r="SSK188" s="449"/>
      <c r="SSL188" s="449"/>
      <c r="SSM188" s="449"/>
      <c r="SSN188" s="449"/>
      <c r="SSO188" s="449"/>
      <c r="SSP188" s="449"/>
      <c r="SSQ188" s="449"/>
      <c r="SSR188" s="449"/>
      <c r="SSS188" s="449"/>
      <c r="SST188" s="449"/>
      <c r="SSU188" s="449"/>
      <c r="SSV188" s="449"/>
      <c r="SSW188" s="449"/>
      <c r="SSX188" s="449"/>
      <c r="SSY188" s="449"/>
      <c r="SSZ188" s="449"/>
      <c r="STA188" s="449"/>
      <c r="STB188" s="449"/>
      <c r="STC188" s="449"/>
      <c r="STD188" s="449"/>
      <c r="STE188" s="449"/>
      <c r="STF188" s="449"/>
      <c r="STG188" s="449"/>
      <c r="STH188" s="449"/>
      <c r="STI188" s="449"/>
      <c r="STJ188" s="449"/>
      <c r="STK188" s="449"/>
      <c r="STL188" s="449"/>
      <c r="STM188" s="449"/>
      <c r="STN188" s="449"/>
      <c r="STO188" s="449"/>
      <c r="STP188" s="449"/>
      <c r="STQ188" s="449"/>
      <c r="STR188" s="449"/>
      <c r="STS188" s="449"/>
      <c r="STT188" s="449"/>
      <c r="STU188" s="449"/>
      <c r="STV188" s="449"/>
      <c r="STW188" s="449"/>
      <c r="STX188" s="449"/>
      <c r="STY188" s="449"/>
      <c r="STZ188" s="449"/>
      <c r="SUA188" s="449"/>
      <c r="SUB188" s="449"/>
      <c r="SUC188" s="449"/>
      <c r="SUD188" s="449"/>
      <c r="SUE188" s="449"/>
      <c r="SUF188" s="449"/>
      <c r="SUG188" s="449"/>
      <c r="SUH188" s="449"/>
      <c r="SUI188" s="449"/>
      <c r="SUJ188" s="449"/>
      <c r="SUK188" s="449"/>
      <c r="SUL188" s="449"/>
      <c r="SUM188" s="449"/>
      <c r="SUN188" s="449"/>
      <c r="SUO188" s="449"/>
      <c r="SUP188" s="449"/>
      <c r="SUQ188" s="449"/>
      <c r="SUR188" s="449"/>
      <c r="SUS188" s="449"/>
      <c r="SUT188" s="449"/>
      <c r="SUU188" s="449"/>
      <c r="SUV188" s="449"/>
      <c r="SUW188" s="449"/>
      <c r="SUX188" s="449"/>
      <c r="SUY188" s="449"/>
      <c r="SUZ188" s="449"/>
      <c r="SVA188" s="449"/>
      <c r="SVB188" s="449"/>
      <c r="SVC188" s="449"/>
      <c r="SVD188" s="449"/>
      <c r="SVE188" s="449"/>
      <c r="SVF188" s="449"/>
      <c r="SVG188" s="449"/>
      <c r="SVH188" s="449"/>
      <c r="SVI188" s="449"/>
      <c r="SVJ188" s="449"/>
      <c r="SVK188" s="449"/>
      <c r="SVL188" s="449"/>
      <c r="SVM188" s="449"/>
      <c r="SVN188" s="449"/>
      <c r="SVO188" s="449"/>
      <c r="SVP188" s="449"/>
      <c r="SVQ188" s="449"/>
      <c r="SVR188" s="449"/>
      <c r="SVS188" s="449"/>
      <c r="SVT188" s="449"/>
      <c r="SVU188" s="449"/>
      <c r="SVV188" s="449"/>
      <c r="SVW188" s="449"/>
      <c r="SVX188" s="449"/>
      <c r="SVY188" s="449"/>
      <c r="SVZ188" s="449"/>
      <c r="SWA188" s="449"/>
      <c r="SWB188" s="449"/>
      <c r="SWC188" s="449"/>
      <c r="SWD188" s="449"/>
      <c r="SWE188" s="449"/>
      <c r="SWF188" s="449"/>
      <c r="SWG188" s="449"/>
      <c r="SWH188" s="449"/>
      <c r="SWI188" s="449"/>
      <c r="SWJ188" s="449"/>
      <c r="SWK188" s="449"/>
      <c r="SWL188" s="449"/>
      <c r="SWM188" s="449"/>
      <c r="SWN188" s="449"/>
      <c r="SWO188" s="449"/>
      <c r="SWP188" s="449"/>
      <c r="SWQ188" s="449"/>
      <c r="SWR188" s="449"/>
      <c r="SWS188" s="449"/>
      <c r="SWT188" s="449"/>
      <c r="SWU188" s="449"/>
      <c r="SWV188" s="449"/>
      <c r="SWW188" s="449"/>
      <c r="SWX188" s="449"/>
      <c r="SWY188" s="449"/>
      <c r="SWZ188" s="449"/>
      <c r="SXA188" s="449"/>
      <c r="SXB188" s="449"/>
      <c r="SXC188" s="449"/>
      <c r="SXD188" s="449"/>
      <c r="SXE188" s="449"/>
      <c r="SXF188" s="449"/>
      <c r="SXG188" s="449"/>
      <c r="SXH188" s="449"/>
      <c r="SXI188" s="449"/>
      <c r="SXJ188" s="449"/>
      <c r="SXK188" s="449"/>
      <c r="SXL188" s="449"/>
      <c r="SXM188" s="449"/>
      <c r="SXN188" s="449"/>
      <c r="SXO188" s="449"/>
      <c r="SXP188" s="449"/>
      <c r="SXQ188" s="449"/>
      <c r="SXR188" s="449"/>
      <c r="SXS188" s="449"/>
      <c r="SXT188" s="449"/>
      <c r="SXU188" s="449"/>
      <c r="SXV188" s="449"/>
      <c r="SXW188" s="449"/>
      <c r="SXX188" s="449"/>
      <c r="SXY188" s="449"/>
      <c r="SXZ188" s="449"/>
      <c r="SYA188" s="449"/>
      <c r="SYB188" s="449"/>
      <c r="SYC188" s="449"/>
      <c r="SYD188" s="449"/>
      <c r="SYE188" s="449"/>
      <c r="SYF188" s="449"/>
      <c r="SYG188" s="449"/>
      <c r="SYH188" s="449"/>
      <c r="SYI188" s="449"/>
      <c r="SYJ188" s="449"/>
      <c r="SYK188" s="449"/>
      <c r="SYL188" s="449"/>
      <c r="SYM188" s="449"/>
      <c r="SYN188" s="449"/>
      <c r="SYO188" s="449"/>
      <c r="SYP188" s="449"/>
      <c r="SYQ188" s="449"/>
      <c r="SYR188" s="449"/>
      <c r="SYS188" s="449"/>
      <c r="SYT188" s="449"/>
      <c r="SYU188" s="449"/>
      <c r="SYV188" s="449"/>
      <c r="SYW188" s="449"/>
      <c r="SYX188" s="449"/>
      <c r="SYY188" s="449"/>
      <c r="SYZ188" s="449"/>
      <c r="SZA188" s="449"/>
      <c r="SZB188" s="449"/>
      <c r="SZC188" s="449"/>
      <c r="SZD188" s="449"/>
      <c r="SZE188" s="449"/>
      <c r="SZF188" s="449"/>
      <c r="SZG188" s="449"/>
      <c r="SZH188" s="449"/>
      <c r="SZI188" s="449"/>
      <c r="SZJ188" s="449"/>
      <c r="SZK188" s="449"/>
      <c r="SZL188" s="449"/>
      <c r="SZM188" s="449"/>
      <c r="SZN188" s="449"/>
      <c r="SZO188" s="449"/>
      <c r="SZP188" s="449"/>
      <c r="SZQ188" s="449"/>
      <c r="SZR188" s="449"/>
      <c r="SZS188" s="449"/>
      <c r="SZT188" s="449"/>
      <c r="SZU188" s="449"/>
      <c r="SZV188" s="449"/>
      <c r="SZW188" s="449"/>
      <c r="SZX188" s="449"/>
      <c r="SZY188" s="449"/>
      <c r="SZZ188" s="449"/>
      <c r="TAA188" s="449"/>
      <c r="TAB188" s="449"/>
      <c r="TAC188" s="449"/>
      <c r="TAD188" s="449"/>
      <c r="TAE188" s="449"/>
      <c r="TAF188" s="449"/>
      <c r="TAG188" s="449"/>
      <c r="TAH188" s="449"/>
      <c r="TAI188" s="449"/>
      <c r="TAJ188" s="449"/>
      <c r="TAK188" s="449"/>
      <c r="TAL188" s="449"/>
      <c r="TAM188" s="449"/>
      <c r="TAN188" s="449"/>
      <c r="TAO188" s="449"/>
      <c r="TAP188" s="449"/>
      <c r="TAQ188" s="449"/>
      <c r="TAR188" s="449"/>
      <c r="TAS188" s="449"/>
      <c r="TAT188" s="449"/>
      <c r="TAU188" s="449"/>
      <c r="TAV188" s="449"/>
      <c r="TAW188" s="449"/>
      <c r="TAX188" s="449"/>
      <c r="TAY188" s="449"/>
      <c r="TAZ188" s="449"/>
      <c r="TBA188" s="449"/>
      <c r="TBB188" s="449"/>
      <c r="TBC188" s="449"/>
      <c r="TBD188" s="449"/>
      <c r="TBE188" s="449"/>
      <c r="TBF188" s="449"/>
      <c r="TBG188" s="449"/>
      <c r="TBH188" s="449"/>
      <c r="TBI188" s="449"/>
      <c r="TBJ188" s="449"/>
      <c r="TBK188" s="449"/>
      <c r="TBL188" s="449"/>
      <c r="TBM188" s="449"/>
      <c r="TBN188" s="449"/>
      <c r="TBO188" s="449"/>
      <c r="TBP188" s="449"/>
      <c r="TBQ188" s="449"/>
      <c r="TBR188" s="449"/>
      <c r="TBS188" s="449"/>
      <c r="TBT188" s="449"/>
      <c r="TBU188" s="449"/>
      <c r="TBV188" s="449"/>
      <c r="TBW188" s="449"/>
      <c r="TBX188" s="449"/>
      <c r="TBY188" s="449"/>
      <c r="TBZ188" s="449"/>
      <c r="TCA188" s="449"/>
      <c r="TCB188" s="449"/>
      <c r="TCC188" s="449"/>
      <c r="TCD188" s="449"/>
      <c r="TCE188" s="449"/>
      <c r="TCF188" s="449"/>
      <c r="TCG188" s="449"/>
      <c r="TCH188" s="449"/>
      <c r="TCI188" s="449"/>
      <c r="TCJ188" s="449"/>
      <c r="TCK188" s="449"/>
      <c r="TCL188" s="449"/>
      <c r="TCM188" s="449"/>
      <c r="TCN188" s="449"/>
      <c r="TCO188" s="449"/>
      <c r="TCP188" s="449"/>
      <c r="TCQ188" s="449"/>
      <c r="TCR188" s="449"/>
      <c r="TCS188" s="449"/>
      <c r="TCT188" s="449"/>
      <c r="TCU188" s="449"/>
      <c r="TCV188" s="449"/>
      <c r="TCW188" s="449"/>
      <c r="TCX188" s="449"/>
      <c r="TCY188" s="449"/>
      <c r="TCZ188" s="449"/>
      <c r="TDA188" s="449"/>
      <c r="TDB188" s="449"/>
      <c r="TDC188" s="449"/>
      <c r="TDD188" s="449"/>
      <c r="TDE188" s="449"/>
      <c r="TDF188" s="449"/>
      <c r="TDG188" s="449"/>
      <c r="TDH188" s="449"/>
      <c r="TDI188" s="449"/>
      <c r="TDJ188" s="449"/>
      <c r="TDK188" s="449"/>
      <c r="TDL188" s="449"/>
      <c r="TDM188" s="449"/>
      <c r="TDN188" s="449"/>
      <c r="TDO188" s="449"/>
      <c r="TDP188" s="449"/>
      <c r="TDQ188" s="449"/>
      <c r="TDR188" s="449"/>
      <c r="TDS188" s="449"/>
      <c r="TDT188" s="449"/>
      <c r="TDU188" s="449"/>
      <c r="TDV188" s="449"/>
      <c r="TDW188" s="449"/>
      <c r="TDX188" s="449"/>
      <c r="TDY188" s="449"/>
      <c r="TDZ188" s="449"/>
      <c r="TEA188" s="449"/>
      <c r="TEB188" s="449"/>
      <c r="TEC188" s="449"/>
      <c r="TED188" s="449"/>
      <c r="TEE188" s="449"/>
      <c r="TEF188" s="449"/>
      <c r="TEG188" s="449"/>
      <c r="TEH188" s="449"/>
      <c r="TEI188" s="449"/>
      <c r="TEJ188" s="449"/>
      <c r="TEK188" s="449"/>
      <c r="TEL188" s="449"/>
      <c r="TEM188" s="449"/>
      <c r="TEN188" s="449"/>
      <c r="TEO188" s="449"/>
      <c r="TEP188" s="449"/>
      <c r="TEQ188" s="449"/>
      <c r="TER188" s="449"/>
      <c r="TES188" s="449"/>
      <c r="TET188" s="449"/>
      <c r="TEU188" s="449"/>
      <c r="TEV188" s="449"/>
      <c r="TEW188" s="449"/>
      <c r="TEX188" s="449"/>
      <c r="TEY188" s="449"/>
      <c r="TEZ188" s="449"/>
      <c r="TFA188" s="449"/>
      <c r="TFB188" s="449"/>
      <c r="TFC188" s="449"/>
      <c r="TFD188" s="449"/>
      <c r="TFE188" s="449"/>
      <c r="TFF188" s="449"/>
      <c r="TFG188" s="449"/>
      <c r="TFH188" s="449"/>
      <c r="TFI188" s="449"/>
      <c r="TFJ188" s="449"/>
      <c r="TFK188" s="449"/>
      <c r="TFL188" s="449"/>
      <c r="TFM188" s="449"/>
      <c r="TFN188" s="449"/>
      <c r="TFO188" s="449"/>
      <c r="TFP188" s="449"/>
      <c r="TFQ188" s="449"/>
      <c r="TFR188" s="449"/>
      <c r="TFS188" s="449"/>
      <c r="TFT188" s="449"/>
      <c r="TFU188" s="449"/>
      <c r="TFV188" s="449"/>
      <c r="TFW188" s="449"/>
      <c r="TFX188" s="449"/>
      <c r="TFY188" s="449"/>
      <c r="TFZ188" s="449"/>
      <c r="TGA188" s="449"/>
      <c r="TGB188" s="449"/>
      <c r="TGC188" s="449"/>
      <c r="TGD188" s="449"/>
      <c r="TGE188" s="449"/>
      <c r="TGF188" s="449"/>
      <c r="TGG188" s="449"/>
      <c r="TGH188" s="449"/>
      <c r="TGI188" s="449"/>
      <c r="TGJ188" s="449"/>
      <c r="TGK188" s="449"/>
      <c r="TGL188" s="449"/>
      <c r="TGM188" s="449"/>
      <c r="TGN188" s="449"/>
      <c r="TGO188" s="449"/>
      <c r="TGP188" s="449"/>
      <c r="TGQ188" s="449"/>
      <c r="TGR188" s="449"/>
      <c r="TGS188" s="449"/>
      <c r="TGT188" s="449"/>
      <c r="TGU188" s="449"/>
      <c r="TGV188" s="449"/>
      <c r="TGW188" s="449"/>
      <c r="TGX188" s="449"/>
      <c r="TGY188" s="449"/>
      <c r="TGZ188" s="449"/>
      <c r="THA188" s="449"/>
      <c r="THB188" s="449"/>
      <c r="THC188" s="449"/>
      <c r="THD188" s="449"/>
      <c r="THE188" s="449"/>
      <c r="THF188" s="449"/>
      <c r="THG188" s="449"/>
      <c r="THH188" s="449"/>
      <c r="THI188" s="449"/>
      <c r="THJ188" s="449"/>
      <c r="THK188" s="449"/>
      <c r="THL188" s="449"/>
      <c r="THM188" s="449"/>
      <c r="THN188" s="449"/>
      <c r="THO188" s="449"/>
      <c r="THP188" s="449"/>
      <c r="THQ188" s="449"/>
      <c r="THR188" s="449"/>
      <c r="THS188" s="449"/>
      <c r="THT188" s="449"/>
      <c r="THU188" s="449"/>
      <c r="THV188" s="449"/>
      <c r="THW188" s="449"/>
      <c r="THX188" s="449"/>
      <c r="THY188" s="449"/>
      <c r="THZ188" s="449"/>
      <c r="TIA188" s="449"/>
      <c r="TIB188" s="449"/>
      <c r="TIC188" s="449"/>
      <c r="TID188" s="449"/>
      <c r="TIE188" s="449"/>
      <c r="TIF188" s="449"/>
      <c r="TIG188" s="449"/>
      <c r="TIH188" s="449"/>
      <c r="TII188" s="449"/>
      <c r="TIJ188" s="449"/>
      <c r="TIK188" s="449"/>
      <c r="TIL188" s="449"/>
      <c r="TIM188" s="449"/>
      <c r="TIN188" s="449"/>
      <c r="TIO188" s="449"/>
      <c r="TIP188" s="449"/>
      <c r="TIQ188" s="449"/>
      <c r="TIR188" s="449"/>
      <c r="TIS188" s="449"/>
      <c r="TIT188" s="449"/>
      <c r="TIU188" s="449"/>
      <c r="TIV188" s="449"/>
      <c r="TIW188" s="449"/>
      <c r="TIX188" s="449"/>
      <c r="TIY188" s="449"/>
      <c r="TIZ188" s="449"/>
      <c r="TJA188" s="449"/>
      <c r="TJB188" s="449"/>
      <c r="TJC188" s="449"/>
      <c r="TJD188" s="449"/>
      <c r="TJE188" s="449"/>
      <c r="TJF188" s="449"/>
      <c r="TJG188" s="449"/>
      <c r="TJH188" s="449"/>
      <c r="TJI188" s="449"/>
      <c r="TJJ188" s="449"/>
      <c r="TJK188" s="449"/>
      <c r="TJL188" s="449"/>
      <c r="TJM188" s="449"/>
      <c r="TJN188" s="449"/>
      <c r="TJO188" s="449"/>
      <c r="TJP188" s="449"/>
      <c r="TJQ188" s="449"/>
      <c r="TJR188" s="449"/>
      <c r="TJS188" s="449"/>
      <c r="TJT188" s="449"/>
      <c r="TJU188" s="449"/>
      <c r="TJV188" s="449"/>
      <c r="TJW188" s="449"/>
      <c r="TJX188" s="449"/>
      <c r="TJY188" s="449"/>
      <c r="TJZ188" s="449"/>
      <c r="TKA188" s="449"/>
      <c r="TKB188" s="449"/>
      <c r="TKC188" s="449"/>
      <c r="TKD188" s="449"/>
      <c r="TKE188" s="449"/>
      <c r="TKF188" s="449"/>
      <c r="TKG188" s="449"/>
      <c r="TKH188" s="449"/>
      <c r="TKI188" s="449"/>
      <c r="TKJ188" s="449"/>
      <c r="TKK188" s="449"/>
      <c r="TKL188" s="449"/>
      <c r="TKM188" s="449"/>
      <c r="TKN188" s="449"/>
      <c r="TKO188" s="449"/>
      <c r="TKP188" s="449"/>
      <c r="TKQ188" s="449"/>
      <c r="TKR188" s="449"/>
      <c r="TKS188" s="449"/>
      <c r="TKT188" s="449"/>
      <c r="TKU188" s="449"/>
      <c r="TKV188" s="449"/>
      <c r="TKW188" s="449"/>
      <c r="TKX188" s="449"/>
      <c r="TKY188" s="449"/>
      <c r="TKZ188" s="449"/>
      <c r="TLA188" s="449"/>
      <c r="TLB188" s="449"/>
      <c r="TLC188" s="449"/>
      <c r="TLD188" s="449"/>
      <c r="TLE188" s="449"/>
      <c r="TLF188" s="449"/>
      <c r="TLG188" s="449"/>
      <c r="TLH188" s="449"/>
      <c r="TLI188" s="449"/>
      <c r="TLJ188" s="449"/>
      <c r="TLK188" s="449"/>
      <c r="TLL188" s="449"/>
      <c r="TLM188" s="449"/>
      <c r="TLN188" s="449"/>
      <c r="TLO188" s="449"/>
      <c r="TLP188" s="449"/>
      <c r="TLQ188" s="449"/>
      <c r="TLR188" s="449"/>
      <c r="TLS188" s="449"/>
      <c r="TLT188" s="449"/>
      <c r="TLU188" s="449"/>
      <c r="TLV188" s="449"/>
      <c r="TLW188" s="449"/>
      <c r="TLX188" s="449"/>
      <c r="TLY188" s="449"/>
      <c r="TLZ188" s="449"/>
      <c r="TMA188" s="449"/>
      <c r="TMB188" s="449"/>
      <c r="TMC188" s="449"/>
      <c r="TMD188" s="449"/>
      <c r="TME188" s="449"/>
      <c r="TMF188" s="449"/>
      <c r="TMG188" s="449"/>
      <c r="TMH188" s="449"/>
      <c r="TMI188" s="449"/>
      <c r="TMJ188" s="449"/>
      <c r="TMK188" s="449"/>
      <c r="TML188" s="449"/>
      <c r="TMM188" s="449"/>
      <c r="TMN188" s="449"/>
      <c r="TMO188" s="449"/>
      <c r="TMP188" s="449"/>
      <c r="TMQ188" s="449"/>
      <c r="TMR188" s="449"/>
      <c r="TMS188" s="449"/>
      <c r="TMT188" s="449"/>
      <c r="TMU188" s="449"/>
      <c r="TMV188" s="449"/>
      <c r="TMW188" s="449"/>
      <c r="TMX188" s="449"/>
      <c r="TMY188" s="449"/>
      <c r="TMZ188" s="449"/>
      <c r="TNA188" s="449"/>
      <c r="TNB188" s="449"/>
      <c r="TNC188" s="449"/>
      <c r="TND188" s="449"/>
      <c r="TNE188" s="449"/>
      <c r="TNF188" s="449"/>
      <c r="TNG188" s="449"/>
      <c r="TNH188" s="449"/>
      <c r="TNI188" s="449"/>
      <c r="TNJ188" s="449"/>
      <c r="TNK188" s="449"/>
      <c r="TNL188" s="449"/>
      <c r="TNM188" s="449"/>
      <c r="TNN188" s="449"/>
      <c r="TNO188" s="449"/>
      <c r="TNP188" s="449"/>
      <c r="TNQ188" s="449"/>
      <c r="TNR188" s="449"/>
      <c r="TNS188" s="449"/>
      <c r="TNT188" s="449"/>
      <c r="TNU188" s="449"/>
      <c r="TNV188" s="449"/>
      <c r="TNW188" s="449"/>
      <c r="TNX188" s="449"/>
      <c r="TNY188" s="449"/>
      <c r="TNZ188" s="449"/>
      <c r="TOA188" s="449"/>
      <c r="TOB188" s="449"/>
      <c r="TOC188" s="449"/>
      <c r="TOD188" s="449"/>
      <c r="TOE188" s="449"/>
      <c r="TOF188" s="449"/>
      <c r="TOG188" s="449"/>
      <c r="TOH188" s="449"/>
      <c r="TOI188" s="449"/>
      <c r="TOJ188" s="449"/>
      <c r="TOK188" s="449"/>
      <c r="TOL188" s="449"/>
      <c r="TOM188" s="449"/>
      <c r="TON188" s="449"/>
      <c r="TOO188" s="449"/>
      <c r="TOP188" s="449"/>
      <c r="TOQ188" s="449"/>
      <c r="TOR188" s="449"/>
      <c r="TOS188" s="449"/>
      <c r="TOT188" s="449"/>
      <c r="TOU188" s="449"/>
      <c r="TOV188" s="449"/>
      <c r="TOW188" s="449"/>
      <c r="TOX188" s="449"/>
      <c r="TOY188" s="449"/>
      <c r="TOZ188" s="449"/>
      <c r="TPA188" s="449"/>
      <c r="TPB188" s="449"/>
      <c r="TPC188" s="449"/>
      <c r="TPD188" s="449"/>
      <c r="TPE188" s="449"/>
      <c r="TPF188" s="449"/>
      <c r="TPG188" s="449"/>
      <c r="TPH188" s="449"/>
      <c r="TPI188" s="449"/>
      <c r="TPJ188" s="449"/>
      <c r="TPK188" s="449"/>
      <c r="TPL188" s="449"/>
      <c r="TPM188" s="449"/>
      <c r="TPN188" s="449"/>
      <c r="TPO188" s="449"/>
      <c r="TPP188" s="449"/>
      <c r="TPQ188" s="449"/>
      <c r="TPR188" s="449"/>
      <c r="TPS188" s="449"/>
      <c r="TPT188" s="449"/>
      <c r="TPU188" s="449"/>
      <c r="TPV188" s="449"/>
      <c r="TPW188" s="449"/>
      <c r="TPX188" s="449"/>
      <c r="TPY188" s="449"/>
      <c r="TPZ188" s="449"/>
      <c r="TQA188" s="449"/>
      <c r="TQB188" s="449"/>
      <c r="TQC188" s="449"/>
      <c r="TQD188" s="449"/>
      <c r="TQE188" s="449"/>
      <c r="TQF188" s="449"/>
      <c r="TQG188" s="449"/>
      <c r="TQH188" s="449"/>
      <c r="TQI188" s="449"/>
      <c r="TQJ188" s="449"/>
      <c r="TQK188" s="449"/>
      <c r="TQL188" s="449"/>
      <c r="TQM188" s="449"/>
      <c r="TQN188" s="449"/>
      <c r="TQO188" s="449"/>
      <c r="TQP188" s="449"/>
      <c r="TQQ188" s="449"/>
      <c r="TQR188" s="449"/>
      <c r="TQS188" s="449"/>
      <c r="TQT188" s="449"/>
      <c r="TQU188" s="449"/>
      <c r="TQV188" s="449"/>
      <c r="TQW188" s="449"/>
      <c r="TQX188" s="449"/>
      <c r="TQY188" s="449"/>
      <c r="TQZ188" s="449"/>
      <c r="TRA188" s="449"/>
      <c r="TRB188" s="449"/>
      <c r="TRC188" s="449"/>
      <c r="TRD188" s="449"/>
      <c r="TRE188" s="449"/>
      <c r="TRF188" s="449"/>
      <c r="TRG188" s="449"/>
      <c r="TRH188" s="449"/>
      <c r="TRI188" s="449"/>
      <c r="TRJ188" s="449"/>
      <c r="TRK188" s="449"/>
      <c r="TRL188" s="449"/>
      <c r="TRM188" s="449"/>
      <c r="TRN188" s="449"/>
      <c r="TRO188" s="449"/>
      <c r="TRP188" s="449"/>
      <c r="TRQ188" s="449"/>
      <c r="TRR188" s="449"/>
      <c r="TRS188" s="449"/>
      <c r="TRT188" s="449"/>
      <c r="TRU188" s="449"/>
      <c r="TRV188" s="449"/>
      <c r="TRW188" s="449"/>
      <c r="TRX188" s="449"/>
      <c r="TRY188" s="449"/>
      <c r="TRZ188" s="449"/>
      <c r="TSA188" s="449"/>
      <c r="TSB188" s="449"/>
      <c r="TSC188" s="449"/>
      <c r="TSD188" s="449"/>
      <c r="TSE188" s="449"/>
      <c r="TSF188" s="449"/>
      <c r="TSG188" s="449"/>
      <c r="TSH188" s="449"/>
      <c r="TSI188" s="449"/>
      <c r="TSJ188" s="449"/>
      <c r="TSK188" s="449"/>
      <c r="TSL188" s="449"/>
      <c r="TSM188" s="449"/>
      <c r="TSN188" s="449"/>
      <c r="TSO188" s="449"/>
      <c r="TSP188" s="449"/>
      <c r="TSQ188" s="449"/>
      <c r="TSR188" s="449"/>
      <c r="TSS188" s="449"/>
      <c r="TST188" s="449"/>
      <c r="TSU188" s="449"/>
      <c r="TSV188" s="449"/>
      <c r="TSW188" s="449"/>
      <c r="TSX188" s="449"/>
      <c r="TSY188" s="449"/>
      <c r="TSZ188" s="449"/>
      <c r="TTA188" s="449"/>
      <c r="TTB188" s="449"/>
      <c r="TTC188" s="449"/>
      <c r="TTD188" s="449"/>
      <c r="TTE188" s="449"/>
      <c r="TTF188" s="449"/>
      <c r="TTG188" s="449"/>
      <c r="TTH188" s="449"/>
      <c r="TTI188" s="449"/>
      <c r="TTJ188" s="449"/>
      <c r="TTK188" s="449"/>
      <c r="TTL188" s="449"/>
      <c r="TTM188" s="449"/>
      <c r="TTN188" s="449"/>
      <c r="TTO188" s="449"/>
      <c r="TTP188" s="449"/>
      <c r="TTQ188" s="449"/>
      <c r="TTR188" s="449"/>
      <c r="TTS188" s="449"/>
      <c r="TTT188" s="449"/>
      <c r="TTU188" s="449"/>
      <c r="TTV188" s="449"/>
      <c r="TTW188" s="449"/>
      <c r="TTX188" s="449"/>
      <c r="TTY188" s="449"/>
      <c r="TTZ188" s="449"/>
      <c r="TUA188" s="449"/>
      <c r="TUB188" s="449"/>
      <c r="TUC188" s="449"/>
      <c r="TUD188" s="449"/>
      <c r="TUE188" s="449"/>
      <c r="TUF188" s="449"/>
      <c r="TUG188" s="449"/>
      <c r="TUH188" s="449"/>
      <c r="TUI188" s="449"/>
      <c r="TUJ188" s="449"/>
      <c r="TUK188" s="449"/>
      <c r="TUL188" s="449"/>
      <c r="TUM188" s="449"/>
      <c r="TUN188" s="449"/>
      <c r="TUO188" s="449"/>
      <c r="TUP188" s="449"/>
      <c r="TUQ188" s="449"/>
      <c r="TUR188" s="449"/>
      <c r="TUS188" s="449"/>
      <c r="TUT188" s="449"/>
      <c r="TUU188" s="449"/>
      <c r="TUV188" s="449"/>
      <c r="TUW188" s="449"/>
      <c r="TUX188" s="449"/>
      <c r="TUY188" s="449"/>
      <c r="TUZ188" s="449"/>
      <c r="TVA188" s="449"/>
      <c r="TVB188" s="449"/>
      <c r="TVC188" s="449"/>
      <c r="TVD188" s="449"/>
      <c r="TVE188" s="449"/>
      <c r="TVF188" s="449"/>
      <c r="TVG188" s="449"/>
      <c r="TVH188" s="449"/>
      <c r="TVI188" s="449"/>
      <c r="TVJ188" s="449"/>
      <c r="TVK188" s="449"/>
      <c r="TVL188" s="449"/>
      <c r="TVM188" s="449"/>
      <c r="TVN188" s="449"/>
      <c r="TVO188" s="449"/>
      <c r="TVP188" s="449"/>
      <c r="TVQ188" s="449"/>
      <c r="TVR188" s="449"/>
      <c r="TVS188" s="449"/>
      <c r="TVT188" s="449"/>
      <c r="TVU188" s="449"/>
      <c r="TVV188" s="449"/>
      <c r="TVW188" s="449"/>
      <c r="TVX188" s="449"/>
      <c r="TVY188" s="449"/>
      <c r="TVZ188" s="449"/>
      <c r="TWA188" s="449"/>
      <c r="TWB188" s="449"/>
      <c r="TWC188" s="449"/>
      <c r="TWD188" s="449"/>
      <c r="TWE188" s="449"/>
      <c r="TWF188" s="449"/>
      <c r="TWG188" s="449"/>
      <c r="TWH188" s="449"/>
      <c r="TWI188" s="449"/>
      <c r="TWJ188" s="449"/>
      <c r="TWK188" s="449"/>
      <c r="TWL188" s="449"/>
      <c r="TWM188" s="449"/>
      <c r="TWN188" s="449"/>
      <c r="TWO188" s="449"/>
      <c r="TWP188" s="449"/>
      <c r="TWQ188" s="449"/>
      <c r="TWR188" s="449"/>
      <c r="TWS188" s="449"/>
      <c r="TWT188" s="449"/>
      <c r="TWU188" s="449"/>
      <c r="TWV188" s="449"/>
      <c r="TWW188" s="449"/>
      <c r="TWX188" s="449"/>
      <c r="TWY188" s="449"/>
      <c r="TWZ188" s="449"/>
      <c r="TXA188" s="449"/>
      <c r="TXB188" s="449"/>
      <c r="TXC188" s="449"/>
      <c r="TXD188" s="449"/>
      <c r="TXE188" s="449"/>
      <c r="TXF188" s="449"/>
      <c r="TXG188" s="449"/>
      <c r="TXH188" s="449"/>
      <c r="TXI188" s="449"/>
      <c r="TXJ188" s="449"/>
      <c r="TXK188" s="449"/>
      <c r="TXL188" s="449"/>
      <c r="TXM188" s="449"/>
      <c r="TXN188" s="449"/>
      <c r="TXO188" s="449"/>
      <c r="TXP188" s="449"/>
      <c r="TXQ188" s="449"/>
      <c r="TXR188" s="449"/>
      <c r="TXS188" s="449"/>
      <c r="TXT188" s="449"/>
      <c r="TXU188" s="449"/>
      <c r="TXV188" s="449"/>
      <c r="TXW188" s="449"/>
      <c r="TXX188" s="449"/>
      <c r="TXY188" s="449"/>
      <c r="TXZ188" s="449"/>
      <c r="TYA188" s="449"/>
      <c r="TYB188" s="449"/>
      <c r="TYC188" s="449"/>
      <c r="TYD188" s="449"/>
      <c r="TYE188" s="449"/>
      <c r="TYF188" s="449"/>
      <c r="TYG188" s="449"/>
      <c r="TYH188" s="449"/>
      <c r="TYI188" s="449"/>
      <c r="TYJ188" s="449"/>
      <c r="TYK188" s="449"/>
      <c r="TYL188" s="449"/>
      <c r="TYM188" s="449"/>
      <c r="TYN188" s="449"/>
      <c r="TYO188" s="449"/>
      <c r="TYP188" s="449"/>
      <c r="TYQ188" s="449"/>
      <c r="TYR188" s="449"/>
      <c r="TYS188" s="449"/>
      <c r="TYT188" s="449"/>
      <c r="TYU188" s="449"/>
      <c r="TYV188" s="449"/>
      <c r="TYW188" s="449"/>
      <c r="TYX188" s="449"/>
      <c r="TYY188" s="449"/>
      <c r="TYZ188" s="449"/>
      <c r="TZA188" s="449"/>
      <c r="TZB188" s="449"/>
      <c r="TZC188" s="449"/>
      <c r="TZD188" s="449"/>
      <c r="TZE188" s="449"/>
      <c r="TZF188" s="449"/>
      <c r="TZG188" s="449"/>
      <c r="TZH188" s="449"/>
      <c r="TZI188" s="449"/>
      <c r="TZJ188" s="449"/>
      <c r="TZK188" s="449"/>
      <c r="TZL188" s="449"/>
      <c r="TZM188" s="449"/>
      <c r="TZN188" s="449"/>
      <c r="TZO188" s="449"/>
      <c r="TZP188" s="449"/>
      <c r="TZQ188" s="449"/>
      <c r="TZR188" s="449"/>
      <c r="TZS188" s="449"/>
      <c r="TZT188" s="449"/>
      <c r="TZU188" s="449"/>
      <c r="TZV188" s="449"/>
      <c r="TZW188" s="449"/>
      <c r="TZX188" s="449"/>
      <c r="TZY188" s="449"/>
      <c r="TZZ188" s="449"/>
      <c r="UAA188" s="449"/>
      <c r="UAB188" s="449"/>
      <c r="UAC188" s="449"/>
      <c r="UAD188" s="449"/>
      <c r="UAE188" s="449"/>
      <c r="UAF188" s="449"/>
      <c r="UAG188" s="449"/>
      <c r="UAH188" s="449"/>
      <c r="UAI188" s="449"/>
      <c r="UAJ188" s="449"/>
      <c r="UAK188" s="449"/>
      <c r="UAL188" s="449"/>
      <c r="UAM188" s="449"/>
      <c r="UAN188" s="449"/>
      <c r="UAO188" s="449"/>
      <c r="UAP188" s="449"/>
      <c r="UAQ188" s="449"/>
      <c r="UAR188" s="449"/>
      <c r="UAS188" s="449"/>
      <c r="UAT188" s="449"/>
      <c r="UAU188" s="449"/>
      <c r="UAV188" s="449"/>
      <c r="UAW188" s="449"/>
      <c r="UAX188" s="449"/>
      <c r="UAY188" s="449"/>
      <c r="UAZ188" s="449"/>
      <c r="UBA188" s="449"/>
      <c r="UBB188" s="449"/>
      <c r="UBC188" s="449"/>
      <c r="UBD188" s="449"/>
      <c r="UBE188" s="449"/>
      <c r="UBF188" s="449"/>
      <c r="UBG188" s="449"/>
      <c r="UBH188" s="449"/>
      <c r="UBI188" s="449"/>
      <c r="UBJ188" s="449"/>
      <c r="UBK188" s="449"/>
      <c r="UBL188" s="449"/>
      <c r="UBM188" s="449"/>
      <c r="UBN188" s="449"/>
      <c r="UBO188" s="449"/>
      <c r="UBP188" s="449"/>
      <c r="UBQ188" s="449"/>
      <c r="UBR188" s="449"/>
      <c r="UBS188" s="449"/>
      <c r="UBT188" s="449"/>
      <c r="UBU188" s="449"/>
      <c r="UBV188" s="449"/>
      <c r="UBW188" s="449"/>
      <c r="UBX188" s="449"/>
      <c r="UBY188" s="449"/>
      <c r="UBZ188" s="449"/>
      <c r="UCA188" s="449"/>
      <c r="UCB188" s="449"/>
      <c r="UCC188" s="449"/>
      <c r="UCD188" s="449"/>
      <c r="UCE188" s="449"/>
      <c r="UCF188" s="449"/>
      <c r="UCG188" s="449"/>
      <c r="UCH188" s="449"/>
      <c r="UCI188" s="449"/>
      <c r="UCJ188" s="449"/>
      <c r="UCK188" s="449"/>
      <c r="UCL188" s="449"/>
      <c r="UCM188" s="449"/>
      <c r="UCN188" s="449"/>
      <c r="UCO188" s="449"/>
      <c r="UCP188" s="449"/>
      <c r="UCQ188" s="449"/>
      <c r="UCR188" s="449"/>
      <c r="UCS188" s="449"/>
      <c r="UCT188" s="449"/>
      <c r="UCU188" s="449"/>
      <c r="UCV188" s="449"/>
      <c r="UCW188" s="449"/>
      <c r="UCX188" s="449"/>
      <c r="UCY188" s="449"/>
      <c r="UCZ188" s="449"/>
      <c r="UDA188" s="449"/>
      <c r="UDB188" s="449"/>
      <c r="UDC188" s="449"/>
      <c r="UDD188" s="449"/>
      <c r="UDE188" s="449"/>
      <c r="UDF188" s="449"/>
      <c r="UDG188" s="449"/>
      <c r="UDH188" s="449"/>
      <c r="UDI188" s="449"/>
      <c r="UDJ188" s="449"/>
      <c r="UDK188" s="449"/>
      <c r="UDL188" s="449"/>
      <c r="UDM188" s="449"/>
      <c r="UDN188" s="449"/>
      <c r="UDO188" s="449"/>
      <c r="UDP188" s="449"/>
      <c r="UDQ188" s="449"/>
      <c r="UDR188" s="449"/>
      <c r="UDS188" s="449"/>
      <c r="UDT188" s="449"/>
      <c r="UDU188" s="449"/>
      <c r="UDV188" s="449"/>
      <c r="UDW188" s="449"/>
      <c r="UDX188" s="449"/>
      <c r="UDY188" s="449"/>
      <c r="UDZ188" s="449"/>
      <c r="UEA188" s="449"/>
      <c r="UEB188" s="449"/>
      <c r="UEC188" s="449"/>
      <c r="UED188" s="449"/>
      <c r="UEE188" s="449"/>
      <c r="UEF188" s="449"/>
      <c r="UEG188" s="449"/>
      <c r="UEH188" s="449"/>
      <c r="UEI188" s="449"/>
      <c r="UEJ188" s="449"/>
      <c r="UEK188" s="449"/>
      <c r="UEL188" s="449"/>
      <c r="UEM188" s="449"/>
      <c r="UEN188" s="449"/>
      <c r="UEO188" s="449"/>
      <c r="UEP188" s="449"/>
      <c r="UEQ188" s="449"/>
      <c r="UER188" s="449"/>
      <c r="UES188" s="449"/>
      <c r="UET188" s="449"/>
      <c r="UEU188" s="449"/>
      <c r="UEV188" s="449"/>
      <c r="UEW188" s="449"/>
      <c r="UEX188" s="449"/>
      <c r="UEY188" s="449"/>
      <c r="UEZ188" s="449"/>
      <c r="UFA188" s="449"/>
      <c r="UFB188" s="449"/>
      <c r="UFC188" s="449"/>
      <c r="UFD188" s="449"/>
      <c r="UFE188" s="449"/>
      <c r="UFF188" s="449"/>
      <c r="UFG188" s="449"/>
      <c r="UFH188" s="449"/>
      <c r="UFI188" s="449"/>
      <c r="UFJ188" s="449"/>
      <c r="UFK188" s="449"/>
      <c r="UFL188" s="449"/>
      <c r="UFM188" s="449"/>
      <c r="UFN188" s="449"/>
      <c r="UFO188" s="449"/>
      <c r="UFP188" s="449"/>
      <c r="UFQ188" s="449"/>
      <c r="UFR188" s="449"/>
      <c r="UFS188" s="449"/>
      <c r="UFT188" s="449"/>
      <c r="UFU188" s="449"/>
      <c r="UFV188" s="449"/>
      <c r="UFW188" s="449"/>
      <c r="UFX188" s="449"/>
      <c r="UFY188" s="449"/>
      <c r="UFZ188" s="449"/>
      <c r="UGA188" s="449"/>
      <c r="UGB188" s="449"/>
      <c r="UGC188" s="449"/>
      <c r="UGD188" s="449"/>
      <c r="UGE188" s="449"/>
      <c r="UGF188" s="449"/>
      <c r="UGG188" s="449"/>
      <c r="UGH188" s="449"/>
      <c r="UGI188" s="449"/>
      <c r="UGJ188" s="449"/>
      <c r="UGK188" s="449"/>
      <c r="UGL188" s="449"/>
      <c r="UGM188" s="449"/>
      <c r="UGN188" s="449"/>
      <c r="UGO188" s="449"/>
      <c r="UGP188" s="449"/>
      <c r="UGQ188" s="449"/>
      <c r="UGR188" s="449"/>
      <c r="UGS188" s="449"/>
      <c r="UGT188" s="449"/>
      <c r="UGU188" s="449"/>
      <c r="UGV188" s="449"/>
      <c r="UGW188" s="449"/>
      <c r="UGX188" s="449"/>
      <c r="UGY188" s="449"/>
      <c r="UGZ188" s="449"/>
      <c r="UHA188" s="449"/>
      <c r="UHB188" s="449"/>
      <c r="UHC188" s="449"/>
      <c r="UHD188" s="449"/>
      <c r="UHE188" s="449"/>
      <c r="UHF188" s="449"/>
      <c r="UHG188" s="449"/>
      <c r="UHH188" s="449"/>
      <c r="UHI188" s="449"/>
      <c r="UHJ188" s="449"/>
      <c r="UHK188" s="449"/>
      <c r="UHL188" s="449"/>
      <c r="UHM188" s="449"/>
      <c r="UHN188" s="449"/>
      <c r="UHO188" s="449"/>
      <c r="UHP188" s="449"/>
      <c r="UHQ188" s="449"/>
      <c r="UHR188" s="449"/>
      <c r="UHS188" s="449"/>
      <c r="UHT188" s="449"/>
      <c r="UHU188" s="449"/>
      <c r="UHV188" s="449"/>
      <c r="UHW188" s="449"/>
      <c r="UHX188" s="449"/>
      <c r="UHY188" s="449"/>
      <c r="UHZ188" s="449"/>
      <c r="UIA188" s="449"/>
      <c r="UIB188" s="449"/>
      <c r="UIC188" s="449"/>
      <c r="UID188" s="449"/>
      <c r="UIE188" s="449"/>
      <c r="UIF188" s="449"/>
      <c r="UIG188" s="449"/>
      <c r="UIH188" s="449"/>
      <c r="UII188" s="449"/>
      <c r="UIJ188" s="449"/>
      <c r="UIK188" s="449"/>
      <c r="UIL188" s="449"/>
      <c r="UIM188" s="449"/>
      <c r="UIN188" s="449"/>
      <c r="UIO188" s="449"/>
      <c r="UIP188" s="449"/>
      <c r="UIQ188" s="449"/>
      <c r="UIR188" s="449"/>
      <c r="UIS188" s="449"/>
      <c r="UIT188" s="449"/>
      <c r="UIU188" s="449"/>
      <c r="UIV188" s="449"/>
      <c r="UIW188" s="449"/>
      <c r="UIX188" s="449"/>
      <c r="UIY188" s="449"/>
      <c r="UIZ188" s="449"/>
      <c r="UJA188" s="449"/>
      <c r="UJB188" s="449"/>
      <c r="UJC188" s="449"/>
      <c r="UJD188" s="449"/>
      <c r="UJE188" s="449"/>
      <c r="UJF188" s="449"/>
      <c r="UJG188" s="449"/>
      <c r="UJH188" s="449"/>
      <c r="UJI188" s="449"/>
      <c r="UJJ188" s="449"/>
      <c r="UJK188" s="449"/>
      <c r="UJL188" s="449"/>
      <c r="UJM188" s="449"/>
      <c r="UJN188" s="449"/>
      <c r="UJO188" s="449"/>
      <c r="UJP188" s="449"/>
      <c r="UJQ188" s="449"/>
      <c r="UJR188" s="449"/>
      <c r="UJS188" s="449"/>
      <c r="UJT188" s="449"/>
      <c r="UJU188" s="449"/>
      <c r="UJV188" s="449"/>
      <c r="UJW188" s="449"/>
      <c r="UJX188" s="449"/>
      <c r="UJY188" s="449"/>
      <c r="UJZ188" s="449"/>
      <c r="UKA188" s="449"/>
      <c r="UKB188" s="449"/>
      <c r="UKC188" s="449"/>
      <c r="UKD188" s="449"/>
      <c r="UKE188" s="449"/>
      <c r="UKF188" s="449"/>
      <c r="UKG188" s="449"/>
      <c r="UKH188" s="449"/>
      <c r="UKI188" s="449"/>
      <c r="UKJ188" s="449"/>
      <c r="UKK188" s="449"/>
      <c r="UKL188" s="449"/>
      <c r="UKM188" s="449"/>
      <c r="UKN188" s="449"/>
      <c r="UKO188" s="449"/>
      <c r="UKP188" s="449"/>
      <c r="UKQ188" s="449"/>
      <c r="UKR188" s="449"/>
      <c r="UKS188" s="449"/>
      <c r="UKT188" s="449"/>
      <c r="UKU188" s="449"/>
      <c r="UKV188" s="449"/>
      <c r="UKW188" s="449"/>
      <c r="UKX188" s="449"/>
      <c r="UKY188" s="449"/>
      <c r="UKZ188" s="449"/>
      <c r="ULA188" s="449"/>
      <c r="ULB188" s="449"/>
      <c r="ULC188" s="449"/>
      <c r="ULD188" s="449"/>
      <c r="ULE188" s="449"/>
      <c r="ULF188" s="449"/>
      <c r="ULG188" s="449"/>
      <c r="ULH188" s="449"/>
      <c r="ULI188" s="449"/>
      <c r="ULJ188" s="449"/>
      <c r="ULK188" s="449"/>
      <c r="ULL188" s="449"/>
      <c r="ULM188" s="449"/>
      <c r="ULN188" s="449"/>
      <c r="ULO188" s="449"/>
      <c r="ULP188" s="449"/>
      <c r="ULQ188" s="449"/>
      <c r="ULR188" s="449"/>
      <c r="ULS188" s="449"/>
      <c r="ULT188" s="449"/>
      <c r="ULU188" s="449"/>
      <c r="ULV188" s="449"/>
      <c r="ULW188" s="449"/>
      <c r="ULX188" s="449"/>
      <c r="ULY188" s="449"/>
      <c r="ULZ188" s="449"/>
      <c r="UMA188" s="449"/>
      <c r="UMB188" s="449"/>
      <c r="UMC188" s="449"/>
      <c r="UMD188" s="449"/>
      <c r="UME188" s="449"/>
      <c r="UMF188" s="449"/>
      <c r="UMG188" s="449"/>
      <c r="UMH188" s="449"/>
      <c r="UMI188" s="449"/>
      <c r="UMJ188" s="449"/>
      <c r="UMK188" s="449"/>
      <c r="UML188" s="449"/>
      <c r="UMM188" s="449"/>
      <c r="UMN188" s="449"/>
      <c r="UMO188" s="449"/>
      <c r="UMP188" s="449"/>
      <c r="UMQ188" s="449"/>
      <c r="UMR188" s="449"/>
      <c r="UMS188" s="449"/>
      <c r="UMT188" s="449"/>
      <c r="UMU188" s="449"/>
      <c r="UMV188" s="449"/>
      <c r="UMW188" s="449"/>
      <c r="UMX188" s="449"/>
      <c r="UMY188" s="449"/>
      <c r="UMZ188" s="449"/>
      <c r="UNA188" s="449"/>
      <c r="UNB188" s="449"/>
      <c r="UNC188" s="449"/>
      <c r="UND188" s="449"/>
      <c r="UNE188" s="449"/>
      <c r="UNF188" s="449"/>
      <c r="UNG188" s="449"/>
      <c r="UNH188" s="449"/>
      <c r="UNI188" s="449"/>
      <c r="UNJ188" s="449"/>
      <c r="UNK188" s="449"/>
      <c r="UNL188" s="449"/>
      <c r="UNM188" s="449"/>
      <c r="UNN188" s="449"/>
      <c r="UNO188" s="449"/>
      <c r="UNP188" s="449"/>
      <c r="UNQ188" s="449"/>
      <c r="UNR188" s="449"/>
      <c r="UNS188" s="449"/>
      <c r="UNT188" s="449"/>
      <c r="UNU188" s="449"/>
      <c r="UNV188" s="449"/>
      <c r="UNW188" s="449"/>
      <c r="UNX188" s="449"/>
      <c r="UNY188" s="449"/>
      <c r="UNZ188" s="449"/>
      <c r="UOA188" s="449"/>
      <c r="UOB188" s="449"/>
      <c r="UOC188" s="449"/>
      <c r="UOD188" s="449"/>
      <c r="UOE188" s="449"/>
      <c r="UOF188" s="449"/>
      <c r="UOG188" s="449"/>
      <c r="UOH188" s="449"/>
      <c r="UOI188" s="449"/>
      <c r="UOJ188" s="449"/>
      <c r="UOK188" s="449"/>
      <c r="UOL188" s="449"/>
      <c r="UOM188" s="449"/>
      <c r="UON188" s="449"/>
      <c r="UOO188" s="449"/>
      <c r="UOP188" s="449"/>
      <c r="UOQ188" s="449"/>
      <c r="UOR188" s="449"/>
      <c r="UOS188" s="449"/>
      <c r="UOT188" s="449"/>
      <c r="UOU188" s="449"/>
      <c r="UOV188" s="449"/>
      <c r="UOW188" s="449"/>
      <c r="UOX188" s="449"/>
      <c r="UOY188" s="449"/>
      <c r="UOZ188" s="449"/>
      <c r="UPA188" s="449"/>
      <c r="UPB188" s="449"/>
      <c r="UPC188" s="449"/>
      <c r="UPD188" s="449"/>
      <c r="UPE188" s="449"/>
      <c r="UPF188" s="449"/>
      <c r="UPG188" s="449"/>
      <c r="UPH188" s="449"/>
      <c r="UPI188" s="449"/>
      <c r="UPJ188" s="449"/>
      <c r="UPK188" s="449"/>
      <c r="UPL188" s="449"/>
      <c r="UPM188" s="449"/>
      <c r="UPN188" s="449"/>
      <c r="UPO188" s="449"/>
      <c r="UPP188" s="449"/>
      <c r="UPQ188" s="449"/>
      <c r="UPR188" s="449"/>
      <c r="UPS188" s="449"/>
      <c r="UPT188" s="449"/>
      <c r="UPU188" s="449"/>
      <c r="UPV188" s="449"/>
      <c r="UPW188" s="449"/>
      <c r="UPX188" s="449"/>
      <c r="UPY188" s="449"/>
      <c r="UPZ188" s="449"/>
      <c r="UQA188" s="449"/>
      <c r="UQB188" s="449"/>
      <c r="UQC188" s="449"/>
      <c r="UQD188" s="449"/>
      <c r="UQE188" s="449"/>
      <c r="UQF188" s="449"/>
      <c r="UQG188" s="449"/>
      <c r="UQH188" s="449"/>
      <c r="UQI188" s="449"/>
      <c r="UQJ188" s="449"/>
      <c r="UQK188" s="449"/>
      <c r="UQL188" s="449"/>
      <c r="UQM188" s="449"/>
      <c r="UQN188" s="449"/>
      <c r="UQO188" s="449"/>
      <c r="UQP188" s="449"/>
      <c r="UQQ188" s="449"/>
      <c r="UQR188" s="449"/>
      <c r="UQS188" s="449"/>
      <c r="UQT188" s="449"/>
      <c r="UQU188" s="449"/>
      <c r="UQV188" s="449"/>
      <c r="UQW188" s="449"/>
      <c r="UQX188" s="449"/>
      <c r="UQY188" s="449"/>
      <c r="UQZ188" s="449"/>
      <c r="URA188" s="449"/>
      <c r="URB188" s="449"/>
      <c r="URC188" s="449"/>
      <c r="URD188" s="449"/>
      <c r="URE188" s="449"/>
      <c r="URF188" s="449"/>
      <c r="URG188" s="449"/>
      <c r="URH188" s="449"/>
      <c r="URI188" s="449"/>
      <c r="URJ188" s="449"/>
      <c r="URK188" s="449"/>
      <c r="URL188" s="449"/>
      <c r="URM188" s="449"/>
      <c r="URN188" s="449"/>
      <c r="URO188" s="449"/>
      <c r="URP188" s="449"/>
      <c r="URQ188" s="449"/>
      <c r="URR188" s="449"/>
      <c r="URS188" s="449"/>
      <c r="URT188" s="449"/>
      <c r="URU188" s="449"/>
      <c r="URV188" s="449"/>
      <c r="URW188" s="449"/>
      <c r="URX188" s="449"/>
      <c r="URY188" s="449"/>
      <c r="URZ188" s="449"/>
      <c r="USA188" s="449"/>
      <c r="USB188" s="449"/>
      <c r="USC188" s="449"/>
      <c r="USD188" s="449"/>
      <c r="USE188" s="449"/>
      <c r="USF188" s="449"/>
      <c r="USG188" s="449"/>
      <c r="USH188" s="449"/>
      <c r="USI188" s="449"/>
      <c r="USJ188" s="449"/>
      <c r="USK188" s="449"/>
      <c r="USL188" s="449"/>
      <c r="USM188" s="449"/>
      <c r="USN188" s="449"/>
      <c r="USO188" s="449"/>
      <c r="USP188" s="449"/>
      <c r="USQ188" s="449"/>
      <c r="USR188" s="449"/>
      <c r="USS188" s="449"/>
      <c r="UST188" s="449"/>
      <c r="USU188" s="449"/>
      <c r="USV188" s="449"/>
      <c r="USW188" s="449"/>
      <c r="USX188" s="449"/>
      <c r="USY188" s="449"/>
      <c r="USZ188" s="449"/>
      <c r="UTA188" s="449"/>
      <c r="UTB188" s="449"/>
      <c r="UTC188" s="449"/>
      <c r="UTD188" s="449"/>
      <c r="UTE188" s="449"/>
      <c r="UTF188" s="449"/>
      <c r="UTG188" s="449"/>
      <c r="UTH188" s="449"/>
      <c r="UTI188" s="449"/>
      <c r="UTJ188" s="449"/>
      <c r="UTK188" s="449"/>
      <c r="UTL188" s="449"/>
      <c r="UTM188" s="449"/>
      <c r="UTN188" s="449"/>
      <c r="UTO188" s="449"/>
      <c r="UTP188" s="449"/>
      <c r="UTQ188" s="449"/>
      <c r="UTR188" s="449"/>
      <c r="UTS188" s="449"/>
      <c r="UTT188" s="449"/>
      <c r="UTU188" s="449"/>
      <c r="UTV188" s="449"/>
      <c r="UTW188" s="449"/>
      <c r="UTX188" s="449"/>
      <c r="UTY188" s="449"/>
      <c r="UTZ188" s="449"/>
      <c r="UUA188" s="449"/>
      <c r="UUB188" s="449"/>
      <c r="UUC188" s="449"/>
      <c r="UUD188" s="449"/>
      <c r="UUE188" s="449"/>
      <c r="UUF188" s="449"/>
      <c r="UUG188" s="449"/>
      <c r="UUH188" s="449"/>
      <c r="UUI188" s="449"/>
      <c r="UUJ188" s="449"/>
      <c r="UUK188" s="449"/>
      <c r="UUL188" s="449"/>
      <c r="UUM188" s="449"/>
      <c r="UUN188" s="449"/>
      <c r="UUO188" s="449"/>
      <c r="UUP188" s="449"/>
      <c r="UUQ188" s="449"/>
      <c r="UUR188" s="449"/>
      <c r="UUS188" s="449"/>
      <c r="UUT188" s="449"/>
      <c r="UUU188" s="449"/>
      <c r="UUV188" s="449"/>
      <c r="UUW188" s="449"/>
      <c r="UUX188" s="449"/>
      <c r="UUY188" s="449"/>
      <c r="UUZ188" s="449"/>
      <c r="UVA188" s="449"/>
      <c r="UVB188" s="449"/>
      <c r="UVC188" s="449"/>
      <c r="UVD188" s="449"/>
      <c r="UVE188" s="449"/>
      <c r="UVF188" s="449"/>
      <c r="UVG188" s="449"/>
      <c r="UVH188" s="449"/>
      <c r="UVI188" s="449"/>
      <c r="UVJ188" s="449"/>
      <c r="UVK188" s="449"/>
      <c r="UVL188" s="449"/>
      <c r="UVM188" s="449"/>
      <c r="UVN188" s="449"/>
      <c r="UVO188" s="449"/>
      <c r="UVP188" s="449"/>
      <c r="UVQ188" s="449"/>
      <c r="UVR188" s="449"/>
      <c r="UVS188" s="449"/>
      <c r="UVT188" s="449"/>
      <c r="UVU188" s="449"/>
      <c r="UVV188" s="449"/>
      <c r="UVW188" s="449"/>
      <c r="UVX188" s="449"/>
      <c r="UVY188" s="449"/>
      <c r="UVZ188" s="449"/>
      <c r="UWA188" s="449"/>
      <c r="UWB188" s="449"/>
      <c r="UWC188" s="449"/>
      <c r="UWD188" s="449"/>
      <c r="UWE188" s="449"/>
      <c r="UWF188" s="449"/>
      <c r="UWG188" s="449"/>
      <c r="UWH188" s="449"/>
      <c r="UWI188" s="449"/>
      <c r="UWJ188" s="449"/>
      <c r="UWK188" s="449"/>
      <c r="UWL188" s="449"/>
      <c r="UWM188" s="449"/>
      <c r="UWN188" s="449"/>
      <c r="UWO188" s="449"/>
      <c r="UWP188" s="449"/>
      <c r="UWQ188" s="449"/>
      <c r="UWR188" s="449"/>
      <c r="UWS188" s="449"/>
      <c r="UWT188" s="449"/>
      <c r="UWU188" s="449"/>
      <c r="UWV188" s="449"/>
      <c r="UWW188" s="449"/>
      <c r="UWX188" s="449"/>
      <c r="UWY188" s="449"/>
      <c r="UWZ188" s="449"/>
      <c r="UXA188" s="449"/>
      <c r="UXB188" s="449"/>
      <c r="UXC188" s="449"/>
      <c r="UXD188" s="449"/>
      <c r="UXE188" s="449"/>
      <c r="UXF188" s="449"/>
      <c r="UXG188" s="449"/>
      <c r="UXH188" s="449"/>
      <c r="UXI188" s="449"/>
      <c r="UXJ188" s="449"/>
      <c r="UXK188" s="449"/>
      <c r="UXL188" s="449"/>
      <c r="UXM188" s="449"/>
      <c r="UXN188" s="449"/>
      <c r="UXO188" s="449"/>
      <c r="UXP188" s="449"/>
      <c r="UXQ188" s="449"/>
      <c r="UXR188" s="449"/>
      <c r="UXS188" s="449"/>
      <c r="UXT188" s="449"/>
      <c r="UXU188" s="449"/>
      <c r="UXV188" s="449"/>
      <c r="UXW188" s="449"/>
      <c r="UXX188" s="449"/>
      <c r="UXY188" s="449"/>
      <c r="UXZ188" s="449"/>
      <c r="UYA188" s="449"/>
      <c r="UYB188" s="449"/>
      <c r="UYC188" s="449"/>
      <c r="UYD188" s="449"/>
      <c r="UYE188" s="449"/>
      <c r="UYF188" s="449"/>
      <c r="UYG188" s="449"/>
      <c r="UYH188" s="449"/>
      <c r="UYI188" s="449"/>
      <c r="UYJ188" s="449"/>
      <c r="UYK188" s="449"/>
      <c r="UYL188" s="449"/>
      <c r="UYM188" s="449"/>
      <c r="UYN188" s="449"/>
      <c r="UYO188" s="449"/>
      <c r="UYP188" s="449"/>
      <c r="UYQ188" s="449"/>
      <c r="UYR188" s="449"/>
      <c r="UYS188" s="449"/>
      <c r="UYT188" s="449"/>
      <c r="UYU188" s="449"/>
      <c r="UYV188" s="449"/>
      <c r="UYW188" s="449"/>
      <c r="UYX188" s="449"/>
      <c r="UYY188" s="449"/>
      <c r="UYZ188" s="449"/>
      <c r="UZA188" s="449"/>
      <c r="UZB188" s="449"/>
      <c r="UZC188" s="449"/>
      <c r="UZD188" s="449"/>
      <c r="UZE188" s="449"/>
      <c r="UZF188" s="449"/>
      <c r="UZG188" s="449"/>
      <c r="UZH188" s="449"/>
      <c r="UZI188" s="449"/>
      <c r="UZJ188" s="449"/>
      <c r="UZK188" s="449"/>
      <c r="UZL188" s="449"/>
      <c r="UZM188" s="449"/>
      <c r="UZN188" s="449"/>
      <c r="UZO188" s="449"/>
      <c r="UZP188" s="449"/>
      <c r="UZQ188" s="449"/>
      <c r="UZR188" s="449"/>
      <c r="UZS188" s="449"/>
      <c r="UZT188" s="449"/>
      <c r="UZU188" s="449"/>
      <c r="UZV188" s="449"/>
      <c r="UZW188" s="449"/>
      <c r="UZX188" s="449"/>
      <c r="UZY188" s="449"/>
      <c r="UZZ188" s="449"/>
      <c r="VAA188" s="449"/>
      <c r="VAB188" s="449"/>
      <c r="VAC188" s="449"/>
      <c r="VAD188" s="449"/>
      <c r="VAE188" s="449"/>
      <c r="VAF188" s="449"/>
      <c r="VAG188" s="449"/>
      <c r="VAH188" s="449"/>
      <c r="VAI188" s="449"/>
      <c r="VAJ188" s="449"/>
      <c r="VAK188" s="449"/>
      <c r="VAL188" s="449"/>
      <c r="VAM188" s="449"/>
      <c r="VAN188" s="449"/>
      <c r="VAO188" s="449"/>
      <c r="VAP188" s="449"/>
      <c r="VAQ188" s="449"/>
      <c r="VAR188" s="449"/>
      <c r="VAS188" s="449"/>
      <c r="VAT188" s="449"/>
      <c r="VAU188" s="449"/>
      <c r="VAV188" s="449"/>
      <c r="VAW188" s="449"/>
      <c r="VAX188" s="449"/>
      <c r="VAY188" s="449"/>
      <c r="VAZ188" s="449"/>
      <c r="VBA188" s="449"/>
      <c r="VBB188" s="449"/>
      <c r="VBC188" s="449"/>
      <c r="VBD188" s="449"/>
      <c r="VBE188" s="449"/>
      <c r="VBF188" s="449"/>
      <c r="VBG188" s="449"/>
      <c r="VBH188" s="449"/>
      <c r="VBI188" s="449"/>
      <c r="VBJ188" s="449"/>
      <c r="VBK188" s="449"/>
      <c r="VBL188" s="449"/>
      <c r="VBM188" s="449"/>
      <c r="VBN188" s="449"/>
      <c r="VBO188" s="449"/>
      <c r="VBP188" s="449"/>
      <c r="VBQ188" s="449"/>
      <c r="VBR188" s="449"/>
      <c r="VBS188" s="449"/>
      <c r="VBT188" s="449"/>
      <c r="VBU188" s="449"/>
      <c r="VBV188" s="449"/>
      <c r="VBW188" s="449"/>
      <c r="VBX188" s="449"/>
      <c r="VBY188" s="449"/>
      <c r="VBZ188" s="449"/>
      <c r="VCA188" s="449"/>
      <c r="VCB188" s="449"/>
      <c r="VCC188" s="449"/>
      <c r="VCD188" s="449"/>
      <c r="VCE188" s="449"/>
      <c r="VCF188" s="449"/>
      <c r="VCG188" s="449"/>
      <c r="VCH188" s="449"/>
      <c r="VCI188" s="449"/>
      <c r="VCJ188" s="449"/>
      <c r="VCK188" s="449"/>
      <c r="VCL188" s="449"/>
      <c r="VCM188" s="449"/>
      <c r="VCN188" s="449"/>
      <c r="VCO188" s="449"/>
      <c r="VCP188" s="449"/>
      <c r="VCQ188" s="449"/>
      <c r="VCR188" s="449"/>
      <c r="VCS188" s="449"/>
      <c r="VCT188" s="449"/>
      <c r="VCU188" s="449"/>
      <c r="VCV188" s="449"/>
      <c r="VCW188" s="449"/>
      <c r="VCX188" s="449"/>
      <c r="VCY188" s="449"/>
      <c r="VCZ188" s="449"/>
      <c r="VDA188" s="449"/>
      <c r="VDB188" s="449"/>
      <c r="VDC188" s="449"/>
      <c r="VDD188" s="449"/>
      <c r="VDE188" s="449"/>
      <c r="VDF188" s="449"/>
      <c r="VDG188" s="449"/>
      <c r="VDH188" s="449"/>
      <c r="VDI188" s="449"/>
      <c r="VDJ188" s="449"/>
      <c r="VDK188" s="449"/>
      <c r="VDL188" s="449"/>
      <c r="VDM188" s="449"/>
      <c r="VDN188" s="449"/>
      <c r="VDO188" s="449"/>
      <c r="VDP188" s="449"/>
      <c r="VDQ188" s="449"/>
      <c r="VDR188" s="449"/>
      <c r="VDS188" s="449"/>
      <c r="VDT188" s="449"/>
      <c r="VDU188" s="449"/>
      <c r="VDV188" s="449"/>
      <c r="VDW188" s="449"/>
      <c r="VDX188" s="449"/>
      <c r="VDY188" s="449"/>
      <c r="VDZ188" s="449"/>
      <c r="VEA188" s="449"/>
      <c r="VEB188" s="449"/>
      <c r="VEC188" s="449"/>
      <c r="VED188" s="449"/>
      <c r="VEE188" s="449"/>
      <c r="VEF188" s="449"/>
      <c r="VEG188" s="449"/>
      <c r="VEH188" s="449"/>
      <c r="VEI188" s="449"/>
      <c r="VEJ188" s="449"/>
      <c r="VEK188" s="449"/>
      <c r="VEL188" s="449"/>
      <c r="VEM188" s="449"/>
      <c r="VEN188" s="449"/>
      <c r="VEO188" s="449"/>
      <c r="VEP188" s="449"/>
      <c r="VEQ188" s="449"/>
      <c r="VER188" s="449"/>
      <c r="VES188" s="449"/>
      <c r="VET188" s="449"/>
      <c r="VEU188" s="449"/>
      <c r="VEV188" s="449"/>
      <c r="VEW188" s="449"/>
      <c r="VEX188" s="449"/>
      <c r="VEY188" s="449"/>
      <c r="VEZ188" s="449"/>
      <c r="VFA188" s="449"/>
      <c r="VFB188" s="449"/>
      <c r="VFC188" s="449"/>
      <c r="VFD188" s="449"/>
      <c r="VFE188" s="449"/>
      <c r="VFF188" s="449"/>
      <c r="VFG188" s="449"/>
      <c r="VFH188" s="449"/>
      <c r="VFI188" s="449"/>
      <c r="VFJ188" s="449"/>
      <c r="VFK188" s="449"/>
      <c r="VFL188" s="449"/>
      <c r="VFM188" s="449"/>
      <c r="VFN188" s="449"/>
      <c r="VFO188" s="449"/>
      <c r="VFP188" s="449"/>
      <c r="VFQ188" s="449"/>
      <c r="VFR188" s="449"/>
      <c r="VFS188" s="449"/>
      <c r="VFT188" s="449"/>
      <c r="VFU188" s="449"/>
      <c r="VFV188" s="449"/>
      <c r="VFW188" s="449"/>
      <c r="VFX188" s="449"/>
      <c r="VFY188" s="449"/>
      <c r="VFZ188" s="449"/>
      <c r="VGA188" s="449"/>
      <c r="VGB188" s="449"/>
      <c r="VGC188" s="449"/>
      <c r="VGD188" s="449"/>
      <c r="VGE188" s="449"/>
      <c r="VGF188" s="449"/>
      <c r="VGG188" s="449"/>
      <c r="VGH188" s="449"/>
      <c r="VGI188" s="449"/>
      <c r="VGJ188" s="449"/>
      <c r="VGK188" s="449"/>
      <c r="VGL188" s="449"/>
      <c r="VGM188" s="449"/>
      <c r="VGN188" s="449"/>
      <c r="VGO188" s="449"/>
      <c r="VGP188" s="449"/>
      <c r="VGQ188" s="449"/>
      <c r="VGR188" s="449"/>
      <c r="VGS188" s="449"/>
      <c r="VGT188" s="449"/>
      <c r="VGU188" s="449"/>
      <c r="VGV188" s="449"/>
      <c r="VGW188" s="449"/>
      <c r="VGX188" s="449"/>
      <c r="VGY188" s="449"/>
      <c r="VGZ188" s="449"/>
      <c r="VHA188" s="449"/>
      <c r="VHB188" s="449"/>
      <c r="VHC188" s="449"/>
      <c r="VHD188" s="449"/>
      <c r="VHE188" s="449"/>
      <c r="VHF188" s="449"/>
      <c r="VHG188" s="449"/>
      <c r="VHH188" s="449"/>
      <c r="VHI188" s="449"/>
      <c r="VHJ188" s="449"/>
      <c r="VHK188" s="449"/>
      <c r="VHL188" s="449"/>
      <c r="VHM188" s="449"/>
      <c r="VHN188" s="449"/>
      <c r="VHO188" s="449"/>
      <c r="VHP188" s="449"/>
      <c r="VHQ188" s="449"/>
      <c r="VHR188" s="449"/>
      <c r="VHS188" s="449"/>
      <c r="VHT188" s="449"/>
      <c r="VHU188" s="449"/>
      <c r="VHV188" s="449"/>
      <c r="VHW188" s="449"/>
      <c r="VHX188" s="449"/>
      <c r="VHY188" s="449"/>
      <c r="VHZ188" s="449"/>
      <c r="VIA188" s="449"/>
      <c r="VIB188" s="449"/>
      <c r="VIC188" s="449"/>
      <c r="VID188" s="449"/>
      <c r="VIE188" s="449"/>
      <c r="VIF188" s="449"/>
      <c r="VIG188" s="449"/>
      <c r="VIH188" s="449"/>
      <c r="VII188" s="449"/>
      <c r="VIJ188" s="449"/>
      <c r="VIK188" s="449"/>
      <c r="VIL188" s="449"/>
      <c r="VIM188" s="449"/>
      <c r="VIN188" s="449"/>
      <c r="VIO188" s="449"/>
      <c r="VIP188" s="449"/>
      <c r="VIQ188" s="449"/>
      <c r="VIR188" s="449"/>
      <c r="VIS188" s="449"/>
      <c r="VIT188" s="449"/>
      <c r="VIU188" s="449"/>
      <c r="VIV188" s="449"/>
      <c r="VIW188" s="449"/>
      <c r="VIX188" s="449"/>
      <c r="VIY188" s="449"/>
      <c r="VIZ188" s="449"/>
      <c r="VJA188" s="449"/>
      <c r="VJB188" s="449"/>
      <c r="VJC188" s="449"/>
      <c r="VJD188" s="449"/>
      <c r="VJE188" s="449"/>
      <c r="VJF188" s="449"/>
      <c r="VJG188" s="449"/>
      <c r="VJH188" s="449"/>
      <c r="VJI188" s="449"/>
      <c r="VJJ188" s="449"/>
      <c r="VJK188" s="449"/>
      <c r="VJL188" s="449"/>
      <c r="VJM188" s="449"/>
      <c r="VJN188" s="449"/>
      <c r="VJO188" s="449"/>
      <c r="VJP188" s="449"/>
      <c r="VJQ188" s="449"/>
      <c r="VJR188" s="449"/>
      <c r="VJS188" s="449"/>
      <c r="VJT188" s="449"/>
      <c r="VJU188" s="449"/>
      <c r="VJV188" s="449"/>
      <c r="VJW188" s="449"/>
      <c r="VJX188" s="449"/>
      <c r="VJY188" s="449"/>
      <c r="VJZ188" s="449"/>
      <c r="VKA188" s="449"/>
      <c r="VKB188" s="449"/>
      <c r="VKC188" s="449"/>
      <c r="VKD188" s="449"/>
      <c r="VKE188" s="449"/>
      <c r="VKF188" s="449"/>
      <c r="VKG188" s="449"/>
      <c r="VKH188" s="449"/>
      <c r="VKI188" s="449"/>
      <c r="VKJ188" s="449"/>
      <c r="VKK188" s="449"/>
      <c r="VKL188" s="449"/>
      <c r="VKM188" s="449"/>
      <c r="VKN188" s="449"/>
      <c r="VKO188" s="449"/>
      <c r="VKP188" s="449"/>
      <c r="VKQ188" s="449"/>
      <c r="VKR188" s="449"/>
      <c r="VKS188" s="449"/>
      <c r="VKT188" s="449"/>
      <c r="VKU188" s="449"/>
      <c r="VKV188" s="449"/>
      <c r="VKW188" s="449"/>
      <c r="VKX188" s="449"/>
      <c r="VKY188" s="449"/>
      <c r="VKZ188" s="449"/>
      <c r="VLA188" s="449"/>
      <c r="VLB188" s="449"/>
      <c r="VLC188" s="449"/>
      <c r="VLD188" s="449"/>
      <c r="VLE188" s="449"/>
      <c r="VLF188" s="449"/>
      <c r="VLG188" s="449"/>
      <c r="VLH188" s="449"/>
      <c r="VLI188" s="449"/>
      <c r="VLJ188" s="449"/>
      <c r="VLK188" s="449"/>
      <c r="VLL188" s="449"/>
      <c r="VLM188" s="449"/>
      <c r="VLN188" s="449"/>
      <c r="VLO188" s="449"/>
      <c r="VLP188" s="449"/>
      <c r="VLQ188" s="449"/>
      <c r="VLR188" s="449"/>
      <c r="VLS188" s="449"/>
      <c r="VLT188" s="449"/>
      <c r="VLU188" s="449"/>
      <c r="VLV188" s="449"/>
      <c r="VLW188" s="449"/>
      <c r="VLX188" s="449"/>
      <c r="VLY188" s="449"/>
      <c r="VLZ188" s="449"/>
      <c r="VMA188" s="449"/>
      <c r="VMB188" s="449"/>
      <c r="VMC188" s="449"/>
      <c r="VMD188" s="449"/>
      <c r="VME188" s="449"/>
      <c r="VMF188" s="449"/>
      <c r="VMG188" s="449"/>
      <c r="VMH188" s="449"/>
      <c r="VMI188" s="449"/>
      <c r="VMJ188" s="449"/>
      <c r="VMK188" s="449"/>
      <c r="VML188" s="449"/>
      <c r="VMM188" s="449"/>
      <c r="VMN188" s="449"/>
      <c r="VMO188" s="449"/>
      <c r="VMP188" s="449"/>
      <c r="VMQ188" s="449"/>
      <c r="VMR188" s="449"/>
      <c r="VMS188" s="449"/>
      <c r="VMT188" s="449"/>
      <c r="VMU188" s="449"/>
      <c r="VMV188" s="449"/>
      <c r="VMW188" s="449"/>
      <c r="VMX188" s="449"/>
      <c r="VMY188" s="449"/>
      <c r="VMZ188" s="449"/>
      <c r="VNA188" s="449"/>
      <c r="VNB188" s="449"/>
      <c r="VNC188" s="449"/>
      <c r="VND188" s="449"/>
      <c r="VNE188" s="449"/>
      <c r="VNF188" s="449"/>
      <c r="VNG188" s="449"/>
      <c r="VNH188" s="449"/>
      <c r="VNI188" s="449"/>
      <c r="VNJ188" s="449"/>
      <c r="VNK188" s="449"/>
      <c r="VNL188" s="449"/>
      <c r="VNM188" s="449"/>
      <c r="VNN188" s="449"/>
      <c r="VNO188" s="449"/>
      <c r="VNP188" s="449"/>
      <c r="VNQ188" s="449"/>
      <c r="VNR188" s="449"/>
      <c r="VNS188" s="449"/>
      <c r="VNT188" s="449"/>
      <c r="VNU188" s="449"/>
      <c r="VNV188" s="449"/>
      <c r="VNW188" s="449"/>
      <c r="VNX188" s="449"/>
      <c r="VNY188" s="449"/>
      <c r="VNZ188" s="449"/>
      <c r="VOA188" s="449"/>
      <c r="VOB188" s="449"/>
      <c r="VOC188" s="449"/>
      <c r="VOD188" s="449"/>
      <c r="VOE188" s="449"/>
      <c r="VOF188" s="449"/>
      <c r="VOG188" s="449"/>
      <c r="VOH188" s="449"/>
      <c r="VOI188" s="449"/>
      <c r="VOJ188" s="449"/>
      <c r="VOK188" s="449"/>
      <c r="VOL188" s="449"/>
      <c r="VOM188" s="449"/>
      <c r="VON188" s="449"/>
      <c r="VOO188" s="449"/>
      <c r="VOP188" s="449"/>
      <c r="VOQ188" s="449"/>
      <c r="VOR188" s="449"/>
      <c r="VOS188" s="449"/>
      <c r="VOT188" s="449"/>
      <c r="VOU188" s="449"/>
      <c r="VOV188" s="449"/>
      <c r="VOW188" s="449"/>
      <c r="VOX188" s="449"/>
      <c r="VOY188" s="449"/>
      <c r="VOZ188" s="449"/>
      <c r="VPA188" s="449"/>
      <c r="VPB188" s="449"/>
      <c r="VPC188" s="449"/>
      <c r="VPD188" s="449"/>
      <c r="VPE188" s="449"/>
      <c r="VPF188" s="449"/>
      <c r="VPG188" s="449"/>
      <c r="VPH188" s="449"/>
      <c r="VPI188" s="449"/>
      <c r="VPJ188" s="449"/>
      <c r="VPK188" s="449"/>
      <c r="VPL188" s="449"/>
      <c r="VPM188" s="449"/>
      <c r="VPN188" s="449"/>
      <c r="VPO188" s="449"/>
      <c r="VPP188" s="449"/>
      <c r="VPQ188" s="449"/>
      <c r="VPR188" s="449"/>
      <c r="VPS188" s="449"/>
      <c r="VPT188" s="449"/>
      <c r="VPU188" s="449"/>
      <c r="VPV188" s="449"/>
      <c r="VPW188" s="449"/>
      <c r="VPX188" s="449"/>
      <c r="VPY188" s="449"/>
      <c r="VPZ188" s="449"/>
      <c r="VQA188" s="449"/>
      <c r="VQB188" s="449"/>
      <c r="VQC188" s="449"/>
      <c r="VQD188" s="449"/>
      <c r="VQE188" s="449"/>
      <c r="VQF188" s="449"/>
      <c r="VQG188" s="449"/>
      <c r="VQH188" s="449"/>
      <c r="VQI188" s="449"/>
      <c r="VQJ188" s="449"/>
      <c r="VQK188" s="449"/>
      <c r="VQL188" s="449"/>
      <c r="VQM188" s="449"/>
      <c r="VQN188" s="449"/>
      <c r="VQO188" s="449"/>
      <c r="VQP188" s="449"/>
      <c r="VQQ188" s="449"/>
      <c r="VQR188" s="449"/>
      <c r="VQS188" s="449"/>
      <c r="VQT188" s="449"/>
      <c r="VQU188" s="449"/>
      <c r="VQV188" s="449"/>
      <c r="VQW188" s="449"/>
      <c r="VQX188" s="449"/>
      <c r="VQY188" s="449"/>
      <c r="VQZ188" s="449"/>
      <c r="VRA188" s="449"/>
      <c r="VRB188" s="449"/>
      <c r="VRC188" s="449"/>
      <c r="VRD188" s="449"/>
      <c r="VRE188" s="449"/>
      <c r="VRF188" s="449"/>
      <c r="VRG188" s="449"/>
      <c r="VRH188" s="449"/>
      <c r="VRI188" s="449"/>
      <c r="VRJ188" s="449"/>
      <c r="VRK188" s="449"/>
      <c r="VRL188" s="449"/>
      <c r="VRM188" s="449"/>
      <c r="VRN188" s="449"/>
      <c r="VRO188" s="449"/>
      <c r="VRP188" s="449"/>
      <c r="VRQ188" s="449"/>
      <c r="VRR188" s="449"/>
      <c r="VRS188" s="449"/>
      <c r="VRT188" s="449"/>
      <c r="VRU188" s="449"/>
      <c r="VRV188" s="449"/>
      <c r="VRW188" s="449"/>
      <c r="VRX188" s="449"/>
      <c r="VRY188" s="449"/>
      <c r="VRZ188" s="449"/>
      <c r="VSA188" s="449"/>
      <c r="VSB188" s="449"/>
      <c r="VSC188" s="449"/>
      <c r="VSD188" s="449"/>
      <c r="VSE188" s="449"/>
      <c r="VSF188" s="449"/>
      <c r="VSG188" s="449"/>
      <c r="VSH188" s="449"/>
      <c r="VSI188" s="449"/>
      <c r="VSJ188" s="449"/>
      <c r="VSK188" s="449"/>
      <c r="VSL188" s="449"/>
      <c r="VSM188" s="449"/>
      <c r="VSN188" s="449"/>
      <c r="VSO188" s="449"/>
      <c r="VSP188" s="449"/>
      <c r="VSQ188" s="449"/>
      <c r="VSR188" s="449"/>
      <c r="VSS188" s="449"/>
      <c r="VST188" s="449"/>
      <c r="VSU188" s="449"/>
      <c r="VSV188" s="449"/>
      <c r="VSW188" s="449"/>
      <c r="VSX188" s="449"/>
      <c r="VSY188" s="449"/>
      <c r="VSZ188" s="449"/>
      <c r="VTA188" s="449"/>
      <c r="VTB188" s="449"/>
      <c r="VTC188" s="449"/>
      <c r="VTD188" s="449"/>
      <c r="VTE188" s="449"/>
      <c r="VTF188" s="449"/>
      <c r="VTG188" s="449"/>
      <c r="VTH188" s="449"/>
      <c r="VTI188" s="449"/>
      <c r="VTJ188" s="449"/>
      <c r="VTK188" s="449"/>
      <c r="VTL188" s="449"/>
      <c r="VTM188" s="449"/>
      <c r="VTN188" s="449"/>
      <c r="VTO188" s="449"/>
      <c r="VTP188" s="449"/>
      <c r="VTQ188" s="449"/>
      <c r="VTR188" s="449"/>
      <c r="VTS188" s="449"/>
      <c r="VTT188" s="449"/>
      <c r="VTU188" s="449"/>
      <c r="VTV188" s="449"/>
      <c r="VTW188" s="449"/>
      <c r="VTX188" s="449"/>
      <c r="VTY188" s="449"/>
      <c r="VTZ188" s="449"/>
      <c r="VUA188" s="449"/>
      <c r="VUB188" s="449"/>
      <c r="VUC188" s="449"/>
      <c r="VUD188" s="449"/>
      <c r="VUE188" s="449"/>
      <c r="VUF188" s="449"/>
      <c r="VUG188" s="449"/>
      <c r="VUH188" s="449"/>
      <c r="VUI188" s="449"/>
      <c r="VUJ188" s="449"/>
      <c r="VUK188" s="449"/>
      <c r="VUL188" s="449"/>
      <c r="VUM188" s="449"/>
      <c r="VUN188" s="449"/>
      <c r="VUO188" s="449"/>
      <c r="VUP188" s="449"/>
      <c r="VUQ188" s="449"/>
      <c r="VUR188" s="449"/>
      <c r="VUS188" s="449"/>
      <c r="VUT188" s="449"/>
      <c r="VUU188" s="449"/>
      <c r="VUV188" s="449"/>
      <c r="VUW188" s="449"/>
      <c r="VUX188" s="449"/>
      <c r="VUY188" s="449"/>
      <c r="VUZ188" s="449"/>
      <c r="VVA188" s="449"/>
      <c r="VVB188" s="449"/>
      <c r="VVC188" s="449"/>
      <c r="VVD188" s="449"/>
      <c r="VVE188" s="449"/>
      <c r="VVF188" s="449"/>
      <c r="VVG188" s="449"/>
      <c r="VVH188" s="449"/>
      <c r="VVI188" s="449"/>
      <c r="VVJ188" s="449"/>
      <c r="VVK188" s="449"/>
      <c r="VVL188" s="449"/>
      <c r="VVM188" s="449"/>
      <c r="VVN188" s="449"/>
      <c r="VVO188" s="449"/>
      <c r="VVP188" s="449"/>
      <c r="VVQ188" s="449"/>
      <c r="VVR188" s="449"/>
      <c r="VVS188" s="449"/>
      <c r="VVT188" s="449"/>
      <c r="VVU188" s="449"/>
      <c r="VVV188" s="449"/>
      <c r="VVW188" s="449"/>
      <c r="VVX188" s="449"/>
      <c r="VVY188" s="449"/>
      <c r="VVZ188" s="449"/>
      <c r="VWA188" s="449"/>
      <c r="VWB188" s="449"/>
      <c r="VWC188" s="449"/>
      <c r="VWD188" s="449"/>
      <c r="VWE188" s="449"/>
      <c r="VWF188" s="449"/>
      <c r="VWG188" s="449"/>
      <c r="VWH188" s="449"/>
      <c r="VWI188" s="449"/>
      <c r="VWJ188" s="449"/>
      <c r="VWK188" s="449"/>
      <c r="VWL188" s="449"/>
      <c r="VWM188" s="449"/>
      <c r="VWN188" s="449"/>
      <c r="VWO188" s="449"/>
      <c r="VWP188" s="449"/>
      <c r="VWQ188" s="449"/>
      <c r="VWR188" s="449"/>
      <c r="VWS188" s="449"/>
      <c r="VWT188" s="449"/>
      <c r="VWU188" s="449"/>
      <c r="VWV188" s="449"/>
      <c r="VWW188" s="449"/>
      <c r="VWX188" s="449"/>
      <c r="VWY188" s="449"/>
      <c r="VWZ188" s="449"/>
      <c r="VXA188" s="449"/>
      <c r="VXB188" s="449"/>
      <c r="VXC188" s="449"/>
      <c r="VXD188" s="449"/>
      <c r="VXE188" s="449"/>
      <c r="VXF188" s="449"/>
      <c r="VXG188" s="449"/>
      <c r="VXH188" s="449"/>
      <c r="VXI188" s="449"/>
      <c r="VXJ188" s="449"/>
      <c r="VXK188" s="449"/>
      <c r="VXL188" s="449"/>
      <c r="VXM188" s="449"/>
      <c r="VXN188" s="449"/>
      <c r="VXO188" s="449"/>
      <c r="VXP188" s="449"/>
      <c r="VXQ188" s="449"/>
      <c r="VXR188" s="449"/>
      <c r="VXS188" s="449"/>
      <c r="VXT188" s="449"/>
      <c r="VXU188" s="449"/>
      <c r="VXV188" s="449"/>
      <c r="VXW188" s="449"/>
      <c r="VXX188" s="449"/>
      <c r="VXY188" s="449"/>
      <c r="VXZ188" s="449"/>
      <c r="VYA188" s="449"/>
      <c r="VYB188" s="449"/>
      <c r="VYC188" s="449"/>
      <c r="VYD188" s="449"/>
      <c r="VYE188" s="449"/>
      <c r="VYF188" s="449"/>
      <c r="VYG188" s="449"/>
      <c r="VYH188" s="449"/>
      <c r="VYI188" s="449"/>
      <c r="VYJ188" s="449"/>
      <c r="VYK188" s="449"/>
      <c r="VYL188" s="449"/>
      <c r="VYM188" s="449"/>
      <c r="VYN188" s="449"/>
      <c r="VYO188" s="449"/>
      <c r="VYP188" s="449"/>
      <c r="VYQ188" s="449"/>
      <c r="VYR188" s="449"/>
      <c r="VYS188" s="449"/>
      <c r="VYT188" s="449"/>
      <c r="VYU188" s="449"/>
      <c r="VYV188" s="449"/>
      <c r="VYW188" s="449"/>
      <c r="VYX188" s="449"/>
      <c r="VYY188" s="449"/>
      <c r="VYZ188" s="449"/>
      <c r="VZA188" s="449"/>
      <c r="VZB188" s="449"/>
      <c r="VZC188" s="449"/>
      <c r="VZD188" s="449"/>
      <c r="VZE188" s="449"/>
      <c r="VZF188" s="449"/>
      <c r="VZG188" s="449"/>
      <c r="VZH188" s="449"/>
      <c r="VZI188" s="449"/>
      <c r="VZJ188" s="449"/>
      <c r="VZK188" s="449"/>
      <c r="VZL188" s="449"/>
      <c r="VZM188" s="449"/>
      <c r="VZN188" s="449"/>
      <c r="VZO188" s="449"/>
      <c r="VZP188" s="449"/>
      <c r="VZQ188" s="449"/>
      <c r="VZR188" s="449"/>
      <c r="VZS188" s="449"/>
      <c r="VZT188" s="449"/>
      <c r="VZU188" s="449"/>
      <c r="VZV188" s="449"/>
      <c r="VZW188" s="449"/>
      <c r="VZX188" s="449"/>
      <c r="VZY188" s="449"/>
      <c r="VZZ188" s="449"/>
      <c r="WAA188" s="449"/>
      <c r="WAB188" s="449"/>
      <c r="WAC188" s="449"/>
      <c r="WAD188" s="449"/>
      <c r="WAE188" s="449"/>
      <c r="WAF188" s="449"/>
      <c r="WAG188" s="449"/>
      <c r="WAH188" s="449"/>
      <c r="WAI188" s="449"/>
      <c r="WAJ188" s="449"/>
      <c r="WAK188" s="449"/>
      <c r="WAL188" s="449"/>
      <c r="WAM188" s="449"/>
      <c r="WAN188" s="449"/>
      <c r="WAO188" s="449"/>
      <c r="WAP188" s="449"/>
      <c r="WAQ188" s="449"/>
      <c r="WAR188" s="449"/>
      <c r="WAS188" s="449"/>
      <c r="WAT188" s="449"/>
      <c r="WAU188" s="449"/>
      <c r="WAV188" s="449"/>
      <c r="WAW188" s="449"/>
      <c r="WAX188" s="449"/>
      <c r="WAY188" s="449"/>
      <c r="WAZ188" s="449"/>
      <c r="WBA188" s="449"/>
      <c r="WBB188" s="449"/>
      <c r="WBC188" s="449"/>
      <c r="WBD188" s="449"/>
      <c r="WBE188" s="449"/>
      <c r="WBF188" s="449"/>
      <c r="WBG188" s="449"/>
      <c r="WBH188" s="449"/>
      <c r="WBI188" s="449"/>
      <c r="WBJ188" s="449"/>
      <c r="WBK188" s="449"/>
      <c r="WBL188" s="449"/>
      <c r="WBM188" s="449"/>
      <c r="WBN188" s="449"/>
      <c r="WBO188" s="449"/>
      <c r="WBP188" s="449"/>
      <c r="WBQ188" s="449"/>
      <c r="WBR188" s="449"/>
      <c r="WBS188" s="449"/>
      <c r="WBT188" s="449"/>
      <c r="WBU188" s="449"/>
      <c r="WBV188" s="449"/>
      <c r="WBW188" s="449"/>
      <c r="WBX188" s="449"/>
      <c r="WBY188" s="449"/>
      <c r="WBZ188" s="449"/>
      <c r="WCA188" s="449"/>
      <c r="WCB188" s="449"/>
      <c r="WCC188" s="449"/>
      <c r="WCD188" s="449"/>
      <c r="WCE188" s="449"/>
      <c r="WCF188" s="449"/>
      <c r="WCG188" s="449"/>
      <c r="WCH188" s="449"/>
      <c r="WCI188" s="449"/>
      <c r="WCJ188" s="449"/>
      <c r="WCK188" s="449"/>
      <c r="WCL188" s="449"/>
      <c r="WCM188" s="449"/>
      <c r="WCN188" s="449"/>
      <c r="WCO188" s="449"/>
      <c r="WCP188" s="449"/>
      <c r="WCQ188" s="449"/>
      <c r="WCR188" s="449"/>
      <c r="WCS188" s="449"/>
      <c r="WCT188" s="449"/>
      <c r="WCU188" s="449"/>
      <c r="WCV188" s="449"/>
      <c r="WCW188" s="449"/>
      <c r="WCX188" s="449"/>
      <c r="WCY188" s="449"/>
      <c r="WCZ188" s="449"/>
      <c r="WDA188" s="449"/>
      <c r="WDB188" s="449"/>
      <c r="WDC188" s="449"/>
      <c r="WDD188" s="449"/>
      <c r="WDE188" s="449"/>
      <c r="WDF188" s="449"/>
      <c r="WDG188" s="449"/>
      <c r="WDH188" s="449"/>
      <c r="WDI188" s="449"/>
      <c r="WDJ188" s="449"/>
      <c r="WDK188" s="449"/>
      <c r="WDL188" s="449"/>
      <c r="WDM188" s="449"/>
      <c r="WDN188" s="449"/>
      <c r="WDO188" s="449"/>
      <c r="WDP188" s="449"/>
      <c r="WDQ188" s="449"/>
      <c r="WDR188" s="449"/>
      <c r="WDS188" s="449"/>
      <c r="WDT188" s="449"/>
      <c r="WDU188" s="449"/>
      <c r="WDV188" s="449"/>
      <c r="WDW188" s="449"/>
      <c r="WDX188" s="449"/>
      <c r="WDY188" s="449"/>
      <c r="WDZ188" s="449"/>
      <c r="WEA188" s="449"/>
      <c r="WEB188" s="449"/>
      <c r="WEC188" s="449"/>
      <c r="WED188" s="449"/>
      <c r="WEE188" s="449"/>
      <c r="WEF188" s="449"/>
      <c r="WEG188" s="449"/>
      <c r="WEH188" s="449"/>
      <c r="WEI188" s="449"/>
      <c r="WEJ188" s="449"/>
      <c r="WEK188" s="449"/>
      <c r="WEL188" s="449"/>
      <c r="WEM188" s="449"/>
      <c r="WEN188" s="449"/>
      <c r="WEO188" s="449"/>
      <c r="WEP188" s="449"/>
      <c r="WEQ188" s="449"/>
      <c r="WER188" s="449"/>
      <c r="WES188" s="449"/>
      <c r="WET188" s="449"/>
      <c r="WEU188" s="449"/>
      <c r="WEV188" s="449"/>
      <c r="WEW188" s="449"/>
      <c r="WEX188" s="449"/>
      <c r="WEY188" s="449"/>
      <c r="WEZ188" s="449"/>
      <c r="WFA188" s="449"/>
      <c r="WFB188" s="449"/>
      <c r="WFC188" s="449"/>
      <c r="WFD188" s="449"/>
      <c r="WFE188" s="449"/>
      <c r="WFF188" s="449"/>
      <c r="WFG188" s="449"/>
      <c r="WFH188" s="449"/>
      <c r="WFI188" s="449"/>
      <c r="WFJ188" s="449"/>
      <c r="WFK188" s="449"/>
      <c r="WFL188" s="449"/>
      <c r="WFM188" s="449"/>
      <c r="WFN188" s="449"/>
      <c r="WFO188" s="449"/>
      <c r="WFP188" s="449"/>
      <c r="WFQ188" s="449"/>
      <c r="WFR188" s="449"/>
      <c r="WFS188" s="449"/>
      <c r="WFT188" s="449"/>
      <c r="WFU188" s="449"/>
      <c r="WFV188" s="449"/>
      <c r="WFW188" s="449"/>
      <c r="WFX188" s="449"/>
      <c r="WFY188" s="449"/>
      <c r="WFZ188" s="449"/>
      <c r="WGA188" s="449"/>
      <c r="WGB188" s="449"/>
      <c r="WGC188" s="449"/>
      <c r="WGD188" s="449"/>
      <c r="WGE188" s="449"/>
      <c r="WGF188" s="449"/>
      <c r="WGG188" s="449"/>
      <c r="WGH188" s="449"/>
      <c r="WGI188" s="449"/>
      <c r="WGJ188" s="449"/>
      <c r="WGK188" s="449"/>
      <c r="WGL188" s="449"/>
      <c r="WGM188" s="449"/>
      <c r="WGN188" s="449"/>
      <c r="WGO188" s="449"/>
      <c r="WGP188" s="449"/>
      <c r="WGQ188" s="449"/>
      <c r="WGR188" s="449"/>
      <c r="WGS188" s="449"/>
      <c r="WGT188" s="449"/>
      <c r="WGU188" s="449"/>
      <c r="WGV188" s="449"/>
      <c r="WGW188" s="449"/>
      <c r="WGX188" s="449"/>
      <c r="WGY188" s="449"/>
      <c r="WGZ188" s="449"/>
      <c r="WHA188" s="449"/>
      <c r="WHB188" s="449"/>
      <c r="WHC188" s="449"/>
      <c r="WHD188" s="449"/>
      <c r="WHE188" s="449"/>
      <c r="WHF188" s="449"/>
      <c r="WHG188" s="449"/>
      <c r="WHH188" s="449"/>
      <c r="WHI188" s="449"/>
      <c r="WHJ188" s="449"/>
      <c r="WHK188" s="449"/>
      <c r="WHL188" s="449"/>
      <c r="WHM188" s="449"/>
      <c r="WHN188" s="449"/>
      <c r="WHO188" s="449"/>
      <c r="WHP188" s="449"/>
      <c r="WHQ188" s="449"/>
      <c r="WHR188" s="449"/>
      <c r="WHS188" s="449"/>
      <c r="WHT188" s="449"/>
      <c r="WHU188" s="449"/>
      <c r="WHV188" s="449"/>
      <c r="WHW188" s="449"/>
      <c r="WHX188" s="449"/>
      <c r="WHY188" s="449"/>
      <c r="WHZ188" s="449"/>
      <c r="WIA188" s="449"/>
      <c r="WIB188" s="449"/>
      <c r="WIC188" s="449"/>
      <c r="WID188" s="449"/>
      <c r="WIE188" s="449"/>
      <c r="WIF188" s="449"/>
      <c r="WIG188" s="449"/>
      <c r="WIH188" s="449"/>
      <c r="WII188" s="449"/>
      <c r="WIJ188" s="449"/>
      <c r="WIK188" s="449"/>
      <c r="WIL188" s="449"/>
      <c r="WIM188" s="449"/>
      <c r="WIN188" s="449"/>
      <c r="WIO188" s="449"/>
      <c r="WIP188" s="449"/>
      <c r="WIQ188" s="449"/>
      <c r="WIR188" s="449"/>
      <c r="WIS188" s="449"/>
      <c r="WIT188" s="449"/>
      <c r="WIU188" s="449"/>
      <c r="WIV188" s="449"/>
      <c r="WIW188" s="449"/>
      <c r="WIX188" s="449"/>
      <c r="WIY188" s="449"/>
      <c r="WIZ188" s="449"/>
      <c r="WJA188" s="449"/>
      <c r="WJB188" s="449"/>
      <c r="WJC188" s="449"/>
      <c r="WJD188" s="449"/>
      <c r="WJE188" s="449"/>
      <c r="WJF188" s="449"/>
      <c r="WJG188" s="449"/>
      <c r="WJH188" s="449"/>
      <c r="WJI188" s="449"/>
      <c r="WJJ188" s="449"/>
      <c r="WJK188" s="449"/>
      <c r="WJL188" s="449"/>
      <c r="WJM188" s="449"/>
      <c r="WJN188" s="449"/>
      <c r="WJO188" s="449"/>
      <c r="WJP188" s="449"/>
      <c r="WJQ188" s="449"/>
      <c r="WJR188" s="449"/>
      <c r="WJS188" s="449"/>
      <c r="WJT188" s="449"/>
      <c r="WJU188" s="449"/>
      <c r="WJV188" s="449"/>
      <c r="WJW188" s="449"/>
      <c r="WJX188" s="449"/>
      <c r="WJY188" s="449"/>
      <c r="WJZ188" s="449"/>
      <c r="WKA188" s="449"/>
      <c r="WKB188" s="449"/>
      <c r="WKC188" s="449"/>
      <c r="WKD188" s="449"/>
      <c r="WKE188" s="449"/>
      <c r="WKF188" s="449"/>
      <c r="WKG188" s="449"/>
      <c r="WKH188" s="449"/>
      <c r="WKI188" s="449"/>
      <c r="WKJ188" s="449"/>
      <c r="WKK188" s="449"/>
      <c r="WKL188" s="449"/>
      <c r="WKM188" s="449"/>
      <c r="WKN188" s="449"/>
      <c r="WKO188" s="449"/>
      <c r="WKP188" s="449"/>
      <c r="WKQ188" s="449"/>
      <c r="WKR188" s="449"/>
      <c r="WKS188" s="449"/>
      <c r="WKT188" s="449"/>
      <c r="WKU188" s="449"/>
      <c r="WKV188" s="449"/>
      <c r="WKW188" s="449"/>
      <c r="WKX188" s="449"/>
      <c r="WKY188" s="449"/>
      <c r="WKZ188" s="449"/>
      <c r="WLA188" s="449"/>
      <c r="WLB188" s="449"/>
      <c r="WLC188" s="449"/>
      <c r="WLD188" s="449"/>
      <c r="WLE188" s="449"/>
      <c r="WLF188" s="449"/>
      <c r="WLG188" s="449"/>
      <c r="WLH188" s="449"/>
      <c r="WLI188" s="449"/>
      <c r="WLJ188" s="449"/>
      <c r="WLK188" s="449"/>
      <c r="WLL188" s="449"/>
      <c r="WLM188" s="449"/>
      <c r="WLN188" s="449"/>
      <c r="WLO188" s="449"/>
      <c r="WLP188" s="449"/>
      <c r="WLQ188" s="449"/>
      <c r="WLR188" s="449"/>
      <c r="WLS188" s="449"/>
      <c r="WLT188" s="449"/>
      <c r="WLU188" s="449"/>
      <c r="WLV188" s="449"/>
      <c r="WLW188" s="449"/>
      <c r="WLX188" s="449"/>
      <c r="WLY188" s="449"/>
      <c r="WLZ188" s="449"/>
      <c r="WMA188" s="449"/>
      <c r="WMB188" s="449"/>
      <c r="WMC188" s="449"/>
      <c r="WMD188" s="449"/>
      <c r="WME188" s="449"/>
      <c r="WMF188" s="449"/>
      <c r="WMG188" s="449"/>
      <c r="WMH188" s="449"/>
      <c r="WMI188" s="449"/>
      <c r="WMJ188" s="449"/>
      <c r="WMK188" s="449"/>
      <c r="WML188" s="449"/>
      <c r="WMM188" s="449"/>
      <c r="WMN188" s="449"/>
      <c r="WMO188" s="449"/>
      <c r="WMP188" s="449"/>
      <c r="WMQ188" s="449"/>
      <c r="WMR188" s="449"/>
      <c r="WMS188" s="449"/>
      <c r="WMT188" s="449"/>
      <c r="WMU188" s="449"/>
      <c r="WMV188" s="449"/>
      <c r="WMW188" s="449"/>
      <c r="WMX188" s="449"/>
      <c r="WMY188" s="449"/>
      <c r="WMZ188" s="449"/>
      <c r="WNA188" s="449"/>
      <c r="WNB188" s="449"/>
      <c r="WNC188" s="449"/>
      <c r="WND188" s="449"/>
      <c r="WNE188" s="449"/>
      <c r="WNF188" s="449"/>
      <c r="WNG188" s="449"/>
      <c r="WNH188" s="449"/>
      <c r="WNI188" s="449"/>
      <c r="WNJ188" s="449"/>
      <c r="WNK188" s="449"/>
      <c r="WNL188" s="449"/>
      <c r="WNM188" s="449"/>
      <c r="WNN188" s="449"/>
      <c r="WNO188" s="449"/>
      <c r="WNP188" s="449"/>
      <c r="WNQ188" s="449"/>
      <c r="WNR188" s="449"/>
      <c r="WNS188" s="449"/>
      <c r="WNT188" s="449"/>
      <c r="WNU188" s="449"/>
      <c r="WNV188" s="449"/>
      <c r="WNW188" s="449"/>
      <c r="WNX188" s="449"/>
      <c r="WNY188" s="449"/>
      <c r="WNZ188" s="449"/>
      <c r="WOA188" s="449"/>
      <c r="WOB188" s="449"/>
      <c r="WOC188" s="449"/>
      <c r="WOD188" s="449"/>
      <c r="WOE188" s="449"/>
      <c r="WOF188" s="449"/>
      <c r="WOG188" s="449"/>
      <c r="WOH188" s="449"/>
      <c r="WOI188" s="449"/>
      <c r="WOJ188" s="449"/>
      <c r="WOK188" s="449"/>
      <c r="WOL188" s="449"/>
      <c r="WOM188" s="449"/>
      <c r="WON188" s="449"/>
      <c r="WOO188" s="449"/>
      <c r="WOP188" s="449"/>
      <c r="WOQ188" s="449"/>
      <c r="WOR188" s="449"/>
      <c r="WOS188" s="449"/>
      <c r="WOT188" s="449"/>
      <c r="WOU188" s="449"/>
      <c r="WOV188" s="449"/>
      <c r="WOW188" s="449"/>
      <c r="WOX188" s="449"/>
      <c r="WOY188" s="449"/>
      <c r="WOZ188" s="449"/>
      <c r="WPA188" s="449"/>
      <c r="WPB188" s="449"/>
      <c r="WPC188" s="449"/>
      <c r="WPD188" s="449"/>
      <c r="WPE188" s="449"/>
      <c r="WPF188" s="449"/>
      <c r="WPG188" s="449"/>
      <c r="WPH188" s="449"/>
      <c r="WPI188" s="449"/>
      <c r="WPJ188" s="449"/>
      <c r="WPK188" s="449"/>
      <c r="WPL188" s="449"/>
      <c r="WPM188" s="449"/>
      <c r="WPN188" s="449"/>
      <c r="WPO188" s="449"/>
      <c r="WPP188" s="449"/>
      <c r="WPQ188" s="449"/>
      <c r="WPR188" s="449"/>
      <c r="WPS188" s="449"/>
      <c r="WPT188" s="449"/>
      <c r="WPU188" s="449"/>
      <c r="WPV188" s="449"/>
      <c r="WPW188" s="449"/>
      <c r="WPX188" s="449"/>
      <c r="WPY188" s="449"/>
      <c r="WPZ188" s="449"/>
      <c r="WQA188" s="449"/>
      <c r="WQB188" s="449"/>
      <c r="WQC188" s="449"/>
      <c r="WQD188" s="449"/>
      <c r="WQE188" s="449"/>
      <c r="WQF188" s="449"/>
      <c r="WQG188" s="449"/>
      <c r="WQH188" s="449"/>
      <c r="WQI188" s="449"/>
      <c r="WQJ188" s="449"/>
      <c r="WQK188" s="449"/>
      <c r="WQL188" s="449"/>
      <c r="WQM188" s="449"/>
      <c r="WQN188" s="449"/>
      <c r="WQO188" s="449"/>
      <c r="WQP188" s="449"/>
      <c r="WQQ188" s="449"/>
      <c r="WQR188" s="449"/>
      <c r="WQS188" s="449"/>
      <c r="WQT188" s="449"/>
      <c r="WQU188" s="449"/>
      <c r="WQV188" s="449"/>
      <c r="WQW188" s="449"/>
      <c r="WQX188" s="449"/>
      <c r="WQY188" s="449"/>
      <c r="WQZ188" s="449"/>
      <c r="WRA188" s="449"/>
      <c r="WRB188" s="449"/>
      <c r="WRC188" s="449"/>
      <c r="WRD188" s="449"/>
      <c r="WRE188" s="449"/>
      <c r="WRF188" s="449"/>
      <c r="WRG188" s="449"/>
      <c r="WRH188" s="449"/>
      <c r="WRI188" s="449"/>
      <c r="WRJ188" s="449"/>
      <c r="WRK188" s="449"/>
      <c r="WRL188" s="449"/>
      <c r="WRM188" s="449"/>
      <c r="WRN188" s="449"/>
      <c r="WRO188" s="449"/>
      <c r="WRP188" s="449"/>
      <c r="WRQ188" s="449"/>
      <c r="WRR188" s="449"/>
      <c r="WRS188" s="449"/>
      <c r="WRT188" s="449"/>
      <c r="WRU188" s="449"/>
      <c r="WRV188" s="449"/>
      <c r="WRW188" s="449"/>
      <c r="WRX188" s="449"/>
      <c r="WRY188" s="449"/>
      <c r="WRZ188" s="449"/>
      <c r="WSA188" s="449"/>
      <c r="WSB188" s="449"/>
      <c r="WSC188" s="449"/>
      <c r="WSD188" s="449"/>
      <c r="WSE188" s="449"/>
      <c r="WSF188" s="449"/>
      <c r="WSG188" s="449"/>
      <c r="WSH188" s="449"/>
      <c r="WSI188" s="449"/>
      <c r="WSJ188" s="449"/>
      <c r="WSK188" s="449"/>
      <c r="WSL188" s="449"/>
      <c r="WSM188" s="449"/>
      <c r="WSN188" s="449"/>
      <c r="WSO188" s="449"/>
      <c r="WSP188" s="449"/>
      <c r="WSQ188" s="449"/>
      <c r="WSR188" s="449"/>
      <c r="WSS188" s="449"/>
      <c r="WST188" s="449"/>
      <c r="WSU188" s="449"/>
      <c r="WSV188" s="449"/>
      <c r="WSW188" s="449"/>
      <c r="WSX188" s="449"/>
      <c r="WSY188" s="449"/>
      <c r="WSZ188" s="449"/>
      <c r="WTA188" s="449"/>
      <c r="WTB188" s="449"/>
      <c r="WTC188" s="449"/>
      <c r="WTD188" s="449"/>
      <c r="WTE188" s="449"/>
      <c r="WTF188" s="449"/>
      <c r="WTG188" s="449"/>
      <c r="WTH188" s="449"/>
      <c r="WTI188" s="449"/>
      <c r="WTJ188" s="449"/>
      <c r="WTK188" s="449"/>
      <c r="WTL188" s="449"/>
      <c r="WTM188" s="449"/>
      <c r="WTN188" s="449"/>
      <c r="WTO188" s="449"/>
      <c r="WTP188" s="449"/>
      <c r="WTQ188" s="449"/>
      <c r="WTR188" s="449"/>
      <c r="WTS188" s="449"/>
      <c r="WTT188" s="449"/>
      <c r="WTU188" s="449"/>
      <c r="WTV188" s="449"/>
      <c r="WTW188" s="449"/>
      <c r="WTX188" s="449"/>
      <c r="WTY188" s="449"/>
      <c r="WTZ188" s="449"/>
      <c r="WUA188" s="449"/>
      <c r="WUB188" s="449"/>
      <c r="WUC188" s="449"/>
      <c r="WUD188" s="449"/>
      <c r="WUE188" s="449"/>
      <c r="WUF188" s="449"/>
      <c r="WUG188" s="449"/>
      <c r="WUH188" s="449"/>
      <c r="WUI188" s="449"/>
      <c r="WUJ188" s="449"/>
      <c r="WUK188" s="449"/>
      <c r="WUL188" s="449"/>
      <c r="WUM188" s="449"/>
      <c r="WUN188" s="449"/>
      <c r="WUO188" s="449"/>
      <c r="WUP188" s="449"/>
      <c r="WUQ188" s="449"/>
      <c r="WUR188" s="449"/>
      <c r="WUS188" s="449"/>
      <c r="WUT188" s="449"/>
      <c r="WUU188" s="449"/>
      <c r="WUV188" s="449"/>
      <c r="WUW188" s="449"/>
      <c r="WUX188" s="449"/>
      <c r="WUY188" s="449"/>
      <c r="WUZ188" s="449"/>
      <c r="WVA188" s="449"/>
      <c r="WVB188" s="449"/>
      <c r="WVC188" s="449"/>
      <c r="WVD188" s="449"/>
      <c r="WVE188" s="449"/>
      <c r="WVF188" s="449"/>
      <c r="WVG188" s="449"/>
      <c r="WVH188" s="449"/>
      <c r="WVI188" s="449"/>
      <c r="WVJ188" s="449"/>
      <c r="WVK188" s="449"/>
      <c r="WVL188" s="449"/>
      <c r="WVM188" s="449"/>
      <c r="WVN188" s="449"/>
      <c r="WVO188" s="449"/>
      <c r="WVP188" s="449"/>
      <c r="WVQ188" s="449"/>
      <c r="WVR188" s="449"/>
      <c r="WVS188" s="449"/>
      <c r="WVT188" s="449"/>
      <c r="WVU188" s="449"/>
      <c r="WVV188" s="449"/>
      <c r="WVW188" s="449"/>
      <c r="WVX188" s="449"/>
      <c r="WVY188" s="449"/>
      <c r="WVZ188" s="449"/>
      <c r="WWA188" s="449"/>
      <c r="WWB188" s="449"/>
      <c r="WWC188" s="449"/>
      <c r="WWD188" s="449"/>
      <c r="WWE188" s="449"/>
      <c r="WWF188" s="449"/>
      <c r="WWG188" s="449"/>
      <c r="WWH188" s="449"/>
      <c r="WWI188" s="449"/>
      <c r="WWJ188" s="449"/>
      <c r="WWK188" s="449"/>
      <c r="WWL188" s="449"/>
      <c r="WWM188" s="449"/>
      <c r="WWN188" s="449"/>
      <c r="WWO188" s="449"/>
      <c r="WWP188" s="449"/>
      <c r="WWQ188" s="449"/>
      <c r="WWR188" s="449"/>
      <c r="WWS188" s="449"/>
      <c r="WWT188" s="449"/>
      <c r="WWU188" s="449"/>
      <c r="WWV188" s="449"/>
      <c r="WWW188" s="449"/>
      <c r="WWX188" s="449"/>
      <c r="WWY188" s="449"/>
      <c r="WWZ188" s="449"/>
      <c r="WXA188" s="449"/>
      <c r="WXB188" s="449"/>
      <c r="WXC188" s="449"/>
      <c r="WXD188" s="449"/>
      <c r="WXE188" s="449"/>
      <c r="WXF188" s="449"/>
      <c r="WXG188" s="449"/>
      <c r="WXH188" s="449"/>
      <c r="WXI188" s="449"/>
      <c r="WXJ188" s="449"/>
      <c r="WXK188" s="449"/>
      <c r="WXL188" s="449"/>
      <c r="WXM188" s="449"/>
      <c r="WXN188" s="449"/>
      <c r="WXO188" s="449"/>
      <c r="WXP188" s="449"/>
      <c r="WXQ188" s="449"/>
      <c r="WXR188" s="449"/>
      <c r="WXS188" s="449"/>
      <c r="WXT188" s="449"/>
      <c r="WXU188" s="449"/>
      <c r="WXV188" s="449"/>
      <c r="WXW188" s="449"/>
      <c r="WXX188" s="449"/>
      <c r="WXY188" s="449"/>
      <c r="WXZ188" s="449"/>
      <c r="WYA188" s="449"/>
      <c r="WYB188" s="449"/>
      <c r="WYC188" s="449"/>
      <c r="WYD188" s="449"/>
      <c r="WYE188" s="449"/>
      <c r="WYF188" s="449"/>
      <c r="WYG188" s="449"/>
      <c r="WYH188" s="449"/>
      <c r="WYI188" s="449"/>
      <c r="WYJ188" s="449"/>
      <c r="WYK188" s="449"/>
      <c r="WYL188" s="449"/>
      <c r="WYM188" s="449"/>
      <c r="WYN188" s="449"/>
      <c r="WYO188" s="449"/>
      <c r="WYP188" s="449"/>
      <c r="WYQ188" s="449"/>
      <c r="WYR188" s="449"/>
      <c r="WYS188" s="449"/>
      <c r="WYT188" s="449"/>
      <c r="WYU188" s="449"/>
      <c r="WYV188" s="449"/>
      <c r="WYW188" s="449"/>
      <c r="WYX188" s="449"/>
      <c r="WYY188" s="449"/>
      <c r="WYZ188" s="449"/>
      <c r="WZA188" s="449"/>
      <c r="WZB188" s="449"/>
      <c r="WZC188" s="449"/>
      <c r="WZD188" s="449"/>
      <c r="WZE188" s="449"/>
      <c r="WZF188" s="449"/>
      <c r="WZG188" s="449"/>
      <c r="WZH188" s="449"/>
      <c r="WZI188" s="449"/>
      <c r="WZJ188" s="449"/>
      <c r="WZK188" s="449"/>
      <c r="WZL188" s="449"/>
      <c r="WZM188" s="449"/>
      <c r="WZN188" s="449"/>
      <c r="WZO188" s="449"/>
      <c r="WZP188" s="449"/>
      <c r="WZQ188" s="449"/>
      <c r="WZR188" s="449"/>
      <c r="WZS188" s="449"/>
      <c r="WZT188" s="449"/>
      <c r="WZU188" s="449"/>
      <c r="WZV188" s="449"/>
      <c r="WZW188" s="449"/>
      <c r="WZX188" s="449"/>
      <c r="WZY188" s="449"/>
      <c r="WZZ188" s="449"/>
      <c r="XAA188" s="449"/>
      <c r="XAB188" s="449"/>
      <c r="XAC188" s="449"/>
      <c r="XAD188" s="449"/>
      <c r="XAE188" s="449"/>
      <c r="XAF188" s="449"/>
      <c r="XAG188" s="449"/>
      <c r="XAH188" s="449"/>
      <c r="XAI188" s="449"/>
      <c r="XAJ188" s="449"/>
      <c r="XAK188" s="449"/>
      <c r="XAL188" s="449"/>
      <c r="XAM188" s="449"/>
      <c r="XAN188" s="449"/>
      <c r="XAO188" s="449"/>
      <c r="XAP188" s="449"/>
      <c r="XAQ188" s="449"/>
      <c r="XAR188" s="449"/>
      <c r="XAS188" s="449"/>
      <c r="XAT188" s="449"/>
      <c r="XAU188" s="449"/>
      <c r="XAV188" s="449"/>
      <c r="XAW188" s="449"/>
      <c r="XAX188" s="449"/>
      <c r="XAY188" s="449"/>
      <c r="XAZ188" s="449"/>
      <c r="XBA188" s="449"/>
      <c r="XBB188" s="449"/>
      <c r="XBC188" s="449"/>
      <c r="XBD188" s="449"/>
      <c r="XBE188" s="449"/>
      <c r="XBF188" s="449"/>
      <c r="XBG188" s="449"/>
      <c r="XBH188" s="449"/>
      <c r="XBI188" s="449"/>
      <c r="XBJ188" s="449"/>
      <c r="XBK188" s="449"/>
      <c r="XBL188" s="449"/>
      <c r="XBM188" s="449"/>
      <c r="XBN188" s="449"/>
      <c r="XBO188" s="449"/>
      <c r="XBP188" s="449"/>
      <c r="XBQ188" s="449"/>
      <c r="XBR188" s="449"/>
      <c r="XBS188" s="449"/>
      <c r="XBT188" s="449"/>
      <c r="XBU188" s="449"/>
      <c r="XBV188" s="449"/>
      <c r="XBW188" s="449"/>
      <c r="XBX188" s="449"/>
      <c r="XBY188" s="449"/>
      <c r="XBZ188" s="449"/>
    </row>
    <row r="189" spans="1:16302" ht="13.5" thickBot="1" x14ac:dyDescent="0.25">
      <c r="A189" s="450"/>
      <c r="B189" s="562" t="s">
        <v>1600</v>
      </c>
      <c r="C189" s="563"/>
      <c r="D189" s="563" t="s">
        <v>1175</v>
      </c>
      <c r="E189" s="563"/>
      <c r="F189" s="564"/>
      <c r="G189" s="565"/>
      <c r="H189" s="565"/>
      <c r="I189" s="566" t="s">
        <v>1175</v>
      </c>
      <c r="J189" s="566"/>
      <c r="K189" s="566"/>
      <c r="L189" s="566"/>
      <c r="M189" s="566"/>
      <c r="N189" s="566" t="s">
        <v>1175</v>
      </c>
      <c r="O189" s="566" t="s">
        <v>1175</v>
      </c>
      <c r="P189" s="563"/>
      <c r="Q189" s="567"/>
      <c r="R189" s="567"/>
      <c r="S189" s="568"/>
    </row>
    <row r="190" spans="1:16302" s="460" customFormat="1" x14ac:dyDescent="0.2">
      <c r="A190" s="453"/>
      <c r="B190" s="155" t="s">
        <v>2654</v>
      </c>
      <c r="C190" s="156" t="s">
        <v>2653</v>
      </c>
      <c r="D190" s="157" t="s">
        <v>2652</v>
      </c>
      <c r="E190" s="158" t="s">
        <v>2651</v>
      </c>
      <c r="F190" s="159" t="s">
        <v>691</v>
      </c>
      <c r="G190" s="147">
        <v>7089.08</v>
      </c>
      <c r="H190" s="147">
        <f>ROUND(ROUND(G190*4.8,2),0)</f>
        <v>34028</v>
      </c>
      <c r="I190" s="148" t="s">
        <v>2733</v>
      </c>
      <c r="J190" s="246" t="s">
        <v>229</v>
      </c>
      <c r="K190" s="160" t="s">
        <v>3</v>
      </c>
      <c r="L190" s="161">
        <v>85258900</v>
      </c>
      <c r="M190" s="160" t="s">
        <v>631</v>
      </c>
      <c r="N190" s="161"/>
      <c r="O190" s="161" t="s">
        <v>2650</v>
      </c>
      <c r="P190" s="181"/>
      <c r="Q190" s="160" t="s">
        <v>1133</v>
      </c>
      <c r="R190" s="232"/>
      <c r="S190" s="183">
        <v>4060039159519</v>
      </c>
    </row>
    <row r="191" spans="1:16302" ht="13.5" thickBot="1" x14ac:dyDescent="0.25">
      <c r="A191" s="450"/>
      <c r="B191" s="155" t="s">
        <v>1601</v>
      </c>
      <c r="C191" s="156" t="s">
        <v>637</v>
      </c>
      <c r="D191" s="157" t="s">
        <v>638</v>
      </c>
      <c r="E191" s="158" t="s">
        <v>1602</v>
      </c>
      <c r="F191" s="159" t="s">
        <v>691</v>
      </c>
      <c r="G191" s="147">
        <v>7089.08</v>
      </c>
      <c r="H191" s="147">
        <f>ROUND(ROUND(G191*4.8,2),0)</f>
        <v>34028</v>
      </c>
      <c r="I191" s="148" t="s">
        <v>2733</v>
      </c>
      <c r="J191" s="160" t="s">
        <v>229</v>
      </c>
      <c r="K191" s="160" t="s">
        <v>3</v>
      </c>
      <c r="L191" s="161">
        <v>8525801931</v>
      </c>
      <c r="M191" s="160" t="s">
        <v>631</v>
      </c>
      <c r="N191" s="161">
        <v>44</v>
      </c>
      <c r="O191" s="161" t="s">
        <v>1603</v>
      </c>
      <c r="P191" s="181"/>
      <c r="Q191" s="160" t="s">
        <v>1133</v>
      </c>
      <c r="R191" s="232"/>
      <c r="S191" s="407">
        <v>8717332541010</v>
      </c>
    </row>
    <row r="192" spans="1:16302" ht="13.5" thickBot="1" x14ac:dyDescent="0.25">
      <c r="A192" s="450"/>
      <c r="B192" s="562" t="s">
        <v>1604</v>
      </c>
      <c r="C192" s="563"/>
      <c r="D192" s="563" t="s">
        <v>1175</v>
      </c>
      <c r="E192" s="563"/>
      <c r="F192" s="564"/>
      <c r="G192" s="565"/>
      <c r="H192" s="565"/>
      <c r="I192" s="566" t="s">
        <v>1175</v>
      </c>
      <c r="J192" s="566"/>
      <c r="K192" s="566"/>
      <c r="L192" s="566"/>
      <c r="M192" s="566"/>
      <c r="N192" s="566" t="s">
        <v>1175</v>
      </c>
      <c r="O192" s="566" t="s">
        <v>1175</v>
      </c>
      <c r="P192" s="563"/>
      <c r="Q192" s="567"/>
      <c r="R192" s="567"/>
      <c r="S192" s="568"/>
    </row>
    <row r="193" spans="1:19" x14ac:dyDescent="0.2">
      <c r="A193" s="450"/>
      <c r="B193" s="251" t="s">
        <v>1605</v>
      </c>
      <c r="C193" s="468" t="s">
        <v>804</v>
      </c>
      <c r="D193" s="469" t="s">
        <v>812</v>
      </c>
      <c r="E193" s="470" t="s">
        <v>1606</v>
      </c>
      <c r="F193" s="159" t="s">
        <v>691</v>
      </c>
      <c r="G193" s="147">
        <v>1067.22</v>
      </c>
      <c r="H193" s="147">
        <f>ROUND(ROUND(G193*4.8,2),0)</f>
        <v>5123</v>
      </c>
      <c r="I193" s="160" t="s">
        <v>2761</v>
      </c>
      <c r="J193" s="160" t="s">
        <v>229</v>
      </c>
      <c r="K193" s="194" t="s">
        <v>34</v>
      </c>
      <c r="L193" s="204">
        <v>8517620000</v>
      </c>
      <c r="M193" s="194" t="s">
        <v>631</v>
      </c>
      <c r="N193" s="204">
        <v>11</v>
      </c>
      <c r="O193" s="204" t="s">
        <v>1607</v>
      </c>
      <c r="P193" s="408"/>
      <c r="Q193" s="157"/>
      <c r="R193" s="163"/>
      <c r="S193" s="163">
        <v>4060039021670</v>
      </c>
    </row>
    <row r="194" spans="1:19" x14ac:dyDescent="0.2">
      <c r="A194" s="450"/>
      <c r="B194" s="251" t="s">
        <v>1608</v>
      </c>
      <c r="C194" s="468" t="s">
        <v>805</v>
      </c>
      <c r="D194" s="469" t="s">
        <v>813</v>
      </c>
      <c r="E194" s="470" t="s">
        <v>1609</v>
      </c>
      <c r="F194" s="159" t="s">
        <v>691</v>
      </c>
      <c r="G194" s="147">
        <v>613.54</v>
      </c>
      <c r="H194" s="147">
        <f t="shared" ref="H194:H203" si="16">ROUND(ROUND(G194*4.8,2),0)</f>
        <v>2945</v>
      </c>
      <c r="I194" s="160" t="s">
        <v>2761</v>
      </c>
      <c r="J194" s="160" t="s">
        <v>229</v>
      </c>
      <c r="K194" s="194" t="s">
        <v>34</v>
      </c>
      <c r="L194" s="204">
        <v>8531900000</v>
      </c>
      <c r="M194" s="194" t="s">
        <v>678</v>
      </c>
      <c r="N194" s="204">
        <v>93</v>
      </c>
      <c r="O194" s="204" t="s">
        <v>1610</v>
      </c>
      <c r="P194" s="408"/>
      <c r="Q194" s="157"/>
      <c r="R194" s="163"/>
      <c r="S194" s="163">
        <v>4060039021687</v>
      </c>
    </row>
    <row r="195" spans="1:19" x14ac:dyDescent="0.2">
      <c r="A195" s="450"/>
      <c r="B195" s="251" t="s">
        <v>1611</v>
      </c>
      <c r="C195" s="468" t="s">
        <v>806</v>
      </c>
      <c r="D195" s="469" t="s">
        <v>814</v>
      </c>
      <c r="E195" s="470" t="s">
        <v>1612</v>
      </c>
      <c r="F195" s="159" t="s">
        <v>691</v>
      </c>
      <c r="G195" s="147">
        <v>11.58</v>
      </c>
      <c r="H195" s="147">
        <f t="shared" si="16"/>
        <v>56</v>
      </c>
      <c r="I195" s="160" t="s">
        <v>2761</v>
      </c>
      <c r="J195" s="160" t="s">
        <v>229</v>
      </c>
      <c r="K195" s="194" t="s">
        <v>34</v>
      </c>
      <c r="L195" s="204">
        <v>8536909599</v>
      </c>
      <c r="M195" s="194" t="s">
        <v>678</v>
      </c>
      <c r="N195" s="204">
        <v>92</v>
      </c>
      <c r="O195" s="204" t="s">
        <v>1613</v>
      </c>
      <c r="P195" s="408"/>
      <c r="Q195" s="157"/>
      <c r="R195" s="163"/>
      <c r="S195" s="163">
        <v>4060039021694</v>
      </c>
    </row>
    <row r="196" spans="1:19" x14ac:dyDescent="0.2">
      <c r="A196" s="450"/>
      <c r="B196" s="251" t="s">
        <v>1614</v>
      </c>
      <c r="C196" s="468" t="s">
        <v>807</v>
      </c>
      <c r="D196" s="469" t="s">
        <v>815</v>
      </c>
      <c r="E196" s="470" t="s">
        <v>1615</v>
      </c>
      <c r="F196" s="159" t="s">
        <v>691</v>
      </c>
      <c r="G196" s="147">
        <v>133.13</v>
      </c>
      <c r="H196" s="147">
        <f t="shared" si="16"/>
        <v>639</v>
      </c>
      <c r="I196" s="160" t="s">
        <v>2761</v>
      </c>
      <c r="J196" s="160" t="s">
        <v>229</v>
      </c>
      <c r="K196" s="194" t="s">
        <v>34</v>
      </c>
      <c r="L196" s="204">
        <v>8536501999</v>
      </c>
      <c r="M196" s="194" t="s">
        <v>678</v>
      </c>
      <c r="N196" s="204">
        <v>5</v>
      </c>
      <c r="O196" s="204" t="s">
        <v>1616</v>
      </c>
      <c r="P196" s="408"/>
      <c r="Q196" s="157"/>
      <c r="R196" s="163"/>
      <c r="S196" s="163">
        <v>4060039021700</v>
      </c>
    </row>
    <row r="197" spans="1:19" x14ac:dyDescent="0.2">
      <c r="A197" s="450"/>
      <c r="B197" s="251" t="s">
        <v>1617</v>
      </c>
      <c r="C197" s="468" t="s">
        <v>808</v>
      </c>
      <c r="D197" s="469" t="s">
        <v>816</v>
      </c>
      <c r="E197" s="470" t="s">
        <v>1618</v>
      </c>
      <c r="F197" s="159" t="s">
        <v>691</v>
      </c>
      <c r="G197" s="147">
        <v>769.82</v>
      </c>
      <c r="H197" s="147">
        <f t="shared" si="16"/>
        <v>3695</v>
      </c>
      <c r="I197" s="160" t="s">
        <v>2761</v>
      </c>
      <c r="J197" s="160" t="s">
        <v>229</v>
      </c>
      <c r="K197" s="194" t="s">
        <v>34</v>
      </c>
      <c r="L197" s="204">
        <v>8536501999</v>
      </c>
      <c r="M197" s="194" t="s">
        <v>678</v>
      </c>
      <c r="N197" s="204">
        <v>6</v>
      </c>
      <c r="O197" s="204" t="s">
        <v>1619</v>
      </c>
      <c r="P197" s="408"/>
      <c r="Q197" s="157"/>
      <c r="R197" s="163"/>
      <c r="S197" s="163">
        <v>4060039022233</v>
      </c>
    </row>
    <row r="198" spans="1:19" x14ac:dyDescent="0.2">
      <c r="A198" s="450"/>
      <c r="B198" s="251" t="s">
        <v>1620</v>
      </c>
      <c r="C198" s="468" t="s">
        <v>809</v>
      </c>
      <c r="D198" s="469" t="s">
        <v>817</v>
      </c>
      <c r="E198" s="470" t="s">
        <v>1621</v>
      </c>
      <c r="F198" s="159" t="s">
        <v>691</v>
      </c>
      <c r="G198" s="147">
        <v>78.72</v>
      </c>
      <c r="H198" s="147">
        <f t="shared" si="16"/>
        <v>378</v>
      </c>
      <c r="I198" s="160" t="s">
        <v>2761</v>
      </c>
      <c r="J198" s="160" t="s">
        <v>229</v>
      </c>
      <c r="K198" s="194" t="s">
        <v>34</v>
      </c>
      <c r="L198" s="204">
        <v>8506501000</v>
      </c>
      <c r="M198" s="194" t="s">
        <v>678</v>
      </c>
      <c r="N198" s="204">
        <v>120</v>
      </c>
      <c r="O198" s="204" t="s">
        <v>1449</v>
      </c>
      <c r="P198" s="408"/>
      <c r="Q198" s="157"/>
      <c r="R198" s="163"/>
      <c r="S198" s="163">
        <v>4060039022226</v>
      </c>
    </row>
    <row r="199" spans="1:19" x14ac:dyDescent="0.2">
      <c r="A199" s="450"/>
      <c r="B199" s="251" t="s">
        <v>1622</v>
      </c>
      <c r="C199" s="468" t="s">
        <v>1623</v>
      </c>
      <c r="D199" s="469" t="s">
        <v>1624</v>
      </c>
      <c r="E199" s="470" t="s">
        <v>1625</v>
      </c>
      <c r="F199" s="159" t="s">
        <v>691</v>
      </c>
      <c r="G199" s="147">
        <v>795.29</v>
      </c>
      <c r="H199" s="147">
        <f t="shared" si="16"/>
        <v>3817</v>
      </c>
      <c r="I199" s="160" t="s">
        <v>2761</v>
      </c>
      <c r="J199" s="160" t="s">
        <v>229</v>
      </c>
      <c r="K199" s="194" t="s">
        <v>34</v>
      </c>
      <c r="L199" s="204">
        <v>8536501999</v>
      </c>
      <c r="M199" s="194" t="s">
        <v>678</v>
      </c>
      <c r="N199" s="204">
        <v>1</v>
      </c>
      <c r="O199" s="204" t="s">
        <v>1626</v>
      </c>
      <c r="P199" s="408"/>
      <c r="Q199" s="157"/>
      <c r="R199" s="163"/>
      <c r="S199" s="163">
        <v>4060039022257</v>
      </c>
    </row>
    <row r="200" spans="1:19" ht="16.5" x14ac:dyDescent="0.2">
      <c r="A200" s="450"/>
      <c r="B200" s="251" t="s">
        <v>1627</v>
      </c>
      <c r="C200" s="468" t="s">
        <v>810</v>
      </c>
      <c r="D200" s="469" t="s">
        <v>818</v>
      </c>
      <c r="E200" s="470" t="s">
        <v>1628</v>
      </c>
      <c r="F200" s="159" t="s">
        <v>691</v>
      </c>
      <c r="G200" s="147">
        <v>10.77</v>
      </c>
      <c r="H200" s="147">
        <f t="shared" si="16"/>
        <v>52</v>
      </c>
      <c r="I200" s="160" t="s">
        <v>2761</v>
      </c>
      <c r="J200" s="160" t="s">
        <v>229</v>
      </c>
      <c r="K200" s="194" t="s">
        <v>34</v>
      </c>
      <c r="L200" s="204">
        <v>3926909790</v>
      </c>
      <c r="M200" s="194" t="s">
        <v>678</v>
      </c>
      <c r="N200" s="204">
        <v>4</v>
      </c>
      <c r="O200" s="204" t="s">
        <v>1629</v>
      </c>
      <c r="P200" s="409" t="s">
        <v>1630</v>
      </c>
      <c r="Q200" s="157"/>
      <c r="R200" s="163"/>
      <c r="S200" s="163">
        <v>4060039022240</v>
      </c>
    </row>
    <row r="201" spans="1:19" ht="16.5" x14ac:dyDescent="0.2">
      <c r="A201" s="450"/>
      <c r="B201" s="251" t="s">
        <v>1631</v>
      </c>
      <c r="C201" s="468" t="s">
        <v>1632</v>
      </c>
      <c r="D201" s="469" t="s">
        <v>1633</v>
      </c>
      <c r="E201" s="470" t="s">
        <v>1634</v>
      </c>
      <c r="F201" s="159" t="s">
        <v>691</v>
      </c>
      <c r="G201" s="147">
        <v>12.97</v>
      </c>
      <c r="H201" s="147">
        <f t="shared" si="16"/>
        <v>62</v>
      </c>
      <c r="I201" s="160" t="s">
        <v>2761</v>
      </c>
      <c r="J201" s="160" t="s">
        <v>229</v>
      </c>
      <c r="K201" s="194" t="s">
        <v>34</v>
      </c>
      <c r="L201" s="204">
        <v>926909790</v>
      </c>
      <c r="M201" s="194" t="s">
        <v>678</v>
      </c>
      <c r="N201" s="204">
        <v>1</v>
      </c>
      <c r="O201" s="204" t="s">
        <v>1635</v>
      </c>
      <c r="P201" s="409" t="s">
        <v>1636</v>
      </c>
      <c r="Q201" s="157"/>
      <c r="R201" s="163"/>
      <c r="S201" s="163">
        <v>4060039022264</v>
      </c>
    </row>
    <row r="202" spans="1:19" ht="16.5" x14ac:dyDescent="0.2">
      <c r="A202" s="450"/>
      <c r="B202" s="251" t="s">
        <v>1637</v>
      </c>
      <c r="C202" s="468" t="s">
        <v>1638</v>
      </c>
      <c r="D202" s="469" t="s">
        <v>1639</v>
      </c>
      <c r="E202" s="470" t="s">
        <v>1640</v>
      </c>
      <c r="F202" s="159" t="s">
        <v>691</v>
      </c>
      <c r="G202" s="147">
        <v>19.45</v>
      </c>
      <c r="H202" s="147">
        <f t="shared" si="16"/>
        <v>93</v>
      </c>
      <c r="I202" s="160" t="s">
        <v>2761</v>
      </c>
      <c r="J202" s="160" t="s">
        <v>229</v>
      </c>
      <c r="K202" s="194" t="s">
        <v>34</v>
      </c>
      <c r="L202" s="204">
        <v>3926909790</v>
      </c>
      <c r="M202" s="194" t="s">
        <v>678</v>
      </c>
      <c r="N202" s="204">
        <v>0</v>
      </c>
      <c r="O202" s="204" t="s">
        <v>1465</v>
      </c>
      <c r="P202" s="409" t="s">
        <v>1636</v>
      </c>
      <c r="Q202" s="157"/>
      <c r="R202" s="163"/>
      <c r="S202" s="163">
        <v>4060039022271</v>
      </c>
    </row>
    <row r="203" spans="1:19" ht="13.5" thickBot="1" x14ac:dyDescent="0.25">
      <c r="A203" s="450"/>
      <c r="B203" s="251" t="s">
        <v>1641</v>
      </c>
      <c r="C203" s="468" t="s">
        <v>811</v>
      </c>
      <c r="D203" s="469" t="s">
        <v>819</v>
      </c>
      <c r="E203" s="470" t="s">
        <v>1642</v>
      </c>
      <c r="F203" s="159" t="s">
        <v>691</v>
      </c>
      <c r="G203" s="147">
        <v>1273.3900000000001</v>
      </c>
      <c r="H203" s="147">
        <f t="shared" si="16"/>
        <v>6112</v>
      </c>
      <c r="I203" s="160" t="s">
        <v>2761</v>
      </c>
      <c r="J203" s="160" t="s">
        <v>229</v>
      </c>
      <c r="K203" s="194" t="s">
        <v>34</v>
      </c>
      <c r="L203" s="204">
        <v>8536909599</v>
      </c>
      <c r="M203" s="194" t="s">
        <v>678</v>
      </c>
      <c r="N203" s="204">
        <v>1</v>
      </c>
      <c r="O203" s="204" t="s">
        <v>1643</v>
      </c>
      <c r="P203" s="408"/>
      <c r="Q203" s="157"/>
      <c r="R203" s="163"/>
      <c r="S203" s="163">
        <v>4060039022288</v>
      </c>
    </row>
    <row r="204" spans="1:19" ht="13.5" thickBot="1" x14ac:dyDescent="0.25">
      <c r="A204" s="450"/>
      <c r="B204" s="562" t="s">
        <v>1644</v>
      </c>
      <c r="C204" s="563"/>
      <c r="D204" s="563" t="s">
        <v>1175</v>
      </c>
      <c r="E204" s="563"/>
      <c r="F204" s="564"/>
      <c r="G204" s="565"/>
      <c r="H204" s="565"/>
      <c r="I204" s="566" t="s">
        <v>1175</v>
      </c>
      <c r="J204" s="566"/>
      <c r="K204" s="566"/>
      <c r="L204" s="566"/>
      <c r="M204" s="566"/>
      <c r="N204" s="566" t="s">
        <v>1175</v>
      </c>
      <c r="O204" s="566" t="s">
        <v>1175</v>
      </c>
      <c r="P204" s="563"/>
      <c r="Q204" s="567"/>
      <c r="R204" s="567"/>
      <c r="S204" s="568"/>
    </row>
    <row r="205" spans="1:19" x14ac:dyDescent="0.2">
      <c r="A205" s="450"/>
      <c r="B205" s="170" t="s">
        <v>1645</v>
      </c>
      <c r="C205" s="171"/>
      <c r="D205" s="172"/>
      <c r="E205" s="171"/>
      <c r="F205" s="173"/>
      <c r="G205" s="455"/>
      <c r="H205" s="455"/>
      <c r="I205" s="174" t="s">
        <v>1175</v>
      </c>
      <c r="J205" s="174"/>
      <c r="K205" s="174"/>
      <c r="L205" s="174"/>
      <c r="M205" s="174"/>
      <c r="N205" s="174" t="s">
        <v>1175</v>
      </c>
      <c r="O205" s="174" t="s">
        <v>1175</v>
      </c>
      <c r="P205" s="375"/>
      <c r="Q205" s="174"/>
      <c r="R205" s="174"/>
      <c r="S205" s="398"/>
    </row>
    <row r="206" spans="1:19" x14ac:dyDescent="0.2">
      <c r="A206" s="450"/>
      <c r="B206" s="155" t="s">
        <v>1646</v>
      </c>
      <c r="C206" s="156" t="s">
        <v>686</v>
      </c>
      <c r="D206" s="157" t="s">
        <v>415</v>
      </c>
      <c r="E206" s="158" t="s">
        <v>1647</v>
      </c>
      <c r="F206" s="159" t="s">
        <v>691</v>
      </c>
      <c r="G206" s="147">
        <v>1702.25</v>
      </c>
      <c r="H206" s="147">
        <f>ROUND(ROUND(G206*4.8,2),0)</f>
        <v>8171</v>
      </c>
      <c r="I206" s="160" t="s">
        <v>2761</v>
      </c>
      <c r="J206" s="160" t="s">
        <v>229</v>
      </c>
      <c r="K206" s="160" t="s">
        <v>3</v>
      </c>
      <c r="L206" s="161">
        <v>8536501999</v>
      </c>
      <c r="M206" s="160" t="s">
        <v>675</v>
      </c>
      <c r="N206" s="161">
        <v>11</v>
      </c>
      <c r="O206" s="161" t="s">
        <v>1648</v>
      </c>
      <c r="P206" s="181"/>
      <c r="Q206" s="160"/>
      <c r="R206" s="160"/>
      <c r="S206" s="183">
        <v>8717332341863</v>
      </c>
    </row>
    <row r="207" spans="1:19" x14ac:dyDescent="0.2">
      <c r="A207" s="450"/>
      <c r="B207" s="155" t="s">
        <v>1649</v>
      </c>
      <c r="C207" s="156" t="s">
        <v>418</v>
      </c>
      <c r="D207" s="157" t="s">
        <v>417</v>
      </c>
      <c r="E207" s="158" t="s">
        <v>1650</v>
      </c>
      <c r="F207" s="159" t="s">
        <v>691</v>
      </c>
      <c r="G207" s="147">
        <v>2188.79</v>
      </c>
      <c r="H207" s="147">
        <f t="shared" ref="H207:H224" si="17">ROUND(ROUND(G207*4.8,2),0)</f>
        <v>10506</v>
      </c>
      <c r="I207" s="160" t="s">
        <v>2761</v>
      </c>
      <c r="J207" s="160" t="s">
        <v>229</v>
      </c>
      <c r="K207" s="160" t="s">
        <v>3</v>
      </c>
      <c r="L207" s="161">
        <v>8536501999</v>
      </c>
      <c r="M207" s="160" t="s">
        <v>675</v>
      </c>
      <c r="N207" s="161">
        <v>1</v>
      </c>
      <c r="O207" s="161" t="s">
        <v>1651</v>
      </c>
      <c r="P207" s="181"/>
      <c r="Q207" s="160"/>
      <c r="R207" s="160"/>
      <c r="S207" s="183">
        <v>8717332341870</v>
      </c>
    </row>
    <row r="208" spans="1:19" x14ac:dyDescent="0.2">
      <c r="A208" s="450"/>
      <c r="B208" s="155" t="s">
        <v>1652</v>
      </c>
      <c r="C208" s="156" t="s">
        <v>421</v>
      </c>
      <c r="D208" s="157" t="s">
        <v>420</v>
      </c>
      <c r="E208" s="158" t="s">
        <v>1653</v>
      </c>
      <c r="F208" s="159" t="s">
        <v>691</v>
      </c>
      <c r="G208" s="147">
        <v>2675.35</v>
      </c>
      <c r="H208" s="147">
        <f t="shared" si="17"/>
        <v>12842</v>
      </c>
      <c r="I208" s="160" t="s">
        <v>2761</v>
      </c>
      <c r="J208" s="160" t="s">
        <v>229</v>
      </c>
      <c r="K208" s="160" t="s">
        <v>3</v>
      </c>
      <c r="L208" s="161">
        <v>8536501999</v>
      </c>
      <c r="M208" s="160" t="s">
        <v>675</v>
      </c>
      <c r="N208" s="161">
        <v>1</v>
      </c>
      <c r="O208" s="161" t="s">
        <v>1651</v>
      </c>
      <c r="P208" s="181"/>
      <c r="Q208" s="160"/>
      <c r="R208" s="160"/>
      <c r="S208" s="183">
        <v>8717332341887</v>
      </c>
    </row>
    <row r="209" spans="1:19" x14ac:dyDescent="0.2">
      <c r="A209" s="450"/>
      <c r="B209" s="155" t="s">
        <v>1654</v>
      </c>
      <c r="C209" s="156" t="s">
        <v>424</v>
      </c>
      <c r="D209" s="157" t="s">
        <v>423</v>
      </c>
      <c r="E209" s="158" t="s">
        <v>1655</v>
      </c>
      <c r="F209" s="159" t="s">
        <v>691</v>
      </c>
      <c r="G209" s="147">
        <v>194.11</v>
      </c>
      <c r="H209" s="147">
        <f t="shared" si="17"/>
        <v>932</v>
      </c>
      <c r="I209" s="160" t="s">
        <v>2761</v>
      </c>
      <c r="J209" s="160" t="s">
        <v>229</v>
      </c>
      <c r="K209" s="160" t="s">
        <v>3</v>
      </c>
      <c r="L209" s="161">
        <v>8536909599</v>
      </c>
      <c r="M209" s="160" t="s">
        <v>675</v>
      </c>
      <c r="N209" s="161">
        <v>14</v>
      </c>
      <c r="O209" s="161" t="s">
        <v>1656</v>
      </c>
      <c r="P209" s="181"/>
      <c r="Q209" s="160"/>
      <c r="R209" s="160"/>
      <c r="S209" s="183">
        <v>8717332341856</v>
      </c>
    </row>
    <row r="210" spans="1:19" x14ac:dyDescent="0.2">
      <c r="A210" s="450"/>
      <c r="B210" s="155" t="s">
        <v>1657</v>
      </c>
      <c r="C210" s="156" t="s">
        <v>433</v>
      </c>
      <c r="D210" s="157" t="s">
        <v>432</v>
      </c>
      <c r="E210" s="158" t="s">
        <v>1658</v>
      </c>
      <c r="F210" s="159" t="s">
        <v>691</v>
      </c>
      <c r="G210" s="147">
        <v>4833.8</v>
      </c>
      <c r="H210" s="147">
        <f t="shared" si="17"/>
        <v>23202</v>
      </c>
      <c r="I210" s="160" t="s">
        <v>2761</v>
      </c>
      <c r="J210" s="160" t="s">
        <v>229</v>
      </c>
      <c r="K210" s="160" t="s">
        <v>3</v>
      </c>
      <c r="L210" s="161">
        <v>8536501999</v>
      </c>
      <c r="M210" s="160" t="s">
        <v>675</v>
      </c>
      <c r="N210" s="161">
        <v>4</v>
      </c>
      <c r="O210" s="161" t="s">
        <v>1659</v>
      </c>
      <c r="P210" s="403"/>
      <c r="Q210" s="160"/>
      <c r="R210" s="232"/>
      <c r="S210" s="183">
        <v>8717332263530</v>
      </c>
    </row>
    <row r="211" spans="1:19" x14ac:dyDescent="0.2">
      <c r="A211" s="450"/>
      <c r="B211" s="155" t="s">
        <v>1660</v>
      </c>
      <c r="C211" s="156" t="s">
        <v>436</v>
      </c>
      <c r="D211" s="157" t="s">
        <v>435</v>
      </c>
      <c r="E211" s="158" t="s">
        <v>1661</v>
      </c>
      <c r="F211" s="159" t="s">
        <v>691</v>
      </c>
      <c r="G211" s="147">
        <v>4833.8</v>
      </c>
      <c r="H211" s="147">
        <f t="shared" si="17"/>
        <v>23202</v>
      </c>
      <c r="I211" s="160" t="s">
        <v>2761</v>
      </c>
      <c r="J211" s="160" t="s">
        <v>229</v>
      </c>
      <c r="K211" s="160" t="s">
        <v>3</v>
      </c>
      <c r="L211" s="161">
        <v>8536501999</v>
      </c>
      <c r="M211" s="160" t="s">
        <v>675</v>
      </c>
      <c r="N211" s="161">
        <v>6</v>
      </c>
      <c r="O211" s="161" t="s">
        <v>1662</v>
      </c>
      <c r="P211" s="403"/>
      <c r="Q211" s="160"/>
      <c r="R211" s="232"/>
      <c r="S211" s="183">
        <v>8717332263547</v>
      </c>
    </row>
    <row r="212" spans="1:19" x14ac:dyDescent="0.2">
      <c r="A212" s="450"/>
      <c r="B212" s="155" t="s">
        <v>1663</v>
      </c>
      <c r="C212" s="156" t="s">
        <v>427</v>
      </c>
      <c r="D212" s="157" t="s">
        <v>426</v>
      </c>
      <c r="E212" s="158" t="s">
        <v>428</v>
      </c>
      <c r="F212" s="159" t="s">
        <v>691</v>
      </c>
      <c r="G212" s="147">
        <v>2178.5100000000002</v>
      </c>
      <c r="H212" s="147">
        <f t="shared" si="17"/>
        <v>10457</v>
      </c>
      <c r="I212" s="160" t="s">
        <v>2761</v>
      </c>
      <c r="J212" s="160" t="s">
        <v>229</v>
      </c>
      <c r="K212" s="161">
        <v>1</v>
      </c>
      <c r="L212" s="161">
        <v>8536501999</v>
      </c>
      <c r="M212" s="160" t="s">
        <v>675</v>
      </c>
      <c r="N212" s="161">
        <v>32</v>
      </c>
      <c r="O212" s="161" t="s">
        <v>1664</v>
      </c>
      <c r="P212" s="403"/>
      <c r="Q212" s="160"/>
      <c r="R212" s="232"/>
      <c r="S212" s="183">
        <v>8717332263554</v>
      </c>
    </row>
    <row r="213" spans="1:19" x14ac:dyDescent="0.2">
      <c r="A213" s="450"/>
      <c r="B213" s="155" t="s">
        <v>1665</v>
      </c>
      <c r="C213" s="156" t="s">
        <v>430</v>
      </c>
      <c r="D213" s="157" t="s">
        <v>429</v>
      </c>
      <c r="E213" s="158" t="s">
        <v>431</v>
      </c>
      <c r="F213" s="159" t="s">
        <v>691</v>
      </c>
      <c r="G213" s="147">
        <v>2178.5100000000002</v>
      </c>
      <c r="H213" s="147">
        <f t="shared" si="17"/>
        <v>10457</v>
      </c>
      <c r="I213" s="160" t="s">
        <v>2761</v>
      </c>
      <c r="J213" s="160" t="s">
        <v>229</v>
      </c>
      <c r="K213" s="160" t="s">
        <v>3</v>
      </c>
      <c r="L213" s="161">
        <v>8536501999</v>
      </c>
      <c r="M213" s="160" t="s">
        <v>675</v>
      </c>
      <c r="N213" s="161">
        <v>23</v>
      </c>
      <c r="O213" s="161" t="s">
        <v>1662</v>
      </c>
      <c r="P213" s="403"/>
      <c r="Q213" s="160"/>
      <c r="R213" s="232"/>
      <c r="S213" s="183">
        <v>8717332263561</v>
      </c>
    </row>
    <row r="214" spans="1:19" x14ac:dyDescent="0.2">
      <c r="A214" s="450"/>
      <c r="B214" s="155" t="s">
        <v>1666</v>
      </c>
      <c r="C214" s="156" t="s">
        <v>439</v>
      </c>
      <c r="D214" s="157" t="s">
        <v>438</v>
      </c>
      <c r="E214" s="158" t="s">
        <v>1667</v>
      </c>
      <c r="F214" s="159" t="s">
        <v>691</v>
      </c>
      <c r="G214" s="147">
        <v>2317.79</v>
      </c>
      <c r="H214" s="147">
        <f t="shared" si="17"/>
        <v>11125</v>
      </c>
      <c r="I214" s="160" t="s">
        <v>2761</v>
      </c>
      <c r="J214" s="160" t="s">
        <v>229</v>
      </c>
      <c r="K214" s="160" t="s">
        <v>3</v>
      </c>
      <c r="L214" s="161">
        <v>8536501999</v>
      </c>
      <c r="M214" s="160" t="s">
        <v>675</v>
      </c>
      <c r="N214" s="161">
        <v>5</v>
      </c>
      <c r="O214" s="161" t="s">
        <v>1662</v>
      </c>
      <c r="P214" s="181"/>
      <c r="Q214" s="160"/>
      <c r="R214" s="160"/>
      <c r="S214" s="183">
        <v>8717332382514</v>
      </c>
    </row>
    <row r="215" spans="1:19" x14ac:dyDescent="0.2">
      <c r="A215" s="450"/>
      <c r="B215" s="155" t="s">
        <v>1668</v>
      </c>
      <c r="C215" s="156" t="s">
        <v>442</v>
      </c>
      <c r="D215" s="157" t="s">
        <v>441</v>
      </c>
      <c r="E215" s="158" t="s">
        <v>1669</v>
      </c>
      <c r="F215" s="159" t="s">
        <v>691</v>
      </c>
      <c r="G215" s="147">
        <v>2317.79</v>
      </c>
      <c r="H215" s="147">
        <f t="shared" si="17"/>
        <v>11125</v>
      </c>
      <c r="I215" s="160" t="s">
        <v>2761</v>
      </c>
      <c r="J215" s="160" t="s">
        <v>229</v>
      </c>
      <c r="K215" s="160" t="s">
        <v>3</v>
      </c>
      <c r="L215" s="161">
        <v>8536501999</v>
      </c>
      <c r="M215" s="160" t="s">
        <v>675</v>
      </c>
      <c r="N215" s="161">
        <v>7</v>
      </c>
      <c r="O215" s="161" t="s">
        <v>1670</v>
      </c>
      <c r="P215" s="181"/>
      <c r="Q215" s="160"/>
      <c r="R215" s="160"/>
      <c r="S215" s="183">
        <v>8717332382507</v>
      </c>
    </row>
    <row r="216" spans="1:19" x14ac:dyDescent="0.2">
      <c r="A216" s="450"/>
      <c r="B216" s="155" t="s">
        <v>1671</v>
      </c>
      <c r="C216" s="156" t="s">
        <v>445</v>
      </c>
      <c r="D216" s="157" t="s">
        <v>444</v>
      </c>
      <c r="E216" s="158" t="s">
        <v>1672</v>
      </c>
      <c r="F216" s="159" t="s">
        <v>691</v>
      </c>
      <c r="G216" s="147">
        <v>5312.36</v>
      </c>
      <c r="H216" s="147">
        <f t="shared" si="17"/>
        <v>25499</v>
      </c>
      <c r="I216" s="160" t="s">
        <v>2761</v>
      </c>
      <c r="J216" s="160" t="s">
        <v>229</v>
      </c>
      <c r="K216" s="160" t="s">
        <v>229</v>
      </c>
      <c r="L216" s="161">
        <v>8531900000</v>
      </c>
      <c r="M216" s="160" t="s">
        <v>675</v>
      </c>
      <c r="N216" s="161">
        <v>0</v>
      </c>
      <c r="O216" s="161" t="s">
        <v>1662</v>
      </c>
      <c r="P216" s="181"/>
      <c r="Q216" s="160"/>
      <c r="R216" s="160"/>
      <c r="S216" s="183">
        <v>8717332382491</v>
      </c>
    </row>
    <row r="217" spans="1:19" x14ac:dyDescent="0.2">
      <c r="A217" s="450"/>
      <c r="B217" s="155" t="s">
        <v>1673</v>
      </c>
      <c r="C217" s="156" t="s">
        <v>448</v>
      </c>
      <c r="D217" s="157" t="s">
        <v>447</v>
      </c>
      <c r="E217" s="158" t="s">
        <v>1674</v>
      </c>
      <c r="F217" s="159" t="s">
        <v>691</v>
      </c>
      <c r="G217" s="147">
        <v>5312.36</v>
      </c>
      <c r="H217" s="147">
        <f t="shared" si="17"/>
        <v>25499</v>
      </c>
      <c r="I217" s="160" t="s">
        <v>2761</v>
      </c>
      <c r="J217" s="160" t="s">
        <v>229</v>
      </c>
      <c r="K217" s="160" t="s">
        <v>3</v>
      </c>
      <c r="L217" s="161">
        <v>8536501999</v>
      </c>
      <c r="M217" s="160" t="s">
        <v>675</v>
      </c>
      <c r="N217" s="161">
        <v>0</v>
      </c>
      <c r="O217" s="161" t="s">
        <v>1675</v>
      </c>
      <c r="P217" s="181"/>
      <c r="Q217" s="160"/>
      <c r="R217" s="160"/>
      <c r="S217" s="183">
        <v>8717332382484</v>
      </c>
    </row>
    <row r="218" spans="1:19" x14ac:dyDescent="0.2">
      <c r="A218" s="450"/>
      <c r="B218" s="155" t="s">
        <v>1676</v>
      </c>
      <c r="C218" s="156" t="s">
        <v>451</v>
      </c>
      <c r="D218" s="157" t="s">
        <v>450</v>
      </c>
      <c r="E218" s="158" t="s">
        <v>1677</v>
      </c>
      <c r="F218" s="159" t="s">
        <v>691</v>
      </c>
      <c r="G218" s="147">
        <v>242.85</v>
      </c>
      <c r="H218" s="147">
        <f t="shared" si="17"/>
        <v>1166</v>
      </c>
      <c r="I218" s="160" t="s">
        <v>2761</v>
      </c>
      <c r="J218" s="160" t="s">
        <v>229</v>
      </c>
      <c r="K218" s="160" t="s">
        <v>3</v>
      </c>
      <c r="L218" s="161">
        <v>3926909790</v>
      </c>
      <c r="M218" s="160" t="s">
        <v>675</v>
      </c>
      <c r="N218" s="161">
        <v>6</v>
      </c>
      <c r="O218" s="161" t="s">
        <v>1678</v>
      </c>
      <c r="P218" s="181"/>
      <c r="Q218" s="160"/>
      <c r="R218" s="160"/>
      <c r="S218" s="183">
        <v>8717332815821</v>
      </c>
    </row>
    <row r="219" spans="1:19" ht="16.5" x14ac:dyDescent="0.2">
      <c r="A219" s="450"/>
      <c r="B219" s="155" t="s">
        <v>1679</v>
      </c>
      <c r="C219" s="156" t="s">
        <v>883</v>
      </c>
      <c r="D219" s="157" t="s">
        <v>886</v>
      </c>
      <c r="E219" s="158" t="s">
        <v>1680</v>
      </c>
      <c r="F219" s="159" t="s">
        <v>691</v>
      </c>
      <c r="G219" s="147">
        <v>604.23</v>
      </c>
      <c r="H219" s="147">
        <f t="shared" si="17"/>
        <v>2900</v>
      </c>
      <c r="I219" s="160" t="s">
        <v>2761</v>
      </c>
      <c r="J219" s="160" t="s">
        <v>229</v>
      </c>
      <c r="K219" s="160" t="s">
        <v>3</v>
      </c>
      <c r="L219" s="161">
        <v>8531900000</v>
      </c>
      <c r="M219" s="160" t="s">
        <v>675</v>
      </c>
      <c r="N219" s="161">
        <v>21</v>
      </c>
      <c r="O219" s="161" t="s">
        <v>1681</v>
      </c>
      <c r="P219" s="181"/>
      <c r="Q219" s="160"/>
      <c r="R219" s="232" t="s">
        <v>1682</v>
      </c>
      <c r="S219" s="183">
        <v>8717332036431</v>
      </c>
    </row>
    <row r="220" spans="1:19" ht="16.5" x14ac:dyDescent="0.2">
      <c r="A220" s="450"/>
      <c r="B220" s="155" t="s">
        <v>1683</v>
      </c>
      <c r="C220" s="156" t="s">
        <v>884</v>
      </c>
      <c r="D220" s="157" t="s">
        <v>887</v>
      </c>
      <c r="E220" s="158" t="s">
        <v>1684</v>
      </c>
      <c r="F220" s="159" t="s">
        <v>691</v>
      </c>
      <c r="G220" s="147">
        <v>986.49</v>
      </c>
      <c r="H220" s="147">
        <f t="shared" si="17"/>
        <v>4735</v>
      </c>
      <c r="I220" s="160" t="s">
        <v>2761</v>
      </c>
      <c r="J220" s="160" t="s">
        <v>229</v>
      </c>
      <c r="K220" s="160" t="s">
        <v>3</v>
      </c>
      <c r="L220" s="161">
        <v>8531900000</v>
      </c>
      <c r="M220" s="160" t="s">
        <v>675</v>
      </c>
      <c r="N220" s="161">
        <v>10</v>
      </c>
      <c r="O220" s="161" t="s">
        <v>1438</v>
      </c>
      <c r="P220" s="181"/>
      <c r="Q220" s="160"/>
      <c r="R220" s="232" t="s">
        <v>1682</v>
      </c>
      <c r="S220" s="183">
        <v>8717332036448</v>
      </c>
    </row>
    <row r="221" spans="1:19" ht="16.5" x14ac:dyDescent="0.2">
      <c r="A221" s="450"/>
      <c r="B221" s="155" t="s">
        <v>1685</v>
      </c>
      <c r="C221" s="156" t="s">
        <v>885</v>
      </c>
      <c r="D221" s="157" t="s">
        <v>888</v>
      </c>
      <c r="E221" s="158" t="s">
        <v>1686</v>
      </c>
      <c r="F221" s="159" t="s">
        <v>691</v>
      </c>
      <c r="G221" s="147">
        <v>2647.08</v>
      </c>
      <c r="H221" s="147">
        <f t="shared" si="17"/>
        <v>12706</v>
      </c>
      <c r="I221" s="160" t="s">
        <v>2761</v>
      </c>
      <c r="J221" s="160" t="s">
        <v>229</v>
      </c>
      <c r="K221" s="160" t="s">
        <v>3</v>
      </c>
      <c r="L221" s="161">
        <v>8531900000</v>
      </c>
      <c r="M221" s="160" t="s">
        <v>675</v>
      </c>
      <c r="N221" s="161">
        <v>0</v>
      </c>
      <c r="O221" s="161" t="s">
        <v>1234</v>
      </c>
      <c r="P221" s="181"/>
      <c r="Q221" s="160"/>
      <c r="R221" s="232" t="s">
        <v>1682</v>
      </c>
      <c r="S221" s="183">
        <v>8717332036455</v>
      </c>
    </row>
    <row r="222" spans="1:19" x14ac:dyDescent="0.2">
      <c r="A222" s="450"/>
      <c r="B222" s="155" t="s">
        <v>1687</v>
      </c>
      <c r="C222" s="156" t="s">
        <v>453</v>
      </c>
      <c r="D222" s="157" t="s">
        <v>660</v>
      </c>
      <c r="E222" s="158" t="s">
        <v>1688</v>
      </c>
      <c r="F222" s="159" t="s">
        <v>691</v>
      </c>
      <c r="G222" s="147">
        <v>608.34</v>
      </c>
      <c r="H222" s="147">
        <f t="shared" si="17"/>
        <v>2920</v>
      </c>
      <c r="I222" s="160" t="s">
        <v>2761</v>
      </c>
      <c r="J222" s="160" t="s">
        <v>229</v>
      </c>
      <c r="K222" s="161" t="s">
        <v>3</v>
      </c>
      <c r="L222" s="161">
        <v>8531900000</v>
      </c>
      <c r="M222" s="160" t="s">
        <v>675</v>
      </c>
      <c r="N222" s="161">
        <v>46</v>
      </c>
      <c r="O222" s="161" t="s">
        <v>1234</v>
      </c>
      <c r="P222" s="181"/>
      <c r="Q222" s="160"/>
      <c r="R222" s="232"/>
      <c r="S222" s="183">
        <v>8717332036486</v>
      </c>
    </row>
    <row r="223" spans="1:19" x14ac:dyDescent="0.2">
      <c r="A223" s="450"/>
      <c r="B223" s="155" t="s">
        <v>1689</v>
      </c>
      <c r="C223" s="156" t="s">
        <v>455</v>
      </c>
      <c r="D223" s="157">
        <v>4998143401</v>
      </c>
      <c r="E223" s="158" t="s">
        <v>1690</v>
      </c>
      <c r="F223" s="159" t="s">
        <v>691</v>
      </c>
      <c r="G223" s="147">
        <v>986.49</v>
      </c>
      <c r="H223" s="147">
        <f t="shared" si="17"/>
        <v>4735</v>
      </c>
      <c r="I223" s="160" t="s">
        <v>2761</v>
      </c>
      <c r="J223" s="160" t="s">
        <v>229</v>
      </c>
      <c r="K223" s="161" t="s">
        <v>3</v>
      </c>
      <c r="L223" s="161">
        <v>8531900000</v>
      </c>
      <c r="M223" s="160" t="s">
        <v>675</v>
      </c>
      <c r="N223" s="161">
        <v>35</v>
      </c>
      <c r="O223" s="161" t="s">
        <v>1691</v>
      </c>
      <c r="P223" s="181"/>
      <c r="Q223" s="160"/>
      <c r="R223" s="232"/>
      <c r="S223" s="183">
        <v>8717332036493</v>
      </c>
    </row>
    <row r="224" spans="1:19" x14ac:dyDescent="0.2">
      <c r="A224" s="450"/>
      <c r="B224" s="155" t="s">
        <v>1692</v>
      </c>
      <c r="C224" s="156" t="s">
        <v>457</v>
      </c>
      <c r="D224" s="157" t="s">
        <v>661</v>
      </c>
      <c r="E224" s="158" t="s">
        <v>1693</v>
      </c>
      <c r="F224" s="159" t="s">
        <v>691</v>
      </c>
      <c r="G224" s="147">
        <v>2651.2</v>
      </c>
      <c r="H224" s="147">
        <f t="shared" si="17"/>
        <v>12726</v>
      </c>
      <c r="I224" s="160" t="s">
        <v>2761</v>
      </c>
      <c r="J224" s="160" t="s">
        <v>229</v>
      </c>
      <c r="K224" s="160" t="s">
        <v>3</v>
      </c>
      <c r="L224" s="161">
        <v>8531900000</v>
      </c>
      <c r="M224" s="160" t="s">
        <v>675</v>
      </c>
      <c r="N224" s="161">
        <v>18</v>
      </c>
      <c r="O224" s="161" t="s">
        <v>1694</v>
      </c>
      <c r="P224" s="181"/>
      <c r="Q224" s="160"/>
      <c r="R224" s="232"/>
      <c r="S224" s="183">
        <v>8717332036509</v>
      </c>
    </row>
    <row r="225" spans="1:19" x14ac:dyDescent="0.2">
      <c r="A225" s="450"/>
      <c r="B225" s="170" t="s">
        <v>1695</v>
      </c>
      <c r="C225" s="171"/>
      <c r="D225" s="172" t="s">
        <v>1175</v>
      </c>
      <c r="E225" s="171"/>
      <c r="F225" s="173"/>
      <c r="G225" s="455"/>
      <c r="H225" s="455"/>
      <c r="I225" s="174" t="s">
        <v>1175</v>
      </c>
      <c r="J225" s="174"/>
      <c r="K225" s="174"/>
      <c r="L225" s="174"/>
      <c r="M225" s="174"/>
      <c r="N225" s="174" t="s">
        <v>1175</v>
      </c>
      <c r="O225" s="174" t="s">
        <v>1175</v>
      </c>
      <c r="P225" s="375"/>
      <c r="Q225" s="174"/>
      <c r="R225" s="174"/>
      <c r="S225" s="398"/>
    </row>
    <row r="226" spans="1:19" x14ac:dyDescent="0.2">
      <c r="A226" s="450"/>
      <c r="B226" s="155" t="s">
        <v>1696</v>
      </c>
      <c r="C226" s="155" t="s">
        <v>869</v>
      </c>
      <c r="D226" s="241" t="s">
        <v>876</v>
      </c>
      <c r="E226" s="180" t="s">
        <v>1697</v>
      </c>
      <c r="F226" s="159" t="s">
        <v>691</v>
      </c>
      <c r="G226" s="147">
        <v>1538.8</v>
      </c>
      <c r="H226" s="147">
        <f>ROUND(ROUND(G226*4.8,2),0)</f>
        <v>7386</v>
      </c>
      <c r="I226" s="148" t="s">
        <v>2733</v>
      </c>
      <c r="J226" s="160" t="s">
        <v>229</v>
      </c>
      <c r="K226" s="160" t="s">
        <v>3</v>
      </c>
      <c r="L226" s="161">
        <v>8536501999</v>
      </c>
      <c r="M226" s="160" t="s">
        <v>675</v>
      </c>
      <c r="N226" s="161">
        <v>2</v>
      </c>
      <c r="O226" s="161" t="s">
        <v>1699</v>
      </c>
      <c r="P226" s="181"/>
      <c r="Q226" s="160"/>
      <c r="R226" s="232"/>
      <c r="S226" s="183">
        <v>8717332485130</v>
      </c>
    </row>
    <row r="227" spans="1:19" x14ac:dyDescent="0.2">
      <c r="A227" s="450"/>
      <c r="B227" s="155" t="s">
        <v>1700</v>
      </c>
      <c r="C227" s="155" t="s">
        <v>870</v>
      </c>
      <c r="D227" s="241" t="s">
        <v>877</v>
      </c>
      <c r="E227" s="180" t="s">
        <v>1701</v>
      </c>
      <c r="F227" s="159" t="s">
        <v>691</v>
      </c>
      <c r="G227" s="147">
        <v>2025.35</v>
      </c>
      <c r="H227" s="147">
        <f t="shared" ref="H227:H232" si="18">ROUND(ROUND(G227*4.8,2),0)</f>
        <v>9722</v>
      </c>
      <c r="I227" s="148" t="s">
        <v>2733</v>
      </c>
      <c r="J227" s="160" t="s">
        <v>229</v>
      </c>
      <c r="K227" s="160" t="s">
        <v>229</v>
      </c>
      <c r="L227" s="161">
        <v>8536501999</v>
      </c>
      <c r="M227" s="160" t="s">
        <v>675</v>
      </c>
      <c r="N227" s="161">
        <v>0</v>
      </c>
      <c r="O227" s="161" t="s">
        <v>1651</v>
      </c>
      <c r="P227" s="181"/>
      <c r="Q227" s="160"/>
      <c r="R227" s="232"/>
      <c r="S227" s="183">
        <v>8717332485147</v>
      </c>
    </row>
    <row r="228" spans="1:19" x14ac:dyDescent="0.2">
      <c r="A228" s="450"/>
      <c r="B228" s="155" t="s">
        <v>1702</v>
      </c>
      <c r="C228" s="155" t="s">
        <v>871</v>
      </c>
      <c r="D228" s="241" t="s">
        <v>878</v>
      </c>
      <c r="E228" s="180" t="s">
        <v>1703</v>
      </c>
      <c r="F228" s="159" t="s">
        <v>691</v>
      </c>
      <c r="G228" s="147">
        <v>2013.85</v>
      </c>
      <c r="H228" s="147">
        <f t="shared" si="18"/>
        <v>9666</v>
      </c>
      <c r="I228" s="148" t="s">
        <v>2733</v>
      </c>
      <c r="J228" s="160" t="s">
        <v>229</v>
      </c>
      <c r="K228" s="160" t="s">
        <v>3</v>
      </c>
      <c r="L228" s="161">
        <v>8536501999</v>
      </c>
      <c r="M228" s="160" t="s">
        <v>675</v>
      </c>
      <c r="N228" s="161">
        <v>6</v>
      </c>
      <c r="O228" s="161" t="s">
        <v>1704</v>
      </c>
      <c r="P228" s="181"/>
      <c r="Q228" s="160"/>
      <c r="R228" s="232"/>
      <c r="S228" s="183">
        <v>8717332485154</v>
      </c>
    </row>
    <row r="229" spans="1:19" x14ac:dyDescent="0.2">
      <c r="A229" s="450"/>
      <c r="B229" s="155" t="s">
        <v>1705</v>
      </c>
      <c r="C229" s="155" t="s">
        <v>872</v>
      </c>
      <c r="D229" s="241" t="s">
        <v>879</v>
      </c>
      <c r="E229" s="180" t="s">
        <v>1706</v>
      </c>
      <c r="F229" s="159" t="s">
        <v>691</v>
      </c>
      <c r="G229" s="147">
        <v>2013.85</v>
      </c>
      <c r="H229" s="147">
        <f t="shared" si="18"/>
        <v>9666</v>
      </c>
      <c r="I229" s="148" t="s">
        <v>2733</v>
      </c>
      <c r="J229" s="160" t="s">
        <v>229</v>
      </c>
      <c r="K229" s="160" t="s">
        <v>3</v>
      </c>
      <c r="L229" s="161">
        <v>8536501999</v>
      </c>
      <c r="M229" s="160" t="s">
        <v>675</v>
      </c>
      <c r="N229" s="161">
        <v>8</v>
      </c>
      <c r="O229" s="161" t="s">
        <v>1707</v>
      </c>
      <c r="P229" s="181"/>
      <c r="Q229" s="160"/>
      <c r="R229" s="232"/>
      <c r="S229" s="183">
        <v>8717332485161</v>
      </c>
    </row>
    <row r="230" spans="1:19" x14ac:dyDescent="0.2">
      <c r="A230" s="450"/>
      <c r="B230" s="155" t="s">
        <v>1708</v>
      </c>
      <c r="C230" s="155" t="s">
        <v>873</v>
      </c>
      <c r="D230" s="241" t="s">
        <v>880</v>
      </c>
      <c r="E230" s="180" t="s">
        <v>1709</v>
      </c>
      <c r="F230" s="159" t="s">
        <v>691</v>
      </c>
      <c r="G230" s="147">
        <v>192.83</v>
      </c>
      <c r="H230" s="147">
        <f t="shared" si="18"/>
        <v>926</v>
      </c>
      <c r="I230" s="160" t="s">
        <v>2761</v>
      </c>
      <c r="J230" s="160" t="s">
        <v>229</v>
      </c>
      <c r="K230" s="160" t="s">
        <v>3</v>
      </c>
      <c r="L230" s="161">
        <v>8531900000</v>
      </c>
      <c r="M230" s="160" t="s">
        <v>675</v>
      </c>
      <c r="N230" s="161">
        <v>0</v>
      </c>
      <c r="O230" s="161" t="s">
        <v>1710</v>
      </c>
      <c r="P230" s="181"/>
      <c r="Q230" s="160"/>
      <c r="R230" s="232"/>
      <c r="S230" s="183">
        <v>8717332485178</v>
      </c>
    </row>
    <row r="231" spans="1:19" x14ac:dyDescent="0.2">
      <c r="A231" s="450"/>
      <c r="B231" s="155" t="s">
        <v>1711</v>
      </c>
      <c r="C231" s="155" t="s">
        <v>874</v>
      </c>
      <c r="D231" s="241" t="s">
        <v>881</v>
      </c>
      <c r="E231" s="180" t="s">
        <v>1712</v>
      </c>
      <c r="F231" s="159" t="s">
        <v>691</v>
      </c>
      <c r="G231" s="147">
        <v>362.67</v>
      </c>
      <c r="H231" s="147">
        <f t="shared" si="18"/>
        <v>1741</v>
      </c>
      <c r="I231" s="160" t="s">
        <v>2761</v>
      </c>
      <c r="J231" s="160" t="s">
        <v>229</v>
      </c>
      <c r="K231" s="160" t="s">
        <v>229</v>
      </c>
      <c r="L231" s="161">
        <v>8536490099</v>
      </c>
      <c r="M231" s="160" t="s">
        <v>675</v>
      </c>
      <c r="N231" s="161">
        <v>0</v>
      </c>
      <c r="O231" s="161" t="s">
        <v>1234</v>
      </c>
      <c r="P231" s="181"/>
      <c r="Q231" s="160"/>
      <c r="R231" s="232"/>
      <c r="S231" s="183">
        <v>8717332485185</v>
      </c>
    </row>
    <row r="232" spans="1:19" x14ac:dyDescent="0.2">
      <c r="A232" s="450"/>
      <c r="B232" s="155" t="s">
        <v>1713</v>
      </c>
      <c r="C232" s="155" t="s">
        <v>875</v>
      </c>
      <c r="D232" s="241" t="s">
        <v>882</v>
      </c>
      <c r="E232" s="180" t="s">
        <v>1714</v>
      </c>
      <c r="F232" s="159" t="s">
        <v>691</v>
      </c>
      <c r="G232" s="147">
        <v>44.71</v>
      </c>
      <c r="H232" s="147">
        <f t="shared" si="18"/>
        <v>215</v>
      </c>
      <c r="I232" s="160" t="s">
        <v>2761</v>
      </c>
      <c r="J232" s="160" t="s">
        <v>229</v>
      </c>
      <c r="K232" s="160" t="s">
        <v>229</v>
      </c>
      <c r="L232" s="161">
        <v>7326909890</v>
      </c>
      <c r="M232" s="160" t="s">
        <v>675</v>
      </c>
      <c r="N232" s="161">
        <v>0</v>
      </c>
      <c r="O232" s="161" t="s">
        <v>1715</v>
      </c>
      <c r="P232" s="181"/>
      <c r="Q232" s="160"/>
      <c r="R232" s="232"/>
      <c r="S232" s="183">
        <v>8717332485192</v>
      </c>
    </row>
    <row r="233" spans="1:19" x14ac:dyDescent="0.2">
      <c r="A233" s="450"/>
      <c r="B233" s="170" t="s">
        <v>1716</v>
      </c>
      <c r="C233" s="171"/>
      <c r="D233" s="172" t="s">
        <v>1175</v>
      </c>
      <c r="E233" s="171"/>
      <c r="F233" s="173"/>
      <c r="G233" s="455"/>
      <c r="H233" s="455"/>
      <c r="I233" s="174" t="s">
        <v>1175</v>
      </c>
      <c r="J233" s="174"/>
      <c r="K233" s="174"/>
      <c r="L233" s="174"/>
      <c r="M233" s="174"/>
      <c r="N233" s="174" t="s">
        <v>1175</v>
      </c>
      <c r="O233" s="174" t="s">
        <v>1175</v>
      </c>
      <c r="P233" s="375"/>
      <c r="Q233" s="174"/>
      <c r="R233" s="174"/>
      <c r="S233" s="398"/>
    </row>
    <row r="234" spans="1:19" x14ac:dyDescent="0.2">
      <c r="A234" s="450"/>
      <c r="B234" s="155" t="s">
        <v>1717</v>
      </c>
      <c r="C234" s="156" t="s">
        <v>461</v>
      </c>
      <c r="D234" s="157" t="s">
        <v>460</v>
      </c>
      <c r="E234" s="158" t="s">
        <v>1718</v>
      </c>
      <c r="F234" s="159" t="s">
        <v>691</v>
      </c>
      <c r="G234" s="147">
        <v>116.27</v>
      </c>
      <c r="H234" s="147">
        <f>ROUND(ROUND(G234*4.8,2),0)</f>
        <v>558</v>
      </c>
      <c r="I234" s="160" t="s">
        <v>2761</v>
      </c>
      <c r="J234" s="160" t="s">
        <v>229</v>
      </c>
      <c r="K234" s="160" t="s">
        <v>3</v>
      </c>
      <c r="L234" s="161">
        <v>7326909890</v>
      </c>
      <c r="M234" s="160" t="s">
        <v>675</v>
      </c>
      <c r="N234" s="161">
        <v>2</v>
      </c>
      <c r="O234" s="161" t="s">
        <v>1719</v>
      </c>
      <c r="P234" s="181"/>
      <c r="Q234" s="160" t="s">
        <v>601</v>
      </c>
      <c r="R234" s="232"/>
      <c r="S234" s="183">
        <v>8717332036516</v>
      </c>
    </row>
    <row r="235" spans="1:19" x14ac:dyDescent="0.2">
      <c r="A235" s="450"/>
      <c r="B235" s="155" t="s">
        <v>1720</v>
      </c>
      <c r="C235" s="156" t="s">
        <v>464</v>
      </c>
      <c r="D235" s="157" t="s">
        <v>463</v>
      </c>
      <c r="E235" s="158" t="s">
        <v>1721</v>
      </c>
      <c r="F235" s="159" t="s">
        <v>691</v>
      </c>
      <c r="G235" s="147">
        <v>2.08</v>
      </c>
      <c r="H235" s="147">
        <f t="shared" ref="H235:H255" si="19">ROUND(ROUND(G235*4.8,2),0)</f>
        <v>10</v>
      </c>
      <c r="I235" s="160" t="s">
        <v>2761</v>
      </c>
      <c r="J235" s="160" t="s">
        <v>229</v>
      </c>
      <c r="K235" s="160" t="s">
        <v>3</v>
      </c>
      <c r="L235" s="161">
        <v>3926909790</v>
      </c>
      <c r="M235" s="160" t="s">
        <v>675</v>
      </c>
      <c r="N235" s="161">
        <v>750</v>
      </c>
      <c r="O235" s="161" t="s">
        <v>1355</v>
      </c>
      <c r="P235" s="233" t="s">
        <v>2659</v>
      </c>
      <c r="Q235" s="160" t="s">
        <v>601</v>
      </c>
      <c r="R235" s="232"/>
      <c r="S235" s="183">
        <v>8717332036530</v>
      </c>
    </row>
    <row r="236" spans="1:19" x14ac:dyDescent="0.2">
      <c r="A236" s="450"/>
      <c r="B236" s="155" t="s">
        <v>1722</v>
      </c>
      <c r="C236" s="156" t="s">
        <v>467</v>
      </c>
      <c r="D236" s="157" t="s">
        <v>466</v>
      </c>
      <c r="E236" s="158" t="s">
        <v>1723</v>
      </c>
      <c r="F236" s="159" t="s">
        <v>691</v>
      </c>
      <c r="G236" s="147">
        <v>2.08</v>
      </c>
      <c r="H236" s="147">
        <f t="shared" si="19"/>
        <v>10</v>
      </c>
      <c r="I236" s="160" t="s">
        <v>2761</v>
      </c>
      <c r="J236" s="160" t="s">
        <v>229</v>
      </c>
      <c r="K236" s="160" t="s">
        <v>3</v>
      </c>
      <c r="L236" s="161">
        <v>3926909790</v>
      </c>
      <c r="M236" s="160" t="s">
        <v>675</v>
      </c>
      <c r="N236" s="161">
        <v>154</v>
      </c>
      <c r="O236" s="161" t="s">
        <v>1480</v>
      </c>
      <c r="P236" s="233" t="s">
        <v>2659</v>
      </c>
      <c r="Q236" s="160" t="s">
        <v>601</v>
      </c>
      <c r="R236" s="232"/>
      <c r="S236" s="183">
        <v>8717332036547</v>
      </c>
    </row>
    <row r="237" spans="1:19" x14ac:dyDescent="0.2">
      <c r="A237" s="450"/>
      <c r="B237" s="155" t="s">
        <v>1724</v>
      </c>
      <c r="C237" s="156" t="s">
        <v>469</v>
      </c>
      <c r="D237" s="157" t="s">
        <v>468</v>
      </c>
      <c r="E237" s="158" t="s">
        <v>1725</v>
      </c>
      <c r="F237" s="159" t="s">
        <v>691</v>
      </c>
      <c r="G237" s="147">
        <v>2.08</v>
      </c>
      <c r="H237" s="147">
        <f t="shared" si="19"/>
        <v>10</v>
      </c>
      <c r="I237" s="160" t="s">
        <v>2761</v>
      </c>
      <c r="J237" s="160" t="s">
        <v>229</v>
      </c>
      <c r="K237" s="160" t="s">
        <v>3</v>
      </c>
      <c r="L237" s="161">
        <v>3926909790</v>
      </c>
      <c r="M237" s="160" t="s">
        <v>675</v>
      </c>
      <c r="N237" s="161">
        <v>150</v>
      </c>
      <c r="O237" s="161" t="s">
        <v>1454</v>
      </c>
      <c r="P237" s="233" t="s">
        <v>2659</v>
      </c>
      <c r="Q237" s="160" t="s">
        <v>601</v>
      </c>
      <c r="R237" s="232"/>
      <c r="S237" s="183">
        <v>8717332036554</v>
      </c>
    </row>
    <row r="238" spans="1:19" x14ac:dyDescent="0.2">
      <c r="A238" s="450"/>
      <c r="B238" s="155" t="s">
        <v>1726</v>
      </c>
      <c r="C238" s="156" t="s">
        <v>471</v>
      </c>
      <c r="D238" s="157" t="s">
        <v>470</v>
      </c>
      <c r="E238" s="158" t="s">
        <v>1727</v>
      </c>
      <c r="F238" s="159" t="s">
        <v>691</v>
      </c>
      <c r="G238" s="147">
        <v>2.08</v>
      </c>
      <c r="H238" s="147">
        <f t="shared" si="19"/>
        <v>10</v>
      </c>
      <c r="I238" s="160" t="s">
        <v>2761</v>
      </c>
      <c r="J238" s="160" t="s">
        <v>229</v>
      </c>
      <c r="K238" s="160" t="s">
        <v>3</v>
      </c>
      <c r="L238" s="161">
        <v>3926909790</v>
      </c>
      <c r="M238" s="160" t="s">
        <v>675</v>
      </c>
      <c r="N238" s="161">
        <v>136</v>
      </c>
      <c r="O238" s="161" t="s">
        <v>1355</v>
      </c>
      <c r="P238" s="233" t="s">
        <v>2659</v>
      </c>
      <c r="Q238" s="160" t="s">
        <v>601</v>
      </c>
      <c r="R238" s="232"/>
      <c r="S238" s="183">
        <v>8717332036561</v>
      </c>
    </row>
    <row r="239" spans="1:19" x14ac:dyDescent="0.2">
      <c r="A239" s="450"/>
      <c r="B239" s="155" t="s">
        <v>1728</v>
      </c>
      <c r="C239" s="156" t="s">
        <v>473</v>
      </c>
      <c r="D239" s="157" t="s">
        <v>472</v>
      </c>
      <c r="E239" s="158" t="s">
        <v>1729</v>
      </c>
      <c r="F239" s="159" t="s">
        <v>691</v>
      </c>
      <c r="G239" s="147">
        <v>2.08</v>
      </c>
      <c r="H239" s="147">
        <f t="shared" si="19"/>
        <v>10</v>
      </c>
      <c r="I239" s="160" t="s">
        <v>2761</v>
      </c>
      <c r="J239" s="160" t="s">
        <v>229</v>
      </c>
      <c r="K239" s="160" t="s">
        <v>3</v>
      </c>
      <c r="L239" s="161">
        <v>3926909790</v>
      </c>
      <c r="M239" s="160" t="s">
        <v>675</v>
      </c>
      <c r="N239" s="161">
        <v>125</v>
      </c>
      <c r="O239" s="161" t="s">
        <v>1730</v>
      </c>
      <c r="P239" s="233" t="s">
        <v>2659</v>
      </c>
      <c r="Q239" s="160" t="s">
        <v>601</v>
      </c>
      <c r="R239" s="232"/>
      <c r="S239" s="183">
        <v>8717332036578</v>
      </c>
    </row>
    <row r="240" spans="1:19" x14ac:dyDescent="0.2">
      <c r="A240" s="450"/>
      <c r="B240" s="155" t="s">
        <v>1731</v>
      </c>
      <c r="C240" s="156" t="s">
        <v>475</v>
      </c>
      <c r="D240" s="157" t="s">
        <v>474</v>
      </c>
      <c r="E240" s="158" t="s">
        <v>1732</v>
      </c>
      <c r="F240" s="159" t="s">
        <v>691</v>
      </c>
      <c r="G240" s="147">
        <v>2.08</v>
      </c>
      <c r="H240" s="147">
        <f t="shared" si="19"/>
        <v>10</v>
      </c>
      <c r="I240" s="160" t="s">
        <v>2761</v>
      </c>
      <c r="J240" s="160" t="s">
        <v>229</v>
      </c>
      <c r="K240" s="160" t="s">
        <v>3</v>
      </c>
      <c r="L240" s="161">
        <v>3926909790</v>
      </c>
      <c r="M240" s="160" t="s">
        <v>675</v>
      </c>
      <c r="N240" s="161">
        <v>122</v>
      </c>
      <c r="O240" s="161" t="s">
        <v>1438</v>
      </c>
      <c r="P240" s="233" t="s">
        <v>2659</v>
      </c>
      <c r="Q240" s="160" t="s">
        <v>601</v>
      </c>
      <c r="R240" s="232"/>
      <c r="S240" s="183">
        <v>8717332036585</v>
      </c>
    </row>
    <row r="241" spans="1:19" x14ac:dyDescent="0.2">
      <c r="A241" s="450"/>
      <c r="B241" s="155" t="s">
        <v>1733</v>
      </c>
      <c r="C241" s="156" t="s">
        <v>477</v>
      </c>
      <c r="D241" s="157" t="s">
        <v>476</v>
      </c>
      <c r="E241" s="158" t="s">
        <v>1734</v>
      </c>
      <c r="F241" s="159" t="s">
        <v>691</v>
      </c>
      <c r="G241" s="147">
        <v>2.08</v>
      </c>
      <c r="H241" s="147">
        <f t="shared" si="19"/>
        <v>10</v>
      </c>
      <c r="I241" s="160" t="s">
        <v>2761</v>
      </c>
      <c r="J241" s="160" t="s">
        <v>229</v>
      </c>
      <c r="K241" s="160" t="s">
        <v>3</v>
      </c>
      <c r="L241" s="161">
        <v>3926909790</v>
      </c>
      <c r="M241" s="160" t="s">
        <v>675</v>
      </c>
      <c r="N241" s="161">
        <v>132</v>
      </c>
      <c r="O241" s="161" t="s">
        <v>1355</v>
      </c>
      <c r="P241" s="233" t="s">
        <v>2659</v>
      </c>
      <c r="Q241" s="160" t="s">
        <v>601</v>
      </c>
      <c r="R241" s="232"/>
      <c r="S241" s="183">
        <v>8717332036592</v>
      </c>
    </row>
    <row r="242" spans="1:19" x14ac:dyDescent="0.2">
      <c r="A242" s="450"/>
      <c r="B242" s="155" t="s">
        <v>1735</v>
      </c>
      <c r="C242" s="156" t="s">
        <v>479</v>
      </c>
      <c r="D242" s="157" t="s">
        <v>478</v>
      </c>
      <c r="E242" s="158" t="s">
        <v>1736</v>
      </c>
      <c r="F242" s="159" t="s">
        <v>691</v>
      </c>
      <c r="G242" s="147">
        <v>2.08</v>
      </c>
      <c r="H242" s="147">
        <f t="shared" si="19"/>
        <v>10</v>
      </c>
      <c r="I242" s="160" t="s">
        <v>2761</v>
      </c>
      <c r="J242" s="160" t="s">
        <v>229</v>
      </c>
      <c r="K242" s="160" t="s">
        <v>3</v>
      </c>
      <c r="L242" s="161">
        <v>3926909790</v>
      </c>
      <c r="M242" s="160" t="s">
        <v>675</v>
      </c>
      <c r="N242" s="161">
        <v>95</v>
      </c>
      <c r="O242" s="161" t="s">
        <v>1737</v>
      </c>
      <c r="P242" s="233" t="s">
        <v>2659</v>
      </c>
      <c r="Q242" s="160" t="s">
        <v>601</v>
      </c>
      <c r="R242" s="232"/>
      <c r="S242" s="183">
        <v>8717332036608</v>
      </c>
    </row>
    <row r="243" spans="1:19" x14ac:dyDescent="0.2">
      <c r="A243" s="450"/>
      <c r="B243" s="155" t="s">
        <v>1738</v>
      </c>
      <c r="C243" s="156" t="s">
        <v>481</v>
      </c>
      <c r="D243" s="157" t="s">
        <v>480</v>
      </c>
      <c r="E243" s="158" t="s">
        <v>1739</v>
      </c>
      <c r="F243" s="159" t="s">
        <v>691</v>
      </c>
      <c r="G243" s="147">
        <v>2.08</v>
      </c>
      <c r="H243" s="147">
        <f t="shared" si="19"/>
        <v>10</v>
      </c>
      <c r="I243" s="160" t="s">
        <v>2761</v>
      </c>
      <c r="J243" s="160" t="s">
        <v>229</v>
      </c>
      <c r="K243" s="160" t="s">
        <v>3</v>
      </c>
      <c r="L243" s="161">
        <v>3926909790</v>
      </c>
      <c r="M243" s="160" t="s">
        <v>675</v>
      </c>
      <c r="N243" s="161">
        <v>126</v>
      </c>
      <c r="O243" s="161" t="s">
        <v>1480</v>
      </c>
      <c r="P243" s="233" t="s">
        <v>2659</v>
      </c>
      <c r="Q243" s="160" t="s">
        <v>601</v>
      </c>
      <c r="R243" s="232"/>
      <c r="S243" s="183">
        <v>8717332036615</v>
      </c>
    </row>
    <row r="244" spans="1:19" x14ac:dyDescent="0.2">
      <c r="A244" s="450"/>
      <c r="B244" s="155" t="s">
        <v>1740</v>
      </c>
      <c r="C244" s="156" t="s">
        <v>483</v>
      </c>
      <c r="D244" s="157" t="s">
        <v>482</v>
      </c>
      <c r="E244" s="158" t="s">
        <v>1741</v>
      </c>
      <c r="F244" s="159" t="s">
        <v>691</v>
      </c>
      <c r="G244" s="147">
        <v>2.08</v>
      </c>
      <c r="H244" s="147">
        <f t="shared" si="19"/>
        <v>10</v>
      </c>
      <c r="I244" s="160" t="s">
        <v>2761</v>
      </c>
      <c r="J244" s="160" t="s">
        <v>229</v>
      </c>
      <c r="K244" s="160" t="s">
        <v>3</v>
      </c>
      <c r="L244" s="161">
        <v>3926909790</v>
      </c>
      <c r="M244" s="160" t="s">
        <v>675</v>
      </c>
      <c r="N244" s="161">
        <v>50</v>
      </c>
      <c r="O244" s="161" t="s">
        <v>1480</v>
      </c>
      <c r="P244" s="233" t="s">
        <v>2659</v>
      </c>
      <c r="Q244" s="160" t="s">
        <v>601</v>
      </c>
      <c r="R244" s="232"/>
      <c r="S244" s="183">
        <v>8717332036622</v>
      </c>
    </row>
    <row r="245" spans="1:19" x14ac:dyDescent="0.2">
      <c r="A245" s="450"/>
      <c r="B245" s="155" t="s">
        <v>1742</v>
      </c>
      <c r="C245" s="156" t="s">
        <v>485</v>
      </c>
      <c r="D245" s="157" t="s">
        <v>484</v>
      </c>
      <c r="E245" s="158" t="s">
        <v>1743</v>
      </c>
      <c r="F245" s="159" t="s">
        <v>691</v>
      </c>
      <c r="G245" s="147">
        <v>2.08</v>
      </c>
      <c r="H245" s="147">
        <f t="shared" si="19"/>
        <v>10</v>
      </c>
      <c r="I245" s="160" t="s">
        <v>2761</v>
      </c>
      <c r="J245" s="160" t="s">
        <v>229</v>
      </c>
      <c r="K245" s="160" t="s">
        <v>3</v>
      </c>
      <c r="L245" s="161">
        <v>3926909790</v>
      </c>
      <c r="M245" s="160" t="s">
        <v>675</v>
      </c>
      <c r="N245" s="161">
        <v>52</v>
      </c>
      <c r="O245" s="161" t="s">
        <v>1480</v>
      </c>
      <c r="P245" s="233" t="s">
        <v>2659</v>
      </c>
      <c r="Q245" s="160" t="s">
        <v>601</v>
      </c>
      <c r="R245" s="232"/>
      <c r="S245" s="183">
        <v>8717332036639</v>
      </c>
    </row>
    <row r="246" spans="1:19" s="460" customFormat="1" x14ac:dyDescent="0.2">
      <c r="A246" s="450"/>
      <c r="B246" s="155" t="s">
        <v>1744</v>
      </c>
      <c r="C246" s="156" t="s">
        <v>487</v>
      </c>
      <c r="D246" s="157" t="s">
        <v>486</v>
      </c>
      <c r="E246" s="158" t="s">
        <v>1745</v>
      </c>
      <c r="F246" s="159" t="s">
        <v>691</v>
      </c>
      <c r="G246" s="147">
        <v>2.08</v>
      </c>
      <c r="H246" s="147">
        <f t="shared" si="19"/>
        <v>10</v>
      </c>
      <c r="I246" s="160" t="s">
        <v>2761</v>
      </c>
      <c r="J246" s="160" t="s">
        <v>229</v>
      </c>
      <c r="K246" s="160" t="s">
        <v>3</v>
      </c>
      <c r="L246" s="161">
        <v>3926909790</v>
      </c>
      <c r="M246" s="160" t="s">
        <v>675</v>
      </c>
      <c r="N246" s="161">
        <v>37</v>
      </c>
      <c r="O246" s="161" t="s">
        <v>1480</v>
      </c>
      <c r="P246" s="233" t="s">
        <v>2659</v>
      </c>
      <c r="Q246" s="160" t="s">
        <v>601</v>
      </c>
      <c r="R246" s="232"/>
      <c r="S246" s="183">
        <v>8717332036646</v>
      </c>
    </row>
    <row r="247" spans="1:19" x14ac:dyDescent="0.2">
      <c r="A247" s="450"/>
      <c r="B247" s="155" t="s">
        <v>1746</v>
      </c>
      <c r="C247" s="156" t="s">
        <v>489</v>
      </c>
      <c r="D247" s="157" t="s">
        <v>488</v>
      </c>
      <c r="E247" s="158" t="s">
        <v>1747</v>
      </c>
      <c r="F247" s="159" t="s">
        <v>691</v>
      </c>
      <c r="G247" s="147">
        <v>2.08</v>
      </c>
      <c r="H247" s="147">
        <f t="shared" si="19"/>
        <v>10</v>
      </c>
      <c r="I247" s="160" t="s">
        <v>2761</v>
      </c>
      <c r="J247" s="160" t="s">
        <v>229</v>
      </c>
      <c r="K247" s="160" t="s">
        <v>3</v>
      </c>
      <c r="L247" s="161">
        <v>3926909790</v>
      </c>
      <c r="M247" s="160" t="s">
        <v>675</v>
      </c>
      <c r="N247" s="161">
        <v>53</v>
      </c>
      <c r="O247" s="161" t="s">
        <v>1748</v>
      </c>
      <c r="P247" s="233" t="s">
        <v>2659</v>
      </c>
      <c r="Q247" s="160" t="s">
        <v>601</v>
      </c>
      <c r="R247" s="232"/>
      <c r="S247" s="183">
        <v>8717332036653</v>
      </c>
    </row>
    <row r="248" spans="1:19" x14ac:dyDescent="0.2">
      <c r="A248" s="450"/>
      <c r="B248" s="155" t="s">
        <v>1749</v>
      </c>
      <c r="C248" s="156" t="s">
        <v>491</v>
      </c>
      <c r="D248" s="157" t="s">
        <v>490</v>
      </c>
      <c r="E248" s="158" t="s">
        <v>1750</v>
      </c>
      <c r="F248" s="159" t="s">
        <v>691</v>
      </c>
      <c r="G248" s="147">
        <v>2.08</v>
      </c>
      <c r="H248" s="147">
        <f t="shared" si="19"/>
        <v>10</v>
      </c>
      <c r="I248" s="160" t="s">
        <v>2761</v>
      </c>
      <c r="J248" s="160" t="s">
        <v>229</v>
      </c>
      <c r="K248" s="160" t="s">
        <v>3</v>
      </c>
      <c r="L248" s="161">
        <v>3926909790</v>
      </c>
      <c r="M248" s="160" t="s">
        <v>675</v>
      </c>
      <c r="N248" s="161">
        <v>30</v>
      </c>
      <c r="O248" s="161" t="s">
        <v>1751</v>
      </c>
      <c r="P248" s="233" t="s">
        <v>2659</v>
      </c>
      <c r="Q248" s="160" t="s">
        <v>601</v>
      </c>
      <c r="R248" s="232"/>
      <c r="S248" s="183">
        <v>8717332036660</v>
      </c>
    </row>
    <row r="249" spans="1:19" x14ac:dyDescent="0.2">
      <c r="A249" s="450"/>
      <c r="B249" s="155" t="s">
        <v>1752</v>
      </c>
      <c r="C249" s="156" t="s">
        <v>493</v>
      </c>
      <c r="D249" s="157" t="s">
        <v>492</v>
      </c>
      <c r="E249" s="158" t="s">
        <v>1753</v>
      </c>
      <c r="F249" s="159" t="s">
        <v>691</v>
      </c>
      <c r="G249" s="147">
        <v>2.08</v>
      </c>
      <c r="H249" s="147">
        <f t="shared" si="19"/>
        <v>10</v>
      </c>
      <c r="I249" s="160" t="s">
        <v>2761</v>
      </c>
      <c r="J249" s="160" t="s">
        <v>229</v>
      </c>
      <c r="K249" s="160" t="s">
        <v>3</v>
      </c>
      <c r="L249" s="161">
        <v>3926909790</v>
      </c>
      <c r="M249" s="160" t="s">
        <v>675</v>
      </c>
      <c r="N249" s="161">
        <v>45</v>
      </c>
      <c r="O249" s="161" t="s">
        <v>1754</v>
      </c>
      <c r="P249" s="233" t="s">
        <v>2659</v>
      </c>
      <c r="Q249" s="160" t="s">
        <v>601</v>
      </c>
      <c r="R249" s="232"/>
      <c r="S249" s="183">
        <v>8717332036677</v>
      </c>
    </row>
    <row r="250" spans="1:19" x14ac:dyDescent="0.2">
      <c r="A250" s="450"/>
      <c r="B250" s="155" t="s">
        <v>1755</v>
      </c>
      <c r="C250" s="156" t="s">
        <v>495</v>
      </c>
      <c r="D250" s="157" t="s">
        <v>494</v>
      </c>
      <c r="E250" s="158" t="s">
        <v>1756</v>
      </c>
      <c r="F250" s="159" t="s">
        <v>691</v>
      </c>
      <c r="G250" s="147">
        <v>2.08</v>
      </c>
      <c r="H250" s="147">
        <f t="shared" si="19"/>
        <v>10</v>
      </c>
      <c r="I250" s="160" t="s">
        <v>2761</v>
      </c>
      <c r="J250" s="160" t="s">
        <v>229</v>
      </c>
      <c r="K250" s="160" t="s">
        <v>3</v>
      </c>
      <c r="L250" s="161">
        <v>3926909790</v>
      </c>
      <c r="M250" s="160" t="s">
        <v>675</v>
      </c>
      <c r="N250" s="161">
        <v>53</v>
      </c>
      <c r="O250" s="161" t="s">
        <v>1480</v>
      </c>
      <c r="P250" s="233" t="s">
        <v>2659</v>
      </c>
      <c r="Q250" s="160" t="s">
        <v>601</v>
      </c>
      <c r="R250" s="232"/>
      <c r="S250" s="183">
        <v>8717332036684</v>
      </c>
    </row>
    <row r="251" spans="1:19" x14ac:dyDescent="0.2">
      <c r="A251" s="450"/>
      <c r="B251" s="155" t="s">
        <v>1757</v>
      </c>
      <c r="C251" s="156" t="s">
        <v>497</v>
      </c>
      <c r="D251" s="157" t="s">
        <v>496</v>
      </c>
      <c r="E251" s="158" t="s">
        <v>1758</v>
      </c>
      <c r="F251" s="159" t="s">
        <v>691</v>
      </c>
      <c r="G251" s="147">
        <v>2.08</v>
      </c>
      <c r="H251" s="147">
        <f t="shared" si="19"/>
        <v>10</v>
      </c>
      <c r="I251" s="160" t="s">
        <v>2761</v>
      </c>
      <c r="J251" s="160" t="s">
        <v>229</v>
      </c>
      <c r="K251" s="160" t="s">
        <v>3</v>
      </c>
      <c r="L251" s="161">
        <v>3926909790</v>
      </c>
      <c r="M251" s="160" t="s">
        <v>675</v>
      </c>
      <c r="N251" s="161">
        <v>35</v>
      </c>
      <c r="O251" s="161" t="s">
        <v>1480</v>
      </c>
      <c r="P251" s="233" t="s">
        <v>2659</v>
      </c>
      <c r="Q251" s="160" t="s">
        <v>601</v>
      </c>
      <c r="R251" s="232"/>
      <c r="S251" s="183">
        <v>8717332036691</v>
      </c>
    </row>
    <row r="252" spans="1:19" x14ac:dyDescent="0.2">
      <c r="A252" s="450"/>
      <c r="B252" s="155" t="s">
        <v>1759</v>
      </c>
      <c r="C252" s="156" t="s">
        <v>499</v>
      </c>
      <c r="D252" s="157" t="s">
        <v>498</v>
      </c>
      <c r="E252" s="158" t="s">
        <v>1760</v>
      </c>
      <c r="F252" s="159" t="s">
        <v>691</v>
      </c>
      <c r="G252" s="147">
        <v>2.08</v>
      </c>
      <c r="H252" s="147">
        <f t="shared" si="19"/>
        <v>10</v>
      </c>
      <c r="I252" s="160" t="s">
        <v>2761</v>
      </c>
      <c r="J252" s="160" t="s">
        <v>229</v>
      </c>
      <c r="K252" s="160" t="s">
        <v>3</v>
      </c>
      <c r="L252" s="161">
        <v>3926909790</v>
      </c>
      <c r="M252" s="160" t="s">
        <v>675</v>
      </c>
      <c r="N252" s="161">
        <v>51</v>
      </c>
      <c r="O252" s="161" t="s">
        <v>1480</v>
      </c>
      <c r="P252" s="233" t="s">
        <v>2659</v>
      </c>
      <c r="Q252" s="160" t="s">
        <v>601</v>
      </c>
      <c r="R252" s="232"/>
      <c r="S252" s="183">
        <v>8717332036707</v>
      </c>
    </row>
    <row r="253" spans="1:19" x14ac:dyDescent="0.2">
      <c r="A253" s="450"/>
      <c r="B253" s="155" t="s">
        <v>1761</v>
      </c>
      <c r="C253" s="156" t="s">
        <v>501</v>
      </c>
      <c r="D253" s="157" t="s">
        <v>500</v>
      </c>
      <c r="E253" s="158" t="s">
        <v>1762</v>
      </c>
      <c r="F253" s="159" t="s">
        <v>691</v>
      </c>
      <c r="G253" s="147">
        <v>68.91</v>
      </c>
      <c r="H253" s="147">
        <f t="shared" si="19"/>
        <v>331</v>
      </c>
      <c r="I253" s="160" t="s">
        <v>2761</v>
      </c>
      <c r="J253" s="160" t="s">
        <v>229</v>
      </c>
      <c r="K253" s="160" t="s">
        <v>3</v>
      </c>
      <c r="L253" s="161">
        <v>8531900000</v>
      </c>
      <c r="M253" s="160" t="s">
        <v>675</v>
      </c>
      <c r="N253" s="161">
        <v>4</v>
      </c>
      <c r="O253" s="161" t="s">
        <v>1763</v>
      </c>
      <c r="P253" s="181"/>
      <c r="Q253" s="160" t="s">
        <v>601</v>
      </c>
      <c r="R253" s="232"/>
      <c r="S253" s="183">
        <v>8717332036714</v>
      </c>
    </row>
    <row r="254" spans="1:19" x14ac:dyDescent="0.2">
      <c r="A254" s="450"/>
      <c r="B254" s="155" t="s">
        <v>1764</v>
      </c>
      <c r="C254" s="156" t="s">
        <v>504</v>
      </c>
      <c r="D254" s="157" t="s">
        <v>503</v>
      </c>
      <c r="E254" s="158" t="s">
        <v>1765</v>
      </c>
      <c r="F254" s="159" t="s">
        <v>691</v>
      </c>
      <c r="G254" s="147">
        <v>43.07</v>
      </c>
      <c r="H254" s="147">
        <f t="shared" si="19"/>
        <v>207</v>
      </c>
      <c r="I254" s="160" t="s">
        <v>2761</v>
      </c>
      <c r="J254" s="160" t="s">
        <v>229</v>
      </c>
      <c r="K254" s="160" t="s">
        <v>3</v>
      </c>
      <c r="L254" s="161">
        <v>3917400099</v>
      </c>
      <c r="M254" s="160" t="s">
        <v>675</v>
      </c>
      <c r="N254" s="161">
        <v>8</v>
      </c>
      <c r="O254" s="161" t="s">
        <v>1438</v>
      </c>
      <c r="P254" s="181"/>
      <c r="Q254" s="160" t="s">
        <v>601</v>
      </c>
      <c r="R254" s="232"/>
      <c r="S254" s="183">
        <v>8717332036721</v>
      </c>
    </row>
    <row r="255" spans="1:19" x14ac:dyDescent="0.2">
      <c r="A255" s="450"/>
      <c r="B255" s="155" t="s">
        <v>1766</v>
      </c>
      <c r="C255" s="156" t="s">
        <v>507</v>
      </c>
      <c r="D255" s="157" t="s">
        <v>506</v>
      </c>
      <c r="E255" s="158" t="s">
        <v>1767</v>
      </c>
      <c r="F255" s="159" t="s">
        <v>691</v>
      </c>
      <c r="G255" s="147">
        <v>925.77</v>
      </c>
      <c r="H255" s="147">
        <f t="shared" si="19"/>
        <v>4444</v>
      </c>
      <c r="I255" s="160" t="s">
        <v>2761</v>
      </c>
      <c r="J255" s="160" t="s">
        <v>229</v>
      </c>
      <c r="K255" s="160" t="s">
        <v>3</v>
      </c>
      <c r="L255" s="161">
        <v>8523491000</v>
      </c>
      <c r="M255" s="160" t="s">
        <v>675</v>
      </c>
      <c r="N255" s="161">
        <v>2</v>
      </c>
      <c r="O255" s="161" t="s">
        <v>1768</v>
      </c>
      <c r="P255" s="181"/>
      <c r="Q255" s="160"/>
      <c r="R255" s="160"/>
      <c r="S255" s="183">
        <v>8717332289066</v>
      </c>
    </row>
    <row r="256" spans="1:19" x14ac:dyDescent="0.2">
      <c r="A256" s="450"/>
      <c r="B256" s="170" t="s">
        <v>1769</v>
      </c>
      <c r="C256" s="171"/>
      <c r="D256" s="172" t="s">
        <v>1175</v>
      </c>
      <c r="E256" s="171"/>
      <c r="F256" s="173"/>
      <c r="G256" s="455"/>
      <c r="H256" s="455"/>
      <c r="I256" s="174" t="s">
        <v>1175</v>
      </c>
      <c r="J256" s="174"/>
      <c r="K256" s="174"/>
      <c r="L256" s="174"/>
      <c r="M256" s="174"/>
      <c r="N256" s="174" t="s">
        <v>1175</v>
      </c>
      <c r="O256" s="174" t="s">
        <v>1175</v>
      </c>
      <c r="P256" s="375"/>
      <c r="Q256" s="174"/>
      <c r="R256" s="177"/>
      <c r="S256" s="398"/>
    </row>
    <row r="257" spans="1:19" x14ac:dyDescent="0.2">
      <c r="A257" s="450"/>
      <c r="B257" s="155" t="s">
        <v>1770</v>
      </c>
      <c r="C257" s="156" t="s">
        <v>510</v>
      </c>
      <c r="D257" s="157" t="s">
        <v>509</v>
      </c>
      <c r="E257" s="158" t="s">
        <v>1771</v>
      </c>
      <c r="F257" s="159" t="s">
        <v>691</v>
      </c>
      <c r="G257" s="147">
        <v>648.84</v>
      </c>
      <c r="H257" s="147">
        <f>ROUND(ROUND(G257*4.8,2),0)</f>
        <v>3114</v>
      </c>
      <c r="I257" s="160" t="s">
        <v>2761</v>
      </c>
      <c r="J257" s="160" t="s">
        <v>229</v>
      </c>
      <c r="K257" s="160" t="s">
        <v>3</v>
      </c>
      <c r="L257" s="161">
        <v>3917320099</v>
      </c>
      <c r="M257" s="160" t="s">
        <v>675</v>
      </c>
      <c r="N257" s="161">
        <v>3</v>
      </c>
      <c r="O257" s="161" t="s">
        <v>1772</v>
      </c>
      <c r="P257" s="181"/>
      <c r="Q257" s="160"/>
      <c r="R257" s="232"/>
      <c r="S257" s="183">
        <v>8717332264858</v>
      </c>
    </row>
    <row r="258" spans="1:19" x14ac:dyDescent="0.2">
      <c r="A258" s="450"/>
      <c r="B258" s="155" t="s">
        <v>1773</v>
      </c>
      <c r="C258" s="156" t="s">
        <v>513</v>
      </c>
      <c r="D258" s="157" t="s">
        <v>512</v>
      </c>
      <c r="E258" s="158" t="s">
        <v>1774</v>
      </c>
      <c r="F258" s="159" t="s">
        <v>691</v>
      </c>
      <c r="G258" s="147">
        <v>22.07</v>
      </c>
      <c r="H258" s="147">
        <f t="shared" ref="H258:H268" si="20">ROUND(ROUND(G258*4.8,2),0)</f>
        <v>106</v>
      </c>
      <c r="I258" s="160" t="s">
        <v>2761</v>
      </c>
      <c r="J258" s="160" t="s">
        <v>229</v>
      </c>
      <c r="K258" s="160" t="s">
        <v>3</v>
      </c>
      <c r="L258" s="161">
        <v>3917400099</v>
      </c>
      <c r="M258" s="160" t="s">
        <v>675</v>
      </c>
      <c r="N258" s="161">
        <v>42</v>
      </c>
      <c r="O258" s="161" t="s">
        <v>1454</v>
      </c>
      <c r="P258" s="233" t="s">
        <v>2660</v>
      </c>
      <c r="Q258" s="160"/>
      <c r="R258" s="232"/>
      <c r="S258" s="183">
        <v>8717332264834</v>
      </c>
    </row>
    <row r="259" spans="1:19" x14ac:dyDescent="0.2">
      <c r="A259" s="450"/>
      <c r="B259" s="155" t="s">
        <v>1775</v>
      </c>
      <c r="C259" s="156" t="s">
        <v>515</v>
      </c>
      <c r="D259" s="157" t="s">
        <v>514</v>
      </c>
      <c r="E259" s="158" t="s">
        <v>1776</v>
      </c>
      <c r="F259" s="159" t="s">
        <v>691</v>
      </c>
      <c r="G259" s="147">
        <v>8.0299999999999994</v>
      </c>
      <c r="H259" s="147">
        <f t="shared" si="20"/>
        <v>39</v>
      </c>
      <c r="I259" s="160" t="s">
        <v>2761</v>
      </c>
      <c r="J259" s="160" t="s">
        <v>229</v>
      </c>
      <c r="K259" s="160" t="s">
        <v>3</v>
      </c>
      <c r="L259" s="161">
        <v>3926909790</v>
      </c>
      <c r="M259" s="160" t="s">
        <v>675</v>
      </c>
      <c r="N259" s="161">
        <v>0</v>
      </c>
      <c r="O259" s="161" t="s">
        <v>1384</v>
      </c>
      <c r="P259" s="181"/>
      <c r="Q259" s="160"/>
      <c r="R259" s="232"/>
      <c r="S259" s="183">
        <v>8717332264827</v>
      </c>
    </row>
    <row r="260" spans="1:19" x14ac:dyDescent="0.2">
      <c r="A260" s="450"/>
      <c r="B260" s="155" t="s">
        <v>1777</v>
      </c>
      <c r="C260" s="156" t="s">
        <v>518</v>
      </c>
      <c r="D260" s="157" t="s">
        <v>517</v>
      </c>
      <c r="E260" s="158" t="s">
        <v>1778</v>
      </c>
      <c r="F260" s="159" t="s">
        <v>691</v>
      </c>
      <c r="G260" s="147">
        <v>56.86</v>
      </c>
      <c r="H260" s="147">
        <f t="shared" si="20"/>
        <v>273</v>
      </c>
      <c r="I260" s="160" t="s">
        <v>2761</v>
      </c>
      <c r="J260" s="160" t="s">
        <v>229</v>
      </c>
      <c r="K260" s="160" t="s">
        <v>3</v>
      </c>
      <c r="L260" s="161">
        <v>3926909790</v>
      </c>
      <c r="M260" s="160" t="s">
        <v>675</v>
      </c>
      <c r="N260" s="161">
        <v>9</v>
      </c>
      <c r="O260" s="161" t="s">
        <v>1150</v>
      </c>
      <c r="P260" s="181"/>
      <c r="Q260" s="160"/>
      <c r="R260" s="232"/>
      <c r="S260" s="183">
        <v>8717332264803</v>
      </c>
    </row>
    <row r="261" spans="1:19" x14ac:dyDescent="0.2">
      <c r="A261" s="450"/>
      <c r="B261" s="155" t="s">
        <v>1779</v>
      </c>
      <c r="C261" s="156" t="s">
        <v>521</v>
      </c>
      <c r="D261" s="157" t="s">
        <v>520</v>
      </c>
      <c r="E261" s="158" t="s">
        <v>1780</v>
      </c>
      <c r="F261" s="159" t="s">
        <v>691</v>
      </c>
      <c r="G261" s="147">
        <v>9.3699999999999992</v>
      </c>
      <c r="H261" s="147">
        <f t="shared" si="20"/>
        <v>45</v>
      </c>
      <c r="I261" s="160" t="s">
        <v>2761</v>
      </c>
      <c r="J261" s="160" t="s">
        <v>229</v>
      </c>
      <c r="K261" s="160" t="s">
        <v>3</v>
      </c>
      <c r="L261" s="161">
        <v>3917400099</v>
      </c>
      <c r="M261" s="160" t="s">
        <v>675</v>
      </c>
      <c r="N261" s="161">
        <v>60</v>
      </c>
      <c r="O261" s="161" t="s">
        <v>1449</v>
      </c>
      <c r="P261" s="181"/>
      <c r="Q261" s="160"/>
      <c r="R261" s="232"/>
      <c r="S261" s="183">
        <v>8717332264797</v>
      </c>
    </row>
    <row r="262" spans="1:19" x14ac:dyDescent="0.2">
      <c r="A262" s="450"/>
      <c r="B262" s="155" t="s">
        <v>1781</v>
      </c>
      <c r="C262" s="156" t="s">
        <v>524</v>
      </c>
      <c r="D262" s="157" t="s">
        <v>523</v>
      </c>
      <c r="E262" s="158" t="s">
        <v>1782</v>
      </c>
      <c r="F262" s="159" t="s">
        <v>691</v>
      </c>
      <c r="G262" s="147">
        <v>8.0299999999999994</v>
      </c>
      <c r="H262" s="147">
        <f t="shared" si="20"/>
        <v>39</v>
      </c>
      <c r="I262" s="160" t="s">
        <v>2761</v>
      </c>
      <c r="J262" s="160" t="s">
        <v>229</v>
      </c>
      <c r="K262" s="160" t="s">
        <v>3</v>
      </c>
      <c r="L262" s="161">
        <v>3917400099</v>
      </c>
      <c r="M262" s="160" t="s">
        <v>675</v>
      </c>
      <c r="N262" s="161">
        <v>157</v>
      </c>
      <c r="O262" s="161" t="s">
        <v>1480</v>
      </c>
      <c r="P262" s="181"/>
      <c r="Q262" s="160"/>
      <c r="R262" s="232"/>
      <c r="S262" s="183">
        <v>8717332264780</v>
      </c>
    </row>
    <row r="263" spans="1:19" x14ac:dyDescent="0.2">
      <c r="A263" s="450"/>
      <c r="B263" s="155" t="s">
        <v>1783</v>
      </c>
      <c r="C263" s="156" t="s">
        <v>527</v>
      </c>
      <c r="D263" s="157" t="s">
        <v>526</v>
      </c>
      <c r="E263" s="158" t="s">
        <v>1784</v>
      </c>
      <c r="F263" s="159" t="s">
        <v>691</v>
      </c>
      <c r="G263" s="147">
        <v>501.69</v>
      </c>
      <c r="H263" s="147">
        <f t="shared" si="20"/>
        <v>2408</v>
      </c>
      <c r="I263" s="160" t="s">
        <v>2761</v>
      </c>
      <c r="J263" s="160" t="s">
        <v>229</v>
      </c>
      <c r="K263" s="160" t="s">
        <v>3</v>
      </c>
      <c r="L263" s="161">
        <v>3917320099</v>
      </c>
      <c r="M263" s="160" t="s">
        <v>675</v>
      </c>
      <c r="N263" s="161">
        <v>1</v>
      </c>
      <c r="O263" s="161" t="s">
        <v>1785</v>
      </c>
      <c r="P263" s="181"/>
      <c r="Q263" s="160"/>
      <c r="R263" s="232"/>
      <c r="S263" s="183">
        <v>8717332264773</v>
      </c>
    </row>
    <row r="264" spans="1:19" x14ac:dyDescent="0.2">
      <c r="A264" s="450"/>
      <c r="B264" s="155" t="s">
        <v>1786</v>
      </c>
      <c r="C264" s="156" t="s">
        <v>530</v>
      </c>
      <c r="D264" s="157" t="s">
        <v>529</v>
      </c>
      <c r="E264" s="158" t="s">
        <v>1787</v>
      </c>
      <c r="F264" s="159" t="s">
        <v>691</v>
      </c>
      <c r="G264" s="147">
        <v>234.13</v>
      </c>
      <c r="H264" s="147">
        <f t="shared" si="20"/>
        <v>1124</v>
      </c>
      <c r="I264" s="160" t="s">
        <v>2761</v>
      </c>
      <c r="J264" s="160" t="s">
        <v>229</v>
      </c>
      <c r="K264" s="160" t="s">
        <v>3</v>
      </c>
      <c r="L264" s="161">
        <v>8481808190</v>
      </c>
      <c r="M264" s="160" t="s">
        <v>675</v>
      </c>
      <c r="N264" s="161">
        <v>29</v>
      </c>
      <c r="O264" s="161" t="s">
        <v>1138</v>
      </c>
      <c r="P264" s="181"/>
      <c r="Q264" s="160"/>
      <c r="R264" s="232"/>
      <c r="S264" s="183">
        <v>8717332264766</v>
      </c>
    </row>
    <row r="265" spans="1:19" x14ac:dyDescent="0.2">
      <c r="A265" s="450"/>
      <c r="B265" s="155" t="s">
        <v>1788</v>
      </c>
      <c r="C265" s="156" t="s">
        <v>533</v>
      </c>
      <c r="D265" s="157" t="s">
        <v>532</v>
      </c>
      <c r="E265" s="158" t="s">
        <v>1789</v>
      </c>
      <c r="F265" s="159" t="s">
        <v>691</v>
      </c>
      <c r="G265" s="147">
        <v>602.02</v>
      </c>
      <c r="H265" s="147">
        <f t="shared" si="20"/>
        <v>2890</v>
      </c>
      <c r="I265" s="160" t="s">
        <v>2761</v>
      </c>
      <c r="J265" s="160" t="s">
        <v>229</v>
      </c>
      <c r="K265" s="160" t="s">
        <v>3</v>
      </c>
      <c r="L265" s="161">
        <v>8421210090</v>
      </c>
      <c r="M265" s="160" t="s">
        <v>675</v>
      </c>
      <c r="N265" s="161">
        <v>2</v>
      </c>
      <c r="O265" s="161" t="s">
        <v>1707</v>
      </c>
      <c r="P265" s="181"/>
      <c r="Q265" s="160"/>
      <c r="R265" s="232"/>
      <c r="S265" s="183">
        <v>8717332264759</v>
      </c>
    </row>
    <row r="266" spans="1:19" x14ac:dyDescent="0.2">
      <c r="A266" s="450"/>
      <c r="B266" s="155" t="s">
        <v>1790</v>
      </c>
      <c r="C266" s="156" t="s">
        <v>536</v>
      </c>
      <c r="D266" s="157" t="s">
        <v>535</v>
      </c>
      <c r="E266" s="158" t="s">
        <v>1791</v>
      </c>
      <c r="F266" s="159" t="s">
        <v>691</v>
      </c>
      <c r="G266" s="147">
        <v>2408.08</v>
      </c>
      <c r="H266" s="147">
        <f t="shared" si="20"/>
        <v>11559</v>
      </c>
      <c r="I266" s="160" t="s">
        <v>2761</v>
      </c>
      <c r="J266" s="160" t="s">
        <v>229</v>
      </c>
      <c r="K266" s="160" t="s">
        <v>3</v>
      </c>
      <c r="L266" s="161">
        <v>7326909890</v>
      </c>
      <c r="M266" s="160" t="s">
        <v>675</v>
      </c>
      <c r="N266" s="161">
        <v>0</v>
      </c>
      <c r="O266" s="161" t="s">
        <v>1659</v>
      </c>
      <c r="P266" s="181"/>
      <c r="Q266" s="160"/>
      <c r="R266" s="232"/>
      <c r="S266" s="183">
        <v>8717332264742</v>
      </c>
    </row>
    <row r="267" spans="1:19" x14ac:dyDescent="0.2">
      <c r="A267" s="450"/>
      <c r="B267" s="155" t="s">
        <v>1792</v>
      </c>
      <c r="C267" s="156" t="s">
        <v>539</v>
      </c>
      <c r="D267" s="157" t="s">
        <v>538</v>
      </c>
      <c r="E267" s="158" t="s">
        <v>1793</v>
      </c>
      <c r="F267" s="159" t="s">
        <v>691</v>
      </c>
      <c r="G267" s="147">
        <v>48.16</v>
      </c>
      <c r="H267" s="147">
        <f t="shared" si="20"/>
        <v>231</v>
      </c>
      <c r="I267" s="160" t="s">
        <v>2761</v>
      </c>
      <c r="J267" s="160" t="s">
        <v>229</v>
      </c>
      <c r="K267" s="160" t="s">
        <v>3</v>
      </c>
      <c r="L267" s="161">
        <v>84219900</v>
      </c>
      <c r="M267" s="160" t="s">
        <v>675</v>
      </c>
      <c r="N267" s="161">
        <v>97</v>
      </c>
      <c r="O267" s="161" t="s">
        <v>1794</v>
      </c>
      <c r="P267" s="181"/>
      <c r="Q267" s="160"/>
      <c r="R267" s="232"/>
      <c r="S267" s="183">
        <v>8717332264735</v>
      </c>
    </row>
    <row r="268" spans="1:19" x14ac:dyDescent="0.2">
      <c r="A268" s="450"/>
      <c r="B268" s="155" t="s">
        <v>1795</v>
      </c>
      <c r="C268" s="156" t="s">
        <v>542</v>
      </c>
      <c r="D268" s="157" t="s">
        <v>541</v>
      </c>
      <c r="E268" s="158" t="s">
        <v>1796</v>
      </c>
      <c r="F268" s="159" t="s">
        <v>691</v>
      </c>
      <c r="G268" s="147">
        <v>240.81</v>
      </c>
      <c r="H268" s="147">
        <f t="shared" si="20"/>
        <v>1156</v>
      </c>
      <c r="I268" s="160" t="s">
        <v>2761</v>
      </c>
      <c r="J268" s="160" t="s">
        <v>229</v>
      </c>
      <c r="K268" s="160" t="s">
        <v>3</v>
      </c>
      <c r="L268" s="161">
        <v>8421999099</v>
      </c>
      <c r="M268" s="160" t="s">
        <v>675</v>
      </c>
      <c r="N268" s="161">
        <v>56</v>
      </c>
      <c r="O268" s="161" t="s">
        <v>1678</v>
      </c>
      <c r="P268" s="181"/>
      <c r="Q268" s="160"/>
      <c r="R268" s="232"/>
      <c r="S268" s="183">
        <v>8717332264728</v>
      </c>
    </row>
    <row r="269" spans="1:19" x14ac:dyDescent="0.2">
      <c r="A269" s="450"/>
      <c r="B269" s="170" t="s">
        <v>1797</v>
      </c>
      <c r="C269" s="171"/>
      <c r="D269" s="172" t="s">
        <v>1175</v>
      </c>
      <c r="E269" s="171"/>
      <c r="F269" s="173"/>
      <c r="G269" s="455"/>
      <c r="H269" s="455"/>
      <c r="I269" s="174" t="s">
        <v>1175</v>
      </c>
      <c r="J269" s="174"/>
      <c r="K269" s="174"/>
      <c r="L269" s="174"/>
      <c r="M269" s="174"/>
      <c r="N269" s="174" t="s">
        <v>1175</v>
      </c>
      <c r="O269" s="174" t="s">
        <v>1175</v>
      </c>
      <c r="P269" s="375"/>
      <c r="Q269" s="174"/>
      <c r="R269" s="177"/>
      <c r="S269" s="398"/>
    </row>
    <row r="270" spans="1:19" x14ac:dyDescent="0.2">
      <c r="A270" s="471"/>
      <c r="B270" s="244" t="s">
        <v>1798</v>
      </c>
      <c r="C270" s="158" t="s">
        <v>235</v>
      </c>
      <c r="D270" s="181" t="s">
        <v>234</v>
      </c>
      <c r="E270" s="249" t="s">
        <v>1799</v>
      </c>
      <c r="F270" s="193" t="s">
        <v>691</v>
      </c>
      <c r="G270" s="147">
        <v>2991.52</v>
      </c>
      <c r="H270" s="147">
        <f>ROUND(ROUND(G270*4.8,2),0)</f>
        <v>14359</v>
      </c>
      <c r="I270" s="160" t="s">
        <v>2761</v>
      </c>
      <c r="J270" s="160" t="s">
        <v>229</v>
      </c>
      <c r="K270" s="160" t="s">
        <v>3</v>
      </c>
      <c r="L270" s="247">
        <v>8536501999</v>
      </c>
      <c r="M270" s="232" t="s">
        <v>676</v>
      </c>
      <c r="N270" s="161">
        <v>7</v>
      </c>
      <c r="O270" s="161" t="s">
        <v>1800</v>
      </c>
      <c r="P270" s="406"/>
      <c r="Q270" s="232"/>
      <c r="R270" s="232" t="s">
        <v>1801</v>
      </c>
      <c r="S270" s="183">
        <v>8717332929009</v>
      </c>
    </row>
    <row r="271" spans="1:19" x14ac:dyDescent="0.2">
      <c r="A271" s="453"/>
      <c r="B271" s="244" t="s">
        <v>1802</v>
      </c>
      <c r="C271" s="158" t="s">
        <v>1803</v>
      </c>
      <c r="D271" s="181" t="s">
        <v>1110</v>
      </c>
      <c r="E271" s="249" t="s">
        <v>1804</v>
      </c>
      <c r="F271" s="193" t="s">
        <v>691</v>
      </c>
      <c r="G271" s="147">
        <v>1446.22</v>
      </c>
      <c r="H271" s="147">
        <f t="shared" ref="H271:H278" si="21">ROUND(ROUND(G271*4.8,2),0)</f>
        <v>6942</v>
      </c>
      <c r="I271" s="160" t="s">
        <v>2761</v>
      </c>
      <c r="J271" s="160" t="s">
        <v>229</v>
      </c>
      <c r="K271" s="160" t="s">
        <v>3</v>
      </c>
      <c r="L271" s="247" t="s">
        <v>2638</v>
      </c>
      <c r="M271" s="232" t="s">
        <v>676</v>
      </c>
      <c r="N271" s="161">
        <v>15</v>
      </c>
      <c r="O271" s="161" t="s">
        <v>1805</v>
      </c>
      <c r="P271" s="406"/>
      <c r="Q271" s="232"/>
      <c r="R271" s="232" t="s">
        <v>1806</v>
      </c>
      <c r="S271" s="183">
        <v>4060039150370</v>
      </c>
    </row>
    <row r="272" spans="1:19" x14ac:dyDescent="0.2">
      <c r="A272" s="471"/>
      <c r="B272" s="244" t="s">
        <v>1807</v>
      </c>
      <c r="C272" s="158" t="s">
        <v>238</v>
      </c>
      <c r="D272" s="181" t="s">
        <v>237</v>
      </c>
      <c r="E272" s="249" t="s">
        <v>1808</v>
      </c>
      <c r="F272" s="193" t="s">
        <v>691</v>
      </c>
      <c r="G272" s="147">
        <v>2584.5700000000002</v>
      </c>
      <c r="H272" s="147">
        <f t="shared" si="21"/>
        <v>12406</v>
      </c>
      <c r="I272" s="160" t="s">
        <v>2761</v>
      </c>
      <c r="J272" s="160" t="s">
        <v>229</v>
      </c>
      <c r="K272" s="160" t="s">
        <v>3</v>
      </c>
      <c r="L272" s="247">
        <v>8536501999</v>
      </c>
      <c r="M272" s="232" t="s">
        <v>676</v>
      </c>
      <c r="N272" s="161">
        <v>2</v>
      </c>
      <c r="O272" s="161" t="s">
        <v>1809</v>
      </c>
      <c r="P272" s="406"/>
      <c r="Q272" s="232"/>
      <c r="R272" s="232"/>
      <c r="S272" s="183">
        <v>8717332929016</v>
      </c>
    </row>
    <row r="273" spans="1:19" x14ac:dyDescent="0.2">
      <c r="A273" s="471"/>
      <c r="B273" s="244" t="s">
        <v>1810</v>
      </c>
      <c r="C273" s="158" t="s">
        <v>241</v>
      </c>
      <c r="D273" s="181" t="s">
        <v>240</v>
      </c>
      <c r="E273" s="249" t="s">
        <v>1811</v>
      </c>
      <c r="F273" s="193" t="s">
        <v>691</v>
      </c>
      <c r="G273" s="147">
        <v>2402.92</v>
      </c>
      <c r="H273" s="147">
        <f t="shared" si="21"/>
        <v>11534</v>
      </c>
      <c r="I273" s="160" t="s">
        <v>2761</v>
      </c>
      <c r="J273" s="160" t="s">
        <v>229</v>
      </c>
      <c r="K273" s="160" t="s">
        <v>3</v>
      </c>
      <c r="L273" s="247">
        <v>8536501999</v>
      </c>
      <c r="M273" s="232" t="s">
        <v>676</v>
      </c>
      <c r="N273" s="161">
        <v>10</v>
      </c>
      <c r="O273" s="161" t="s">
        <v>1812</v>
      </c>
      <c r="P273" s="406"/>
      <c r="Q273" s="232"/>
      <c r="R273" s="232" t="s">
        <v>1813</v>
      </c>
      <c r="S273" s="183">
        <v>8717332929023</v>
      </c>
    </row>
    <row r="274" spans="1:19" x14ac:dyDescent="0.2">
      <c r="A274" s="471"/>
      <c r="B274" s="244" t="s">
        <v>1814</v>
      </c>
      <c r="C274" s="158" t="s">
        <v>244</v>
      </c>
      <c r="D274" s="181" t="s">
        <v>243</v>
      </c>
      <c r="E274" s="249" t="s">
        <v>1815</v>
      </c>
      <c r="F274" s="193" t="s">
        <v>691</v>
      </c>
      <c r="G274" s="147">
        <v>1392.16</v>
      </c>
      <c r="H274" s="147">
        <f t="shared" si="21"/>
        <v>6682</v>
      </c>
      <c r="I274" s="160" t="s">
        <v>2761</v>
      </c>
      <c r="J274" s="160" t="s">
        <v>229</v>
      </c>
      <c r="K274" s="160" t="s">
        <v>3</v>
      </c>
      <c r="L274" s="247">
        <v>8531900000</v>
      </c>
      <c r="M274" s="232" t="s">
        <v>676</v>
      </c>
      <c r="N274" s="161">
        <v>7</v>
      </c>
      <c r="O274" s="161" t="s">
        <v>1816</v>
      </c>
      <c r="P274" s="406"/>
      <c r="Q274" s="232"/>
      <c r="R274" s="232"/>
      <c r="S274" s="183">
        <v>8717332493821</v>
      </c>
    </row>
    <row r="275" spans="1:19" x14ac:dyDescent="0.2">
      <c r="A275" s="453"/>
      <c r="B275" s="244">
        <v>705000083264</v>
      </c>
      <c r="C275" s="158" t="s">
        <v>246</v>
      </c>
      <c r="D275" s="181" t="s">
        <v>245</v>
      </c>
      <c r="E275" s="249" t="s">
        <v>1817</v>
      </c>
      <c r="F275" s="193" t="s">
        <v>691</v>
      </c>
      <c r="G275" s="147">
        <v>389.09</v>
      </c>
      <c r="H275" s="147">
        <f t="shared" si="21"/>
        <v>1868</v>
      </c>
      <c r="I275" s="160" t="s">
        <v>2761</v>
      </c>
      <c r="J275" s="160" t="s">
        <v>229</v>
      </c>
      <c r="K275" s="160" t="s">
        <v>3</v>
      </c>
      <c r="L275" s="247">
        <v>8536501999</v>
      </c>
      <c r="M275" s="232" t="s">
        <v>676</v>
      </c>
      <c r="N275" s="161">
        <v>18</v>
      </c>
      <c r="O275" s="161" t="s">
        <v>1818</v>
      </c>
      <c r="P275" s="406"/>
      <c r="Q275" s="232"/>
      <c r="R275" s="232"/>
      <c r="S275" s="183">
        <v>8717332359769</v>
      </c>
    </row>
    <row r="276" spans="1:19" x14ac:dyDescent="0.2">
      <c r="A276" s="453"/>
      <c r="B276" s="244" t="s">
        <v>1819</v>
      </c>
      <c r="C276" s="158" t="s">
        <v>248</v>
      </c>
      <c r="D276" s="181" t="s">
        <v>247</v>
      </c>
      <c r="E276" s="249" t="s">
        <v>1820</v>
      </c>
      <c r="F276" s="193" t="s">
        <v>691</v>
      </c>
      <c r="G276" s="147">
        <v>389.97</v>
      </c>
      <c r="H276" s="147">
        <f t="shared" si="21"/>
        <v>1872</v>
      </c>
      <c r="I276" s="160" t="s">
        <v>2761</v>
      </c>
      <c r="J276" s="160" t="s">
        <v>229</v>
      </c>
      <c r="K276" s="160" t="s">
        <v>3</v>
      </c>
      <c r="L276" s="247">
        <v>7326909890</v>
      </c>
      <c r="M276" s="232" t="s">
        <v>677</v>
      </c>
      <c r="N276" s="161">
        <v>14</v>
      </c>
      <c r="O276" s="161" t="s">
        <v>1483</v>
      </c>
      <c r="P276" s="406"/>
      <c r="Q276" s="232"/>
      <c r="R276" s="232"/>
      <c r="S276" s="183">
        <v>8717332390779</v>
      </c>
    </row>
    <row r="277" spans="1:19" x14ac:dyDescent="0.2">
      <c r="A277" s="453"/>
      <c r="B277" s="244" t="s">
        <v>1821</v>
      </c>
      <c r="C277" s="158" t="s">
        <v>250</v>
      </c>
      <c r="D277" s="181" t="s">
        <v>249</v>
      </c>
      <c r="E277" s="249" t="s">
        <v>1822</v>
      </c>
      <c r="F277" s="193" t="s">
        <v>691</v>
      </c>
      <c r="G277" s="147">
        <v>246.84</v>
      </c>
      <c r="H277" s="147">
        <f t="shared" si="21"/>
        <v>1185</v>
      </c>
      <c r="I277" s="160" t="s">
        <v>2761</v>
      </c>
      <c r="J277" s="160" t="s">
        <v>229</v>
      </c>
      <c r="K277" s="160" t="s">
        <v>3</v>
      </c>
      <c r="L277" s="247">
        <v>7326909890</v>
      </c>
      <c r="M277" s="232" t="s">
        <v>677</v>
      </c>
      <c r="N277" s="161">
        <v>7</v>
      </c>
      <c r="O277" s="161" t="s">
        <v>1222</v>
      </c>
      <c r="P277" s="406"/>
      <c r="Q277" s="232"/>
      <c r="R277" s="232"/>
      <c r="S277" s="183">
        <v>8717332390786</v>
      </c>
    </row>
    <row r="278" spans="1:19" x14ac:dyDescent="0.2">
      <c r="A278" s="453"/>
      <c r="B278" s="244" t="s">
        <v>1823</v>
      </c>
      <c r="C278" s="158" t="s">
        <v>252</v>
      </c>
      <c r="D278" s="181" t="s">
        <v>251</v>
      </c>
      <c r="E278" s="249" t="s">
        <v>1824</v>
      </c>
      <c r="F278" s="193" t="s">
        <v>691</v>
      </c>
      <c r="G278" s="147">
        <v>215.99</v>
      </c>
      <c r="H278" s="147">
        <f t="shared" si="21"/>
        <v>1037</v>
      </c>
      <c r="I278" s="160" t="s">
        <v>2761</v>
      </c>
      <c r="J278" s="160" t="s">
        <v>229</v>
      </c>
      <c r="K278" s="160" t="s">
        <v>3</v>
      </c>
      <c r="L278" s="247">
        <v>7326909890</v>
      </c>
      <c r="M278" s="232" t="s">
        <v>677</v>
      </c>
      <c r="N278" s="161">
        <v>6</v>
      </c>
      <c r="O278" s="161" t="s">
        <v>1449</v>
      </c>
      <c r="P278" s="406"/>
      <c r="Q278" s="232"/>
      <c r="R278" s="232"/>
      <c r="S278" s="183">
        <v>8717332390793</v>
      </c>
    </row>
    <row r="279" spans="1:19" x14ac:dyDescent="0.2">
      <c r="A279" s="450"/>
      <c r="B279" s="170" t="s">
        <v>1825</v>
      </c>
      <c r="C279" s="171"/>
      <c r="D279" s="172" t="s">
        <v>1175</v>
      </c>
      <c r="E279" s="171"/>
      <c r="F279" s="173"/>
      <c r="G279" s="455"/>
      <c r="H279" s="455"/>
      <c r="I279" s="174" t="s">
        <v>1175</v>
      </c>
      <c r="J279" s="174"/>
      <c r="K279" s="174"/>
      <c r="L279" s="174"/>
      <c r="M279" s="174"/>
      <c r="N279" s="174" t="s">
        <v>1175</v>
      </c>
      <c r="O279" s="174" t="s">
        <v>1175</v>
      </c>
      <c r="P279" s="375"/>
      <c r="Q279" s="174"/>
      <c r="R279" s="177"/>
      <c r="S279" s="398"/>
    </row>
    <row r="280" spans="1:19" x14ac:dyDescent="0.2">
      <c r="A280" s="472"/>
      <c r="B280" s="269" t="s">
        <v>1826</v>
      </c>
      <c r="C280" s="145" t="s">
        <v>1827</v>
      </c>
      <c r="D280" s="167" t="s">
        <v>1828</v>
      </c>
      <c r="E280" s="206" t="s">
        <v>1829</v>
      </c>
      <c r="F280" s="270" t="s">
        <v>691</v>
      </c>
      <c r="G280" s="268">
        <v>3028.9</v>
      </c>
      <c r="H280" s="268">
        <f>ROUND(ROUND(G280*4.8,2),0)</f>
        <v>14539</v>
      </c>
      <c r="I280" s="148" t="s">
        <v>2761</v>
      </c>
      <c r="J280" s="148" t="s">
        <v>229</v>
      </c>
      <c r="K280" s="148" t="s">
        <v>3</v>
      </c>
      <c r="L280" s="380">
        <v>8536501990</v>
      </c>
      <c r="M280" s="199" t="s">
        <v>676</v>
      </c>
      <c r="N280" s="149"/>
      <c r="O280" s="149" t="s">
        <v>1830</v>
      </c>
      <c r="P280" s="410"/>
      <c r="Q280" s="199"/>
      <c r="R280" s="199"/>
      <c r="S280" s="169">
        <v>4060039128997</v>
      </c>
    </row>
    <row r="281" spans="1:19" x14ac:dyDescent="0.2">
      <c r="A281" s="472"/>
      <c r="B281" s="269" t="s">
        <v>1831</v>
      </c>
      <c r="C281" s="145" t="s">
        <v>1832</v>
      </c>
      <c r="D281" s="167" t="s">
        <v>1833</v>
      </c>
      <c r="E281" s="206" t="s">
        <v>1834</v>
      </c>
      <c r="F281" s="270" t="s">
        <v>691</v>
      </c>
      <c r="G281" s="268">
        <v>1435.88</v>
      </c>
      <c r="H281" s="268">
        <f t="shared" ref="H281:H294" si="22">ROUND(ROUND(G281*4.8,2),0)</f>
        <v>6892</v>
      </c>
      <c r="I281" s="148" t="s">
        <v>2761</v>
      </c>
      <c r="J281" s="148" t="s">
        <v>229</v>
      </c>
      <c r="K281" s="148" t="s">
        <v>3</v>
      </c>
      <c r="L281" s="380">
        <v>85444993</v>
      </c>
      <c r="M281" s="199" t="s">
        <v>676</v>
      </c>
      <c r="N281" s="149">
        <v>1</v>
      </c>
      <c r="O281" s="411" t="s">
        <v>1835</v>
      </c>
      <c r="P281" s="410" t="s">
        <v>1836</v>
      </c>
      <c r="Q281" s="199"/>
      <c r="R281" s="199"/>
      <c r="S281" s="169">
        <v>4060039133205</v>
      </c>
    </row>
    <row r="282" spans="1:19" x14ac:dyDescent="0.2">
      <c r="A282" s="472"/>
      <c r="B282" s="269" t="s">
        <v>1837</v>
      </c>
      <c r="C282" s="145" t="s">
        <v>1838</v>
      </c>
      <c r="D282" s="167" t="s">
        <v>1839</v>
      </c>
      <c r="E282" s="206" t="s">
        <v>1840</v>
      </c>
      <c r="F282" s="270" t="s">
        <v>691</v>
      </c>
      <c r="G282" s="268">
        <v>3592.18</v>
      </c>
      <c r="H282" s="268">
        <f t="shared" si="22"/>
        <v>17242</v>
      </c>
      <c r="I282" s="148" t="s">
        <v>2761</v>
      </c>
      <c r="J282" s="148" t="s">
        <v>229</v>
      </c>
      <c r="K282" s="148" t="s">
        <v>3</v>
      </c>
      <c r="L282" s="380">
        <v>85444993</v>
      </c>
      <c r="M282" s="199" t="s">
        <v>676</v>
      </c>
      <c r="N282" s="149">
        <v>1</v>
      </c>
      <c r="O282" s="411" t="s">
        <v>1841</v>
      </c>
      <c r="P282" s="410" t="s">
        <v>1842</v>
      </c>
      <c r="Q282" s="199"/>
      <c r="R282" s="199"/>
      <c r="S282" s="169">
        <v>4060039133212</v>
      </c>
    </row>
    <row r="283" spans="1:19" x14ac:dyDescent="0.2">
      <c r="A283" s="472"/>
      <c r="B283" s="269" t="s">
        <v>1843</v>
      </c>
      <c r="C283" s="145" t="s">
        <v>1844</v>
      </c>
      <c r="D283" s="167" t="s">
        <v>1845</v>
      </c>
      <c r="E283" s="206" t="s">
        <v>1846</v>
      </c>
      <c r="F283" s="270" t="s">
        <v>691</v>
      </c>
      <c r="G283" s="268">
        <v>7156.54</v>
      </c>
      <c r="H283" s="268">
        <f t="shared" si="22"/>
        <v>34351</v>
      </c>
      <c r="I283" s="148" t="s">
        <v>2761</v>
      </c>
      <c r="J283" s="148" t="s">
        <v>229</v>
      </c>
      <c r="K283" s="148" t="s">
        <v>3</v>
      </c>
      <c r="L283" s="380">
        <v>85444993</v>
      </c>
      <c r="M283" s="199" t="s">
        <v>676</v>
      </c>
      <c r="N283" s="149">
        <v>2</v>
      </c>
      <c r="O283" s="411" t="s">
        <v>1847</v>
      </c>
      <c r="P283" s="410" t="s">
        <v>1848</v>
      </c>
      <c r="Q283" s="199"/>
      <c r="R283" s="199"/>
      <c r="S283" s="169">
        <v>4060039133229</v>
      </c>
    </row>
    <row r="284" spans="1:19" x14ac:dyDescent="0.2">
      <c r="A284" s="472"/>
      <c r="B284" s="269" t="s">
        <v>1849</v>
      </c>
      <c r="C284" s="145" t="s">
        <v>1850</v>
      </c>
      <c r="D284" s="167" t="s">
        <v>1851</v>
      </c>
      <c r="E284" s="206" t="s">
        <v>1852</v>
      </c>
      <c r="F284" s="270" t="s">
        <v>691</v>
      </c>
      <c r="G284" s="268">
        <v>1806.28</v>
      </c>
      <c r="H284" s="268">
        <f t="shared" si="22"/>
        <v>8670</v>
      </c>
      <c r="I284" s="148" t="s">
        <v>2761</v>
      </c>
      <c r="J284" s="148" t="s">
        <v>229</v>
      </c>
      <c r="K284" s="148" t="s">
        <v>3</v>
      </c>
      <c r="L284" s="380">
        <v>85444993</v>
      </c>
      <c r="M284" s="199" t="s">
        <v>676</v>
      </c>
      <c r="N284" s="149">
        <v>0</v>
      </c>
      <c r="O284" s="411" t="s">
        <v>1853</v>
      </c>
      <c r="P284" s="410" t="s">
        <v>1836</v>
      </c>
      <c r="Q284" s="199"/>
      <c r="R284" s="199"/>
      <c r="S284" s="169">
        <v>4060039154903</v>
      </c>
    </row>
    <row r="285" spans="1:19" x14ac:dyDescent="0.2">
      <c r="A285" s="472"/>
      <c r="B285" s="269" t="s">
        <v>1854</v>
      </c>
      <c r="C285" s="145" t="s">
        <v>1855</v>
      </c>
      <c r="D285" s="167" t="s">
        <v>1856</v>
      </c>
      <c r="E285" s="206" t="s">
        <v>1857</v>
      </c>
      <c r="F285" s="270" t="s">
        <v>691</v>
      </c>
      <c r="G285" s="268">
        <v>4458.54</v>
      </c>
      <c r="H285" s="268">
        <f t="shared" si="22"/>
        <v>21401</v>
      </c>
      <c r="I285" s="148" t="s">
        <v>2761</v>
      </c>
      <c r="J285" s="148" t="s">
        <v>229</v>
      </c>
      <c r="K285" s="148" t="s">
        <v>3</v>
      </c>
      <c r="L285" s="380">
        <v>85444993</v>
      </c>
      <c r="M285" s="199" t="s">
        <v>676</v>
      </c>
      <c r="N285" s="149">
        <v>0</v>
      </c>
      <c r="O285" s="411" t="s">
        <v>1858</v>
      </c>
      <c r="P285" s="410" t="s">
        <v>1842</v>
      </c>
      <c r="Q285" s="199"/>
      <c r="R285" s="199"/>
      <c r="S285" s="169">
        <v>4060039154910</v>
      </c>
    </row>
    <row r="286" spans="1:19" x14ac:dyDescent="0.2">
      <c r="A286" s="472"/>
      <c r="B286" s="269" t="s">
        <v>1859</v>
      </c>
      <c r="C286" s="145" t="s">
        <v>1860</v>
      </c>
      <c r="D286" s="167" t="s">
        <v>1861</v>
      </c>
      <c r="E286" s="206" t="s">
        <v>1862</v>
      </c>
      <c r="F286" s="270" t="s">
        <v>691</v>
      </c>
      <c r="G286" s="268">
        <v>8688.4500000000007</v>
      </c>
      <c r="H286" s="268">
        <f t="shared" si="22"/>
        <v>41705</v>
      </c>
      <c r="I286" s="148" t="s">
        <v>2761</v>
      </c>
      <c r="J286" s="148" t="s">
        <v>229</v>
      </c>
      <c r="K286" s="148" t="s">
        <v>3</v>
      </c>
      <c r="L286" s="380">
        <v>85444993</v>
      </c>
      <c r="M286" s="199" t="s">
        <v>676</v>
      </c>
      <c r="N286" s="149">
        <v>0</v>
      </c>
      <c r="O286" s="411" t="s">
        <v>1863</v>
      </c>
      <c r="P286" s="410" t="s">
        <v>1848</v>
      </c>
      <c r="Q286" s="199"/>
      <c r="R286" s="199"/>
      <c r="S286" s="169">
        <v>4060039154927</v>
      </c>
    </row>
    <row r="287" spans="1:19" x14ac:dyDescent="0.2">
      <c r="A287" s="472"/>
      <c r="B287" s="269" t="s">
        <v>1864</v>
      </c>
      <c r="C287" s="145" t="s">
        <v>1865</v>
      </c>
      <c r="D287" s="167" t="s">
        <v>1866</v>
      </c>
      <c r="E287" s="206" t="s">
        <v>1867</v>
      </c>
      <c r="F287" s="270" t="s">
        <v>691</v>
      </c>
      <c r="G287" s="268">
        <v>2892.34</v>
      </c>
      <c r="H287" s="268">
        <f t="shared" si="22"/>
        <v>13883</v>
      </c>
      <c r="I287" s="148" t="s">
        <v>2761</v>
      </c>
      <c r="J287" s="148" t="s">
        <v>229</v>
      </c>
      <c r="K287" s="148" t="s">
        <v>3</v>
      </c>
      <c r="L287" s="380">
        <v>85444993</v>
      </c>
      <c r="M287" s="199" t="s">
        <v>676</v>
      </c>
      <c r="N287" s="149">
        <v>0</v>
      </c>
      <c r="O287" s="411" t="s">
        <v>1868</v>
      </c>
      <c r="P287" s="410" t="s">
        <v>1836</v>
      </c>
      <c r="Q287" s="199"/>
      <c r="R287" s="199"/>
      <c r="S287" s="169">
        <v>4060039154934</v>
      </c>
    </row>
    <row r="288" spans="1:19" x14ac:dyDescent="0.2">
      <c r="A288" s="472"/>
      <c r="B288" s="269" t="s">
        <v>1869</v>
      </c>
      <c r="C288" s="145" t="s">
        <v>1870</v>
      </c>
      <c r="D288" s="167" t="s">
        <v>1871</v>
      </c>
      <c r="E288" s="206" t="s">
        <v>1872</v>
      </c>
      <c r="F288" s="270" t="s">
        <v>691</v>
      </c>
      <c r="G288" s="268">
        <v>7073.66</v>
      </c>
      <c r="H288" s="268">
        <f t="shared" si="22"/>
        <v>33954</v>
      </c>
      <c r="I288" s="148" t="s">
        <v>2761</v>
      </c>
      <c r="J288" s="148" t="s">
        <v>229</v>
      </c>
      <c r="K288" s="148" t="s">
        <v>3</v>
      </c>
      <c r="L288" s="380">
        <v>85444993</v>
      </c>
      <c r="M288" s="199" t="s">
        <v>676</v>
      </c>
      <c r="N288" s="149">
        <v>0</v>
      </c>
      <c r="O288" s="411" t="s">
        <v>1873</v>
      </c>
      <c r="P288" s="410" t="s">
        <v>1842</v>
      </c>
      <c r="Q288" s="199"/>
      <c r="R288" s="199"/>
      <c r="S288" s="169">
        <v>4060039154941</v>
      </c>
    </row>
    <row r="289" spans="1:19" x14ac:dyDescent="0.2">
      <c r="A289" s="472"/>
      <c r="B289" s="269" t="s">
        <v>1874</v>
      </c>
      <c r="C289" s="145" t="s">
        <v>1875</v>
      </c>
      <c r="D289" s="167" t="s">
        <v>1876</v>
      </c>
      <c r="E289" s="206" t="s">
        <v>1877</v>
      </c>
      <c r="F289" s="270" t="s">
        <v>691</v>
      </c>
      <c r="G289" s="268">
        <v>13832.94</v>
      </c>
      <c r="H289" s="268">
        <f t="shared" si="22"/>
        <v>66398</v>
      </c>
      <c r="I289" s="148" t="s">
        <v>2761</v>
      </c>
      <c r="J289" s="148" t="s">
        <v>229</v>
      </c>
      <c r="K289" s="148" t="s">
        <v>3</v>
      </c>
      <c r="L289" s="380">
        <v>85444993</v>
      </c>
      <c r="M289" s="199" t="s">
        <v>676</v>
      </c>
      <c r="N289" s="149">
        <v>0</v>
      </c>
      <c r="O289" s="411" t="s">
        <v>1878</v>
      </c>
      <c r="P289" s="410" t="s">
        <v>1848</v>
      </c>
      <c r="Q289" s="199"/>
      <c r="R289" s="199"/>
      <c r="S289" s="169">
        <v>4060039154958</v>
      </c>
    </row>
    <row r="290" spans="1:19" x14ac:dyDescent="0.2">
      <c r="A290" s="472"/>
      <c r="B290" s="269" t="s">
        <v>1879</v>
      </c>
      <c r="C290" s="145" t="s">
        <v>1880</v>
      </c>
      <c r="D290" s="167" t="s">
        <v>1881</v>
      </c>
      <c r="E290" s="206" t="s">
        <v>1882</v>
      </c>
      <c r="F290" s="270" t="s">
        <v>691</v>
      </c>
      <c r="G290" s="268">
        <v>382.29</v>
      </c>
      <c r="H290" s="268">
        <f t="shared" si="22"/>
        <v>1835</v>
      </c>
      <c r="I290" s="148" t="s">
        <v>2761</v>
      </c>
      <c r="J290" s="148" t="s">
        <v>229</v>
      </c>
      <c r="K290" s="148" t="s">
        <v>3</v>
      </c>
      <c r="L290" s="380">
        <v>85319000</v>
      </c>
      <c r="M290" s="199" t="s">
        <v>676</v>
      </c>
      <c r="N290" s="149">
        <v>0</v>
      </c>
      <c r="O290" s="411" t="s">
        <v>1883</v>
      </c>
      <c r="P290" s="410"/>
      <c r="Q290" s="199"/>
      <c r="R290" s="199"/>
      <c r="S290" s="169">
        <v>4060039133236</v>
      </c>
    </row>
    <row r="291" spans="1:19" x14ac:dyDescent="0.2">
      <c r="A291" s="472"/>
      <c r="B291" s="269" t="s">
        <v>1884</v>
      </c>
      <c r="C291" s="145" t="s">
        <v>1885</v>
      </c>
      <c r="D291" s="167" t="s">
        <v>1886</v>
      </c>
      <c r="E291" s="206" t="s">
        <v>1887</v>
      </c>
      <c r="F291" s="270" t="s">
        <v>691</v>
      </c>
      <c r="G291" s="268">
        <v>294.07</v>
      </c>
      <c r="H291" s="268">
        <f t="shared" si="22"/>
        <v>1412</v>
      </c>
      <c r="I291" s="148" t="s">
        <v>2761</v>
      </c>
      <c r="J291" s="148" t="s">
        <v>229</v>
      </c>
      <c r="K291" s="148" t="s">
        <v>3</v>
      </c>
      <c r="L291" s="380">
        <v>85319000</v>
      </c>
      <c r="M291" s="199" t="s">
        <v>676</v>
      </c>
      <c r="N291" s="149">
        <v>1</v>
      </c>
      <c r="O291" s="411" t="s">
        <v>1888</v>
      </c>
      <c r="P291" s="410"/>
      <c r="Q291" s="199"/>
      <c r="R291" s="199"/>
      <c r="S291" s="169">
        <v>4060039133243</v>
      </c>
    </row>
    <row r="292" spans="1:19" x14ac:dyDescent="0.2">
      <c r="A292" s="472"/>
      <c r="B292" s="269" t="s">
        <v>1889</v>
      </c>
      <c r="C292" s="145" t="s">
        <v>1890</v>
      </c>
      <c r="D292" s="167" t="s">
        <v>1891</v>
      </c>
      <c r="E292" s="206" t="s">
        <v>1892</v>
      </c>
      <c r="F292" s="270" t="s">
        <v>691</v>
      </c>
      <c r="G292" s="268">
        <v>238.51</v>
      </c>
      <c r="H292" s="268">
        <f t="shared" si="22"/>
        <v>1145</v>
      </c>
      <c r="I292" s="148" t="s">
        <v>2761</v>
      </c>
      <c r="J292" s="148" t="s">
        <v>229</v>
      </c>
      <c r="K292" s="148" t="s">
        <v>3</v>
      </c>
      <c r="L292" s="380">
        <v>85319000</v>
      </c>
      <c r="M292" s="199" t="s">
        <v>676</v>
      </c>
      <c r="N292" s="149">
        <v>0</v>
      </c>
      <c r="O292" s="411" t="s">
        <v>1893</v>
      </c>
      <c r="P292" s="410"/>
      <c r="Q292" s="199"/>
      <c r="R292" s="199"/>
      <c r="S292" s="169">
        <v>4060039147196</v>
      </c>
    </row>
    <row r="293" spans="1:19" x14ac:dyDescent="0.2">
      <c r="A293" s="472"/>
      <c r="B293" s="269" t="s">
        <v>1894</v>
      </c>
      <c r="C293" s="145" t="s">
        <v>1895</v>
      </c>
      <c r="D293" s="167" t="s">
        <v>1896</v>
      </c>
      <c r="E293" s="206" t="s">
        <v>1897</v>
      </c>
      <c r="F293" s="270" t="s">
        <v>691</v>
      </c>
      <c r="G293" s="268">
        <v>280.55</v>
      </c>
      <c r="H293" s="268">
        <f t="shared" si="22"/>
        <v>1347</v>
      </c>
      <c r="I293" s="148" t="s">
        <v>2761</v>
      </c>
      <c r="J293" s="148" t="s">
        <v>229</v>
      </c>
      <c r="K293" s="148" t="s">
        <v>3</v>
      </c>
      <c r="L293" s="380">
        <v>73261990</v>
      </c>
      <c r="M293" s="199" t="s">
        <v>676</v>
      </c>
      <c r="N293" s="149">
        <v>0</v>
      </c>
      <c r="O293" s="411" t="s">
        <v>1898</v>
      </c>
      <c r="P293" s="410" t="s">
        <v>2639</v>
      </c>
      <c r="Q293" s="199"/>
      <c r="R293" s="199"/>
      <c r="S293" s="169">
        <v>4060039133267</v>
      </c>
    </row>
    <row r="294" spans="1:19" x14ac:dyDescent="0.2">
      <c r="A294" s="472"/>
      <c r="B294" s="269" t="s">
        <v>1899</v>
      </c>
      <c r="C294" s="145" t="s">
        <v>1900</v>
      </c>
      <c r="D294" s="167" t="s">
        <v>1901</v>
      </c>
      <c r="E294" s="206" t="s">
        <v>1902</v>
      </c>
      <c r="F294" s="270" t="s">
        <v>691</v>
      </c>
      <c r="G294" s="268">
        <v>73.510000000000005</v>
      </c>
      <c r="H294" s="268">
        <f t="shared" si="22"/>
        <v>353</v>
      </c>
      <c r="I294" s="148" t="s">
        <v>2761</v>
      </c>
      <c r="J294" s="148" t="s">
        <v>229</v>
      </c>
      <c r="K294" s="148" t="s">
        <v>3</v>
      </c>
      <c r="L294" s="380">
        <v>39259010</v>
      </c>
      <c r="M294" s="199" t="s">
        <v>676</v>
      </c>
      <c r="N294" s="149">
        <v>0</v>
      </c>
      <c r="O294" s="411" t="s">
        <v>1903</v>
      </c>
      <c r="P294" s="410"/>
      <c r="Q294" s="199"/>
      <c r="R294" s="199"/>
      <c r="S294" s="169">
        <v>4060039133250</v>
      </c>
    </row>
    <row r="295" spans="1:19" x14ac:dyDescent="0.2">
      <c r="A295" s="450"/>
      <c r="B295" s="170" t="s">
        <v>1904</v>
      </c>
      <c r="C295" s="171"/>
      <c r="D295" s="172" t="s">
        <v>1175</v>
      </c>
      <c r="E295" s="171"/>
      <c r="F295" s="173"/>
      <c r="G295" s="455"/>
      <c r="H295" s="455"/>
      <c r="I295" s="174" t="s">
        <v>1175</v>
      </c>
      <c r="J295" s="174"/>
      <c r="K295" s="174"/>
      <c r="L295" s="174"/>
      <c r="M295" s="174"/>
      <c r="N295" s="174" t="s">
        <v>1175</v>
      </c>
      <c r="O295" s="174" t="s">
        <v>1175</v>
      </c>
      <c r="P295" s="375"/>
      <c r="Q295" s="176"/>
      <c r="R295" s="177"/>
      <c r="S295" s="398"/>
    </row>
    <row r="296" spans="1:19" x14ac:dyDescent="0.2">
      <c r="A296" s="450"/>
      <c r="B296" s="155" t="s">
        <v>1905</v>
      </c>
      <c r="C296" s="156" t="s">
        <v>145</v>
      </c>
      <c r="D296" s="157" t="s">
        <v>144</v>
      </c>
      <c r="E296" s="158" t="s">
        <v>1906</v>
      </c>
      <c r="F296" s="159" t="s">
        <v>691</v>
      </c>
      <c r="G296" s="147">
        <v>210.45</v>
      </c>
      <c r="H296" s="147">
        <f>ROUND(ROUND(G296*4.8,2),0)</f>
        <v>1010</v>
      </c>
      <c r="I296" s="160" t="s">
        <v>2761</v>
      </c>
      <c r="J296" s="160" t="s">
        <v>229</v>
      </c>
      <c r="K296" s="160" t="s">
        <v>3</v>
      </c>
      <c r="L296" s="161">
        <v>8536909599</v>
      </c>
      <c r="M296" s="160" t="s">
        <v>632</v>
      </c>
      <c r="N296" s="161">
        <v>125</v>
      </c>
      <c r="O296" s="161" t="s">
        <v>1907</v>
      </c>
      <c r="P296" s="181"/>
      <c r="Q296" s="160"/>
      <c r="R296" s="232"/>
      <c r="S296" s="183">
        <v>8717332264193</v>
      </c>
    </row>
    <row r="297" spans="1:19" x14ac:dyDescent="0.2">
      <c r="A297" s="453"/>
      <c r="B297" s="155" t="s">
        <v>1908</v>
      </c>
      <c r="C297" s="200" t="s">
        <v>173</v>
      </c>
      <c r="D297" s="157" t="s">
        <v>630</v>
      </c>
      <c r="E297" s="158" t="s">
        <v>1909</v>
      </c>
      <c r="F297" s="159" t="s">
        <v>691</v>
      </c>
      <c r="G297" s="147">
        <v>105.29</v>
      </c>
      <c r="H297" s="147">
        <f t="shared" ref="H297:H302" si="23">ROUND(ROUND(G297*4.8,2),0)</f>
        <v>505</v>
      </c>
      <c r="I297" s="148" t="s">
        <v>2733</v>
      </c>
      <c r="J297" s="160" t="s">
        <v>229</v>
      </c>
      <c r="K297" s="160" t="s">
        <v>3</v>
      </c>
      <c r="L297" s="161">
        <v>8531103000</v>
      </c>
      <c r="M297" s="160" t="s">
        <v>631</v>
      </c>
      <c r="N297" s="161">
        <v>136</v>
      </c>
      <c r="O297" s="161" t="s">
        <v>1399</v>
      </c>
      <c r="P297" s="399"/>
      <c r="Q297" s="226" t="s">
        <v>1133</v>
      </c>
      <c r="R297" s="227"/>
      <c r="S297" s="183">
        <v>8717332974498</v>
      </c>
    </row>
    <row r="298" spans="1:19" x14ac:dyDescent="0.2">
      <c r="A298" s="453"/>
      <c r="B298" s="200" t="s">
        <v>1910</v>
      </c>
      <c r="C298" s="200" t="s">
        <v>149</v>
      </c>
      <c r="D298" s="157" t="s">
        <v>148</v>
      </c>
      <c r="E298" s="158" t="s">
        <v>1911</v>
      </c>
      <c r="F298" s="159" t="s">
        <v>691</v>
      </c>
      <c r="G298" s="147">
        <v>21.71</v>
      </c>
      <c r="H298" s="147">
        <f t="shared" si="23"/>
        <v>104</v>
      </c>
      <c r="I298" s="160" t="s">
        <v>2761</v>
      </c>
      <c r="J298" s="160" t="s">
        <v>229</v>
      </c>
      <c r="K298" s="160" t="s">
        <v>3</v>
      </c>
      <c r="L298" s="161">
        <v>7608208990</v>
      </c>
      <c r="M298" s="160" t="s">
        <v>632</v>
      </c>
      <c r="N298" s="161">
        <v>11</v>
      </c>
      <c r="O298" s="161" t="s">
        <v>1488</v>
      </c>
      <c r="P298" s="181"/>
      <c r="Q298" s="160"/>
      <c r="R298" s="232"/>
      <c r="S298" s="183">
        <v>8717332288274</v>
      </c>
    </row>
    <row r="299" spans="1:19" x14ac:dyDescent="0.2">
      <c r="A299" s="453"/>
      <c r="B299" s="200" t="s">
        <v>1912</v>
      </c>
      <c r="C299" s="200" t="s">
        <v>152</v>
      </c>
      <c r="D299" s="157" t="s">
        <v>151</v>
      </c>
      <c r="E299" s="158" t="s">
        <v>1913</v>
      </c>
      <c r="F299" s="159" t="s">
        <v>691</v>
      </c>
      <c r="G299" s="147">
        <v>42.14</v>
      </c>
      <c r="H299" s="147">
        <f t="shared" si="23"/>
        <v>202</v>
      </c>
      <c r="I299" s="160" t="s">
        <v>2761</v>
      </c>
      <c r="J299" s="160" t="s">
        <v>229</v>
      </c>
      <c r="K299" s="160" t="s">
        <v>3</v>
      </c>
      <c r="L299" s="161">
        <v>7608208990</v>
      </c>
      <c r="M299" s="160" t="s">
        <v>632</v>
      </c>
      <c r="N299" s="161">
        <v>31</v>
      </c>
      <c r="O299" s="161" t="s">
        <v>1438</v>
      </c>
      <c r="P299" s="181"/>
      <c r="Q299" s="160"/>
      <c r="R299" s="232"/>
      <c r="S299" s="183">
        <v>8717332288458</v>
      </c>
    </row>
    <row r="300" spans="1:19" x14ac:dyDescent="0.2">
      <c r="A300" s="453"/>
      <c r="B300" s="200" t="s">
        <v>1914</v>
      </c>
      <c r="C300" s="200" t="s">
        <v>155</v>
      </c>
      <c r="D300" s="157" t="s">
        <v>154</v>
      </c>
      <c r="E300" s="158" t="s">
        <v>1915</v>
      </c>
      <c r="F300" s="159" t="s">
        <v>691</v>
      </c>
      <c r="G300" s="147">
        <v>70.239999999999995</v>
      </c>
      <c r="H300" s="147">
        <f t="shared" si="23"/>
        <v>337</v>
      </c>
      <c r="I300" s="160" t="s">
        <v>2761</v>
      </c>
      <c r="J300" s="160" t="s">
        <v>229</v>
      </c>
      <c r="K300" s="160" t="s">
        <v>3</v>
      </c>
      <c r="L300" s="161">
        <v>7608208990</v>
      </c>
      <c r="M300" s="160" t="s">
        <v>632</v>
      </c>
      <c r="N300" s="161">
        <v>31</v>
      </c>
      <c r="O300" s="161" t="s">
        <v>1471</v>
      </c>
      <c r="P300" s="181"/>
      <c r="Q300" s="160"/>
      <c r="R300" s="232"/>
      <c r="S300" s="183">
        <v>8717332288465</v>
      </c>
    </row>
    <row r="301" spans="1:19" x14ac:dyDescent="0.2">
      <c r="A301" s="450"/>
      <c r="B301" s="155" t="s">
        <v>1916</v>
      </c>
      <c r="C301" s="200" t="s">
        <v>157</v>
      </c>
      <c r="D301" s="157" t="s">
        <v>2661</v>
      </c>
      <c r="E301" s="158" t="s">
        <v>1917</v>
      </c>
      <c r="F301" s="159" t="s">
        <v>691</v>
      </c>
      <c r="G301" s="147">
        <v>130</v>
      </c>
      <c r="H301" s="147">
        <f t="shared" si="23"/>
        <v>624</v>
      </c>
      <c r="I301" s="160" t="s">
        <v>2761</v>
      </c>
      <c r="J301" s="160" t="s">
        <v>229</v>
      </c>
      <c r="K301" s="160" t="s">
        <v>3</v>
      </c>
      <c r="L301" s="161">
        <v>8421999099</v>
      </c>
      <c r="M301" s="160" t="s">
        <v>632</v>
      </c>
      <c r="N301" s="161">
        <v>2</v>
      </c>
      <c r="O301" s="161" t="s">
        <v>1691</v>
      </c>
      <c r="P301" s="181"/>
      <c r="Q301" s="160"/>
      <c r="R301" s="232"/>
      <c r="S301" s="183">
        <v>782695089828</v>
      </c>
    </row>
    <row r="302" spans="1:19" x14ac:dyDescent="0.2">
      <c r="A302" s="450"/>
      <c r="B302" s="155" t="s">
        <v>1918</v>
      </c>
      <c r="C302" s="155" t="s">
        <v>160</v>
      </c>
      <c r="D302" s="157" t="s">
        <v>159</v>
      </c>
      <c r="E302" s="158" t="s">
        <v>1919</v>
      </c>
      <c r="F302" s="159" t="s">
        <v>691</v>
      </c>
      <c r="G302" s="147">
        <v>46.04</v>
      </c>
      <c r="H302" s="147">
        <f t="shared" si="23"/>
        <v>221</v>
      </c>
      <c r="I302" s="160" t="s">
        <v>2761</v>
      </c>
      <c r="J302" s="160" t="s">
        <v>229</v>
      </c>
      <c r="K302" s="160" t="s">
        <v>3</v>
      </c>
      <c r="L302" s="161">
        <v>85371099</v>
      </c>
      <c r="M302" s="160" t="s">
        <v>632</v>
      </c>
      <c r="N302" s="161">
        <v>4</v>
      </c>
      <c r="O302" s="161" t="s">
        <v>1794</v>
      </c>
      <c r="P302" s="181"/>
      <c r="Q302" s="160"/>
      <c r="R302" s="232"/>
      <c r="S302" s="183">
        <v>800549091183</v>
      </c>
    </row>
    <row r="303" spans="1:19" x14ac:dyDescent="0.2">
      <c r="A303" s="450"/>
      <c r="B303" s="170" t="s">
        <v>1920</v>
      </c>
      <c r="C303" s="171"/>
      <c r="D303" s="172" t="s">
        <v>1175</v>
      </c>
      <c r="E303" s="171"/>
      <c r="F303" s="173"/>
      <c r="G303" s="455"/>
      <c r="H303" s="455"/>
      <c r="I303" s="174" t="s">
        <v>1175</v>
      </c>
      <c r="J303" s="174"/>
      <c r="K303" s="174"/>
      <c r="L303" s="174"/>
      <c r="M303" s="174"/>
      <c r="N303" s="174" t="s">
        <v>1175</v>
      </c>
      <c r="O303" s="174" t="s">
        <v>1175</v>
      </c>
      <c r="P303" s="375"/>
      <c r="Q303" s="174"/>
      <c r="R303" s="177"/>
      <c r="S303" s="398"/>
    </row>
    <row r="304" spans="1:19" s="460" customFormat="1" x14ac:dyDescent="0.2">
      <c r="A304" s="450"/>
      <c r="B304" s="244"/>
      <c r="C304" s="200" t="s">
        <v>2662</v>
      </c>
      <c r="D304" s="181" t="s">
        <v>2663</v>
      </c>
      <c r="E304" s="249" t="s">
        <v>2664</v>
      </c>
      <c r="F304" s="193" t="s">
        <v>691</v>
      </c>
      <c r="G304" s="147">
        <v>6093.75</v>
      </c>
      <c r="H304" s="147">
        <f>ROUND(ROUND(G304*4.8,2),0)</f>
        <v>29250</v>
      </c>
      <c r="I304" s="160" t="s">
        <v>2761</v>
      </c>
      <c r="J304" s="160" t="s">
        <v>229</v>
      </c>
      <c r="K304" s="160" t="s">
        <v>229</v>
      </c>
      <c r="L304" s="247">
        <v>85365019</v>
      </c>
      <c r="M304" s="232" t="s">
        <v>675</v>
      </c>
      <c r="N304" s="161"/>
      <c r="O304" s="161" t="s">
        <v>2665</v>
      </c>
      <c r="P304" s="406" t="s">
        <v>2739</v>
      </c>
      <c r="Q304" s="232"/>
      <c r="R304" s="232"/>
      <c r="S304" s="183">
        <v>4060039188960</v>
      </c>
    </row>
    <row r="305" spans="1:19" x14ac:dyDescent="0.2">
      <c r="A305" s="450"/>
      <c r="B305" s="155"/>
      <c r="C305" s="156">
        <v>924420</v>
      </c>
      <c r="D305" s="157" t="s">
        <v>2755</v>
      </c>
      <c r="E305" s="158" t="s">
        <v>2740</v>
      </c>
      <c r="F305" s="159" t="s">
        <v>691</v>
      </c>
      <c r="G305" s="147">
        <v>7552.08</v>
      </c>
      <c r="H305" s="147">
        <f t="shared" ref="H305:H314" si="24">ROUND(ROUND(G305*4.8,2),0)</f>
        <v>36250</v>
      </c>
      <c r="I305" s="160" t="s">
        <v>2741</v>
      </c>
      <c r="J305" s="160" t="s">
        <v>229</v>
      </c>
      <c r="K305" s="160" t="s">
        <v>229</v>
      </c>
      <c r="L305" s="161" t="s">
        <v>2676</v>
      </c>
      <c r="M305" s="160" t="s">
        <v>675</v>
      </c>
      <c r="N305" s="161">
        <v>2</v>
      </c>
      <c r="O305" s="161" t="s">
        <v>2665</v>
      </c>
      <c r="P305" s="374" t="s">
        <v>2742</v>
      </c>
      <c r="Q305" s="160"/>
      <c r="R305" s="232"/>
      <c r="S305" s="183">
        <v>4060039188977</v>
      </c>
    </row>
    <row r="306" spans="1:19" x14ac:dyDescent="0.2">
      <c r="A306" s="450"/>
      <c r="B306" s="155"/>
      <c r="C306" s="156">
        <v>926826</v>
      </c>
      <c r="D306" s="157" t="s">
        <v>2743</v>
      </c>
      <c r="E306" s="158" t="s">
        <v>2744</v>
      </c>
      <c r="F306" s="159" t="s">
        <v>691</v>
      </c>
      <c r="G306" s="147">
        <v>625</v>
      </c>
      <c r="H306" s="147">
        <f t="shared" si="24"/>
        <v>3000</v>
      </c>
      <c r="I306" s="160" t="s">
        <v>2741</v>
      </c>
      <c r="J306" s="160" t="s">
        <v>229</v>
      </c>
      <c r="K306" s="160" t="s">
        <v>229</v>
      </c>
      <c r="L306" s="161" t="s">
        <v>2745</v>
      </c>
      <c r="M306" s="160" t="s">
        <v>675</v>
      </c>
      <c r="N306" s="161">
        <v>2</v>
      </c>
      <c r="O306" s="161" t="s">
        <v>2668</v>
      </c>
      <c r="P306" s="374"/>
      <c r="Q306" s="160"/>
      <c r="R306" s="232"/>
      <c r="S306" s="183">
        <v>4060039189004</v>
      </c>
    </row>
    <row r="307" spans="1:19" s="460" customFormat="1" x14ac:dyDescent="0.2">
      <c r="A307" s="450"/>
      <c r="B307" s="244"/>
      <c r="C307" s="158">
        <v>929144</v>
      </c>
      <c r="D307" s="181" t="s">
        <v>2666</v>
      </c>
      <c r="E307" s="249" t="s">
        <v>2667</v>
      </c>
      <c r="F307" s="193" t="s">
        <v>691</v>
      </c>
      <c r="G307" s="147">
        <v>465.54</v>
      </c>
      <c r="H307" s="147">
        <f t="shared" si="24"/>
        <v>2235</v>
      </c>
      <c r="I307" s="160" t="s">
        <v>2761</v>
      </c>
      <c r="J307" s="160" t="s">
        <v>229</v>
      </c>
      <c r="K307" s="160" t="s">
        <v>229</v>
      </c>
      <c r="L307" s="247">
        <v>85319000</v>
      </c>
      <c r="M307" s="232" t="s">
        <v>675</v>
      </c>
      <c r="N307" s="161"/>
      <c r="O307" s="161" t="s">
        <v>2668</v>
      </c>
      <c r="P307" s="406"/>
      <c r="Q307" s="232"/>
      <c r="R307" s="232"/>
      <c r="S307" s="183">
        <v>4060039188991</v>
      </c>
    </row>
    <row r="308" spans="1:19" s="460" customFormat="1" x14ac:dyDescent="0.2">
      <c r="A308" s="450"/>
      <c r="B308" s="244"/>
      <c r="C308" s="158">
        <v>924441</v>
      </c>
      <c r="D308" s="181" t="s">
        <v>2669</v>
      </c>
      <c r="E308" s="249" t="s">
        <v>2670</v>
      </c>
      <c r="F308" s="193" t="s">
        <v>691</v>
      </c>
      <c r="G308" s="147">
        <v>315.10000000000002</v>
      </c>
      <c r="H308" s="147">
        <f t="shared" si="24"/>
        <v>1512</v>
      </c>
      <c r="I308" s="160" t="s">
        <v>2761</v>
      </c>
      <c r="J308" s="160" t="s">
        <v>229</v>
      </c>
      <c r="K308" s="160" t="s">
        <v>229</v>
      </c>
      <c r="L308" s="247">
        <v>85389099</v>
      </c>
      <c r="M308" s="232" t="s">
        <v>675</v>
      </c>
      <c r="N308" s="161"/>
      <c r="O308" s="161" t="s">
        <v>2671</v>
      </c>
      <c r="P308" s="406"/>
      <c r="Q308" s="232"/>
      <c r="R308" s="232"/>
      <c r="S308" s="183">
        <v>4060039189028</v>
      </c>
    </row>
    <row r="309" spans="1:19" s="460" customFormat="1" x14ac:dyDescent="0.2">
      <c r="A309" s="450"/>
      <c r="B309" s="244"/>
      <c r="C309" s="158">
        <v>904757</v>
      </c>
      <c r="D309" s="181" t="s">
        <v>2672</v>
      </c>
      <c r="E309" s="249" t="s">
        <v>2673</v>
      </c>
      <c r="F309" s="193" t="s">
        <v>691</v>
      </c>
      <c r="G309" s="147">
        <v>49.36</v>
      </c>
      <c r="H309" s="147">
        <f t="shared" si="24"/>
        <v>237</v>
      </c>
      <c r="I309" s="160" t="s">
        <v>2761</v>
      </c>
      <c r="J309" s="160" t="s">
        <v>229</v>
      </c>
      <c r="K309" s="160" t="s">
        <v>229</v>
      </c>
      <c r="L309" s="247">
        <v>85389099</v>
      </c>
      <c r="M309" s="232" t="s">
        <v>675</v>
      </c>
      <c r="N309" s="161"/>
      <c r="O309" s="161" t="s">
        <v>2389</v>
      </c>
      <c r="P309" s="406"/>
      <c r="Q309" s="232"/>
      <c r="R309" s="232"/>
      <c r="S309" s="183">
        <v>4060039189042</v>
      </c>
    </row>
    <row r="310" spans="1:19" s="460" customFormat="1" x14ac:dyDescent="0.2">
      <c r="A310" s="450"/>
      <c r="B310" s="473"/>
      <c r="C310" s="158">
        <v>911674</v>
      </c>
      <c r="D310" s="181" t="s">
        <v>2674</v>
      </c>
      <c r="E310" s="249" t="s">
        <v>2675</v>
      </c>
      <c r="F310" s="193" t="s">
        <v>691</v>
      </c>
      <c r="G310" s="147">
        <v>8854.17</v>
      </c>
      <c r="H310" s="147">
        <f t="shared" si="24"/>
        <v>42500</v>
      </c>
      <c r="I310" s="160" t="s">
        <v>2761</v>
      </c>
      <c r="J310" s="160" t="s">
        <v>229</v>
      </c>
      <c r="K310" s="160" t="s">
        <v>229</v>
      </c>
      <c r="L310" s="247" t="s">
        <v>2676</v>
      </c>
      <c r="M310" s="232" t="s">
        <v>675</v>
      </c>
      <c r="N310" s="161"/>
      <c r="O310" s="161" t="s">
        <v>2665</v>
      </c>
      <c r="P310" s="406" t="s">
        <v>2677</v>
      </c>
      <c r="Q310" s="232"/>
      <c r="R310" s="232"/>
      <c r="S310" s="183">
        <v>4060039188984</v>
      </c>
    </row>
    <row r="311" spans="1:19" s="460" customFormat="1" x14ac:dyDescent="0.2">
      <c r="A311" s="450"/>
      <c r="B311" s="473"/>
      <c r="C311" s="158">
        <v>922689</v>
      </c>
      <c r="D311" s="181" t="s">
        <v>2678</v>
      </c>
      <c r="E311" s="249" t="s">
        <v>2679</v>
      </c>
      <c r="F311" s="193" t="s">
        <v>691</v>
      </c>
      <c r="G311" s="147">
        <v>1953.13</v>
      </c>
      <c r="H311" s="147">
        <f t="shared" si="24"/>
        <v>9375</v>
      </c>
      <c r="I311" s="160" t="s">
        <v>2761</v>
      </c>
      <c r="J311" s="160" t="s">
        <v>229</v>
      </c>
      <c r="K311" s="160" t="s">
        <v>229</v>
      </c>
      <c r="L311" s="247" t="s">
        <v>2680</v>
      </c>
      <c r="M311" s="232" t="s">
        <v>675</v>
      </c>
      <c r="N311" s="161"/>
      <c r="O311" s="161" t="s">
        <v>2681</v>
      </c>
      <c r="P311" s="406"/>
      <c r="Q311" s="232"/>
      <c r="R311" s="232"/>
      <c r="S311" s="183">
        <v>4060039189011</v>
      </c>
    </row>
    <row r="312" spans="1:19" s="460" customFormat="1" x14ac:dyDescent="0.2">
      <c r="A312" s="450"/>
      <c r="B312" s="473"/>
      <c r="C312" s="158">
        <v>924442</v>
      </c>
      <c r="D312" s="181" t="s">
        <v>2682</v>
      </c>
      <c r="E312" s="249" t="s">
        <v>2683</v>
      </c>
      <c r="F312" s="193" t="s">
        <v>691</v>
      </c>
      <c r="G312" s="147">
        <v>572.91999999999996</v>
      </c>
      <c r="H312" s="147">
        <f t="shared" si="24"/>
        <v>2750</v>
      </c>
      <c r="I312" s="160" t="s">
        <v>2761</v>
      </c>
      <c r="J312" s="160" t="s">
        <v>229</v>
      </c>
      <c r="K312" s="160" t="s">
        <v>229</v>
      </c>
      <c r="L312" s="247" t="s">
        <v>2684</v>
      </c>
      <c r="M312" s="232" t="s">
        <v>675</v>
      </c>
      <c r="N312" s="161"/>
      <c r="O312" s="161" t="s">
        <v>2685</v>
      </c>
      <c r="P312" s="406"/>
      <c r="Q312" s="232"/>
      <c r="R312" s="232"/>
      <c r="S312" s="183">
        <v>4060039189035</v>
      </c>
    </row>
    <row r="313" spans="1:19" s="460" customFormat="1" x14ac:dyDescent="0.2">
      <c r="A313" s="450"/>
      <c r="B313" s="244" t="s">
        <v>1921</v>
      </c>
      <c r="C313" s="158" t="s">
        <v>683</v>
      </c>
      <c r="D313" s="181" t="s">
        <v>254</v>
      </c>
      <c r="E313" s="249" t="s">
        <v>1922</v>
      </c>
      <c r="F313" s="193" t="s">
        <v>691</v>
      </c>
      <c r="G313" s="147">
        <v>6770.83</v>
      </c>
      <c r="H313" s="147">
        <f t="shared" si="24"/>
        <v>32500</v>
      </c>
      <c r="I313" s="160" t="s">
        <v>2761</v>
      </c>
      <c r="J313" s="160" t="s">
        <v>229</v>
      </c>
      <c r="K313" s="160" t="s">
        <v>3</v>
      </c>
      <c r="L313" s="247">
        <v>8536501999</v>
      </c>
      <c r="M313" s="232" t="s">
        <v>676</v>
      </c>
      <c r="N313" s="161">
        <v>6</v>
      </c>
      <c r="O313" s="161" t="s">
        <v>1923</v>
      </c>
      <c r="P313" s="406"/>
      <c r="Q313" s="232" t="s">
        <v>1133</v>
      </c>
      <c r="R313" s="232"/>
      <c r="S313" s="183">
        <v>8717332906345</v>
      </c>
    </row>
    <row r="314" spans="1:19" s="460" customFormat="1" x14ac:dyDescent="0.2">
      <c r="A314" s="450"/>
      <c r="B314" s="244" t="s">
        <v>1924</v>
      </c>
      <c r="C314" s="158" t="s">
        <v>684</v>
      </c>
      <c r="D314" s="181" t="s">
        <v>255</v>
      </c>
      <c r="E314" s="249" t="s">
        <v>1925</v>
      </c>
      <c r="F314" s="193" t="s">
        <v>691</v>
      </c>
      <c r="G314" s="147">
        <v>401.1</v>
      </c>
      <c r="H314" s="147">
        <f t="shared" si="24"/>
        <v>1925</v>
      </c>
      <c r="I314" s="160" t="s">
        <v>2761</v>
      </c>
      <c r="J314" s="160" t="s">
        <v>229</v>
      </c>
      <c r="K314" s="160" t="s">
        <v>3</v>
      </c>
      <c r="L314" s="247">
        <v>8536501999</v>
      </c>
      <c r="M314" s="232" t="s">
        <v>676</v>
      </c>
      <c r="N314" s="161">
        <v>9</v>
      </c>
      <c r="O314" s="161" t="s">
        <v>1926</v>
      </c>
      <c r="P314" s="406"/>
      <c r="Q314" s="232" t="s">
        <v>1133</v>
      </c>
      <c r="R314" s="232"/>
      <c r="S314" s="183">
        <v>8717332906376</v>
      </c>
    </row>
    <row r="315" spans="1:19" x14ac:dyDescent="0.2">
      <c r="A315" s="453"/>
      <c r="B315" s="170" t="s">
        <v>1927</v>
      </c>
      <c r="C315" s="171"/>
      <c r="D315" s="172" t="s">
        <v>1175</v>
      </c>
      <c r="E315" s="171"/>
      <c r="F315" s="173"/>
      <c r="G315" s="455"/>
      <c r="H315" s="455"/>
      <c r="I315" s="174" t="s">
        <v>1175</v>
      </c>
      <c r="J315" s="174"/>
      <c r="K315" s="174"/>
      <c r="L315" s="174"/>
      <c r="M315" s="174"/>
      <c r="N315" s="174" t="s">
        <v>1175</v>
      </c>
      <c r="O315" s="174" t="s">
        <v>1175</v>
      </c>
      <c r="P315" s="375"/>
      <c r="Q315" s="176"/>
      <c r="R315" s="177"/>
      <c r="S315" s="398"/>
    </row>
    <row r="316" spans="1:19" x14ac:dyDescent="0.2">
      <c r="A316" s="450"/>
      <c r="B316" s="155" t="s">
        <v>1928</v>
      </c>
      <c r="C316" s="156" t="s">
        <v>264</v>
      </c>
      <c r="D316" s="157" t="s">
        <v>263</v>
      </c>
      <c r="E316" s="158" t="s">
        <v>1929</v>
      </c>
      <c r="F316" s="159" t="s">
        <v>691</v>
      </c>
      <c r="G316" s="147">
        <v>59.62</v>
      </c>
      <c r="H316" s="147">
        <f>ROUND(ROUND(G316*4.8,2),0)</f>
        <v>286</v>
      </c>
      <c r="I316" s="160" t="s">
        <v>2761</v>
      </c>
      <c r="J316" s="160" t="s">
        <v>229</v>
      </c>
      <c r="K316" s="161">
        <v>1</v>
      </c>
      <c r="L316" s="161">
        <v>8536501999</v>
      </c>
      <c r="M316" s="160" t="s">
        <v>632</v>
      </c>
      <c r="N316" s="161">
        <v>992</v>
      </c>
      <c r="O316" s="161" t="s">
        <v>1930</v>
      </c>
      <c r="P316" s="181"/>
      <c r="Q316" s="160" t="s">
        <v>1133</v>
      </c>
      <c r="R316" s="232"/>
      <c r="S316" s="183">
        <v>8717332250127</v>
      </c>
    </row>
    <row r="317" spans="1:19" x14ac:dyDescent="0.2">
      <c r="A317" s="450"/>
      <c r="B317" s="155" t="s">
        <v>1931</v>
      </c>
      <c r="C317" s="156" t="s">
        <v>267</v>
      </c>
      <c r="D317" s="157" t="s">
        <v>266</v>
      </c>
      <c r="E317" s="158" t="s">
        <v>1932</v>
      </c>
      <c r="F317" s="159" t="s">
        <v>691</v>
      </c>
      <c r="G317" s="147">
        <v>149.02000000000001</v>
      </c>
      <c r="H317" s="147">
        <f t="shared" ref="H317:H334" si="25">ROUND(ROUND(G317*4.8,2),0)</f>
        <v>715</v>
      </c>
      <c r="I317" s="160" t="s">
        <v>2761</v>
      </c>
      <c r="J317" s="160" t="s">
        <v>229</v>
      </c>
      <c r="K317" s="161">
        <v>1</v>
      </c>
      <c r="L317" s="161">
        <v>8536501999</v>
      </c>
      <c r="M317" s="160" t="s">
        <v>632</v>
      </c>
      <c r="N317" s="161">
        <v>62</v>
      </c>
      <c r="O317" s="161" t="s">
        <v>1933</v>
      </c>
      <c r="P317" s="181"/>
      <c r="Q317" s="160" t="s">
        <v>1133</v>
      </c>
      <c r="R317" s="232"/>
      <c r="S317" s="183">
        <v>8717332250134</v>
      </c>
    </row>
    <row r="318" spans="1:19" x14ac:dyDescent="0.2">
      <c r="A318" s="450"/>
      <c r="B318" s="155" t="s">
        <v>1934</v>
      </c>
      <c r="C318" s="156" t="s">
        <v>1935</v>
      </c>
      <c r="D318" s="157" t="s">
        <v>1936</v>
      </c>
      <c r="E318" s="158" t="s">
        <v>1937</v>
      </c>
      <c r="F318" s="159" t="s">
        <v>691</v>
      </c>
      <c r="G318" s="147">
        <v>59.62</v>
      </c>
      <c r="H318" s="147">
        <f t="shared" si="25"/>
        <v>286</v>
      </c>
      <c r="I318" s="160" t="s">
        <v>2761</v>
      </c>
      <c r="J318" s="160" t="s">
        <v>229</v>
      </c>
      <c r="K318" s="161">
        <v>1</v>
      </c>
      <c r="L318" s="161">
        <v>8536501999</v>
      </c>
      <c r="M318" s="160" t="s">
        <v>632</v>
      </c>
      <c r="N318" s="161">
        <v>222</v>
      </c>
      <c r="O318" s="161" t="s">
        <v>1938</v>
      </c>
      <c r="P318" s="181"/>
      <c r="Q318" s="160" t="s">
        <v>1133</v>
      </c>
      <c r="R318" s="232"/>
      <c r="S318" s="183">
        <v>8717332250141</v>
      </c>
    </row>
    <row r="319" spans="1:19" x14ac:dyDescent="0.2">
      <c r="A319" s="450"/>
      <c r="B319" s="155" t="s">
        <v>1939</v>
      </c>
      <c r="C319" s="156" t="s">
        <v>1940</v>
      </c>
      <c r="D319" s="157" t="s">
        <v>1941</v>
      </c>
      <c r="E319" s="158" t="s">
        <v>1942</v>
      </c>
      <c r="F319" s="159" t="s">
        <v>691</v>
      </c>
      <c r="G319" s="147">
        <v>149.02000000000001</v>
      </c>
      <c r="H319" s="147">
        <f t="shared" si="25"/>
        <v>715</v>
      </c>
      <c r="I319" s="160" t="s">
        <v>2761</v>
      </c>
      <c r="J319" s="160" t="s">
        <v>229</v>
      </c>
      <c r="K319" s="160" t="s">
        <v>3</v>
      </c>
      <c r="L319" s="161">
        <v>8531900000</v>
      </c>
      <c r="M319" s="160" t="s">
        <v>632</v>
      </c>
      <c r="N319" s="161">
        <v>7</v>
      </c>
      <c r="O319" s="161" t="s">
        <v>1943</v>
      </c>
      <c r="P319" s="181"/>
      <c r="Q319" s="160" t="s">
        <v>1133</v>
      </c>
      <c r="R319" s="232"/>
      <c r="S319" s="183">
        <v>8717332250158</v>
      </c>
    </row>
    <row r="320" spans="1:19" x14ac:dyDescent="0.2">
      <c r="A320" s="450"/>
      <c r="B320" s="155" t="s">
        <v>1944</v>
      </c>
      <c r="C320" s="156" t="s">
        <v>1945</v>
      </c>
      <c r="D320" s="157" t="s">
        <v>1946</v>
      </c>
      <c r="E320" s="158" t="s">
        <v>1947</v>
      </c>
      <c r="F320" s="159" t="s">
        <v>691</v>
      </c>
      <c r="G320" s="147">
        <v>59.62</v>
      </c>
      <c r="H320" s="147">
        <f t="shared" si="25"/>
        <v>286</v>
      </c>
      <c r="I320" s="160" t="s">
        <v>2761</v>
      </c>
      <c r="J320" s="160" t="s">
        <v>229</v>
      </c>
      <c r="K320" s="160" t="s">
        <v>3</v>
      </c>
      <c r="L320" s="161">
        <v>8531900000</v>
      </c>
      <c r="M320" s="160" t="s">
        <v>632</v>
      </c>
      <c r="N320" s="161">
        <v>28</v>
      </c>
      <c r="O320" s="161" t="s">
        <v>1948</v>
      </c>
      <c r="P320" s="181"/>
      <c r="Q320" s="160" t="s">
        <v>1133</v>
      </c>
      <c r="R320" s="232"/>
      <c r="S320" s="183">
        <v>8717332250165</v>
      </c>
    </row>
    <row r="321" spans="1:19" x14ac:dyDescent="0.2">
      <c r="A321" s="450"/>
      <c r="B321" s="155" t="s">
        <v>1949</v>
      </c>
      <c r="C321" s="155" t="s">
        <v>1950</v>
      </c>
      <c r="D321" s="157" t="s">
        <v>1951</v>
      </c>
      <c r="E321" s="158" t="s">
        <v>1952</v>
      </c>
      <c r="F321" s="159" t="s">
        <v>691</v>
      </c>
      <c r="G321" s="147">
        <v>62.14</v>
      </c>
      <c r="H321" s="147">
        <f t="shared" si="25"/>
        <v>298</v>
      </c>
      <c r="I321" s="160" t="s">
        <v>2761</v>
      </c>
      <c r="J321" s="160" t="s">
        <v>229</v>
      </c>
      <c r="K321" s="160" t="s">
        <v>3</v>
      </c>
      <c r="L321" s="161">
        <v>8536501999</v>
      </c>
      <c r="M321" s="160" t="s">
        <v>632</v>
      </c>
      <c r="N321" s="161">
        <v>20</v>
      </c>
      <c r="O321" s="161" t="s">
        <v>1953</v>
      </c>
      <c r="P321" s="181"/>
      <c r="Q321" s="160"/>
      <c r="R321" s="232"/>
      <c r="S321" s="183">
        <v>8717332250172</v>
      </c>
    </row>
    <row r="322" spans="1:19" x14ac:dyDescent="0.2">
      <c r="A322" s="450"/>
      <c r="B322" s="155" t="s">
        <v>1954</v>
      </c>
      <c r="C322" s="155" t="s">
        <v>1955</v>
      </c>
      <c r="D322" s="157" t="s">
        <v>1956</v>
      </c>
      <c r="E322" s="158" t="s">
        <v>1957</v>
      </c>
      <c r="F322" s="159" t="s">
        <v>691</v>
      </c>
      <c r="G322" s="147">
        <v>62.14</v>
      </c>
      <c r="H322" s="147">
        <f t="shared" si="25"/>
        <v>298</v>
      </c>
      <c r="I322" s="160" t="s">
        <v>2761</v>
      </c>
      <c r="J322" s="160" t="s">
        <v>229</v>
      </c>
      <c r="K322" s="160" t="s">
        <v>3</v>
      </c>
      <c r="L322" s="161">
        <v>8536501999</v>
      </c>
      <c r="M322" s="160" t="s">
        <v>632</v>
      </c>
      <c r="N322" s="161">
        <v>4</v>
      </c>
      <c r="O322" s="161" t="s">
        <v>1943</v>
      </c>
      <c r="P322" s="181"/>
      <c r="Q322" s="160"/>
      <c r="R322" s="232"/>
      <c r="S322" s="183">
        <v>8717332256686</v>
      </c>
    </row>
    <row r="323" spans="1:19" x14ac:dyDescent="0.2">
      <c r="A323" s="450"/>
      <c r="B323" s="239" t="s">
        <v>1958</v>
      </c>
      <c r="C323" s="155" t="s">
        <v>1959</v>
      </c>
      <c r="D323" s="157" t="s">
        <v>1960</v>
      </c>
      <c r="E323" s="158" t="s">
        <v>1961</v>
      </c>
      <c r="F323" s="159" t="s">
        <v>691</v>
      </c>
      <c r="G323" s="147">
        <v>59.62</v>
      </c>
      <c r="H323" s="147">
        <f t="shared" si="25"/>
        <v>286</v>
      </c>
      <c r="I323" s="148" t="s">
        <v>2733</v>
      </c>
      <c r="J323" s="160" t="s">
        <v>229</v>
      </c>
      <c r="K323" s="161">
        <v>1</v>
      </c>
      <c r="L323" s="161">
        <v>8536501999</v>
      </c>
      <c r="M323" s="160" t="s">
        <v>632</v>
      </c>
      <c r="N323" s="161">
        <v>15</v>
      </c>
      <c r="O323" s="161" t="s">
        <v>1943</v>
      </c>
      <c r="P323" s="181"/>
      <c r="Q323" s="160" t="s">
        <v>1133</v>
      </c>
      <c r="R323" s="232"/>
      <c r="S323" s="183">
        <v>8717332951499</v>
      </c>
    </row>
    <row r="324" spans="1:19" x14ac:dyDescent="0.2">
      <c r="A324" s="450"/>
      <c r="B324" s="155" t="s">
        <v>1962</v>
      </c>
      <c r="C324" s="155" t="s">
        <v>1013</v>
      </c>
      <c r="D324" s="157" t="s">
        <v>1016</v>
      </c>
      <c r="E324" s="158" t="s">
        <v>1963</v>
      </c>
      <c r="F324" s="159" t="s">
        <v>691</v>
      </c>
      <c r="G324" s="147">
        <v>69.91</v>
      </c>
      <c r="H324" s="147">
        <f t="shared" si="25"/>
        <v>336</v>
      </c>
      <c r="I324" s="148" t="s">
        <v>2733</v>
      </c>
      <c r="J324" s="160" t="s">
        <v>229</v>
      </c>
      <c r="K324" s="160" t="s">
        <v>3</v>
      </c>
      <c r="L324" s="161">
        <v>8536501999</v>
      </c>
      <c r="M324" s="160" t="s">
        <v>632</v>
      </c>
      <c r="N324" s="161">
        <v>64</v>
      </c>
      <c r="O324" s="161" t="s">
        <v>1964</v>
      </c>
      <c r="P324" s="181"/>
      <c r="Q324" s="160"/>
      <c r="R324" s="232"/>
      <c r="S324" s="183">
        <v>8717332259236</v>
      </c>
    </row>
    <row r="325" spans="1:19" x14ac:dyDescent="0.2">
      <c r="A325" s="450"/>
      <c r="B325" s="155" t="s">
        <v>1965</v>
      </c>
      <c r="C325" s="155" t="s">
        <v>1014</v>
      </c>
      <c r="D325" s="157" t="s">
        <v>1017</v>
      </c>
      <c r="E325" s="158" t="s">
        <v>1966</v>
      </c>
      <c r="F325" s="159" t="s">
        <v>691</v>
      </c>
      <c r="G325" s="147">
        <v>69.91</v>
      </c>
      <c r="H325" s="147">
        <f t="shared" si="25"/>
        <v>336</v>
      </c>
      <c r="I325" s="148" t="s">
        <v>2733</v>
      </c>
      <c r="J325" s="160" t="s">
        <v>229</v>
      </c>
      <c r="K325" s="161">
        <v>1</v>
      </c>
      <c r="L325" s="161">
        <v>8536501999</v>
      </c>
      <c r="M325" s="160" t="s">
        <v>632</v>
      </c>
      <c r="N325" s="161">
        <v>497</v>
      </c>
      <c r="O325" s="161" t="s">
        <v>1967</v>
      </c>
      <c r="P325" s="181"/>
      <c r="Q325" s="160"/>
      <c r="R325" s="232"/>
      <c r="S325" s="183">
        <v>8717332259243</v>
      </c>
    </row>
    <row r="326" spans="1:19" x14ac:dyDescent="0.2">
      <c r="A326" s="450"/>
      <c r="B326" s="155" t="s">
        <v>1968</v>
      </c>
      <c r="C326" s="155" t="s">
        <v>1011</v>
      </c>
      <c r="D326" s="157" t="s">
        <v>1012</v>
      </c>
      <c r="E326" s="158" t="s">
        <v>1969</v>
      </c>
      <c r="F326" s="159" t="s">
        <v>691</v>
      </c>
      <c r="G326" s="147">
        <v>69.91</v>
      </c>
      <c r="H326" s="147">
        <f t="shared" si="25"/>
        <v>336</v>
      </c>
      <c r="I326" s="148" t="s">
        <v>2733</v>
      </c>
      <c r="J326" s="160" t="s">
        <v>229</v>
      </c>
      <c r="K326" s="160" t="s">
        <v>3</v>
      </c>
      <c r="L326" s="161">
        <v>8536501999</v>
      </c>
      <c r="M326" s="160" t="s">
        <v>632</v>
      </c>
      <c r="N326" s="161">
        <v>3</v>
      </c>
      <c r="O326" s="161" t="s">
        <v>1967</v>
      </c>
      <c r="P326" s="181"/>
      <c r="Q326" s="160"/>
      <c r="R326" s="232"/>
      <c r="S326" s="183">
        <v>8717332259250</v>
      </c>
    </row>
    <row r="327" spans="1:19" x14ac:dyDescent="0.2">
      <c r="A327" s="450"/>
      <c r="B327" s="155" t="s">
        <v>1970</v>
      </c>
      <c r="C327" s="155" t="s">
        <v>1015</v>
      </c>
      <c r="D327" s="157" t="s">
        <v>1018</v>
      </c>
      <c r="E327" s="158" t="s">
        <v>1971</v>
      </c>
      <c r="F327" s="159" t="s">
        <v>691</v>
      </c>
      <c r="G327" s="147">
        <v>69.91</v>
      </c>
      <c r="H327" s="147">
        <f t="shared" si="25"/>
        <v>336</v>
      </c>
      <c r="I327" s="148" t="s">
        <v>2733</v>
      </c>
      <c r="J327" s="160" t="s">
        <v>229</v>
      </c>
      <c r="K327" s="160" t="s">
        <v>3</v>
      </c>
      <c r="L327" s="161">
        <v>8536501999</v>
      </c>
      <c r="M327" s="160" t="s">
        <v>632</v>
      </c>
      <c r="N327" s="161">
        <v>28</v>
      </c>
      <c r="O327" s="161" t="s">
        <v>1972</v>
      </c>
      <c r="P327" s="181"/>
      <c r="Q327" s="160"/>
      <c r="R327" s="232"/>
      <c r="S327" s="183">
        <v>8717332259267</v>
      </c>
    </row>
    <row r="328" spans="1:19" x14ac:dyDescent="0.2">
      <c r="A328" s="450"/>
      <c r="B328" s="155" t="s">
        <v>1973</v>
      </c>
      <c r="C328" s="155" t="s">
        <v>1974</v>
      </c>
      <c r="D328" s="157" t="s">
        <v>1975</v>
      </c>
      <c r="E328" s="158" t="s">
        <v>1976</v>
      </c>
      <c r="F328" s="159" t="s">
        <v>691</v>
      </c>
      <c r="G328" s="147">
        <v>69.91</v>
      </c>
      <c r="H328" s="147">
        <f t="shared" si="25"/>
        <v>336</v>
      </c>
      <c r="I328" s="148" t="s">
        <v>2733</v>
      </c>
      <c r="J328" s="160" t="s">
        <v>229</v>
      </c>
      <c r="K328" s="160" t="s">
        <v>229</v>
      </c>
      <c r="L328" s="161">
        <v>8536501999</v>
      </c>
      <c r="M328" s="160" t="s">
        <v>632</v>
      </c>
      <c r="N328" s="161">
        <v>0</v>
      </c>
      <c r="O328" s="161" t="s">
        <v>1948</v>
      </c>
      <c r="P328" s="181"/>
      <c r="Q328" s="160"/>
      <c r="R328" s="232"/>
      <c r="S328" s="183" t="s">
        <v>1977</v>
      </c>
    </row>
    <row r="329" spans="1:19" x14ac:dyDescent="0.2">
      <c r="A329" s="450"/>
      <c r="B329" s="155" t="s">
        <v>1978</v>
      </c>
      <c r="C329" s="155" t="s">
        <v>1979</v>
      </c>
      <c r="D329" s="157" t="s">
        <v>1980</v>
      </c>
      <c r="E329" s="158" t="s">
        <v>1981</v>
      </c>
      <c r="F329" s="159" t="s">
        <v>691</v>
      </c>
      <c r="G329" s="147">
        <v>69.91</v>
      </c>
      <c r="H329" s="147">
        <f t="shared" si="25"/>
        <v>336</v>
      </c>
      <c r="I329" s="148" t="s">
        <v>2733</v>
      </c>
      <c r="J329" s="160" t="s">
        <v>229</v>
      </c>
      <c r="K329" s="160" t="s">
        <v>3</v>
      </c>
      <c r="L329" s="161">
        <v>8536501999</v>
      </c>
      <c r="M329" s="160" t="s">
        <v>632</v>
      </c>
      <c r="N329" s="161">
        <v>12</v>
      </c>
      <c r="O329" s="161" t="s">
        <v>1964</v>
      </c>
      <c r="P329" s="181"/>
      <c r="Q329" s="160"/>
      <c r="R329" s="232"/>
      <c r="S329" s="183" t="s">
        <v>1982</v>
      </c>
    </row>
    <row r="330" spans="1:19" x14ac:dyDescent="0.2">
      <c r="A330" s="450"/>
      <c r="B330" s="155" t="s">
        <v>1983</v>
      </c>
      <c r="C330" s="155" t="s">
        <v>1984</v>
      </c>
      <c r="D330" s="157" t="s">
        <v>1985</v>
      </c>
      <c r="E330" s="158" t="s">
        <v>1986</v>
      </c>
      <c r="F330" s="159" t="s">
        <v>691</v>
      </c>
      <c r="G330" s="147">
        <v>69.91</v>
      </c>
      <c r="H330" s="147">
        <f t="shared" si="25"/>
        <v>336</v>
      </c>
      <c r="I330" s="148" t="s">
        <v>2733</v>
      </c>
      <c r="J330" s="160" t="s">
        <v>229</v>
      </c>
      <c r="K330" s="160" t="s">
        <v>229</v>
      </c>
      <c r="L330" s="161">
        <v>8536501999</v>
      </c>
      <c r="M330" s="160" t="s">
        <v>632</v>
      </c>
      <c r="N330" s="161">
        <v>0</v>
      </c>
      <c r="O330" s="161" t="s">
        <v>1943</v>
      </c>
      <c r="P330" s="181"/>
      <c r="Q330" s="160"/>
      <c r="R330" s="232"/>
      <c r="S330" s="183" t="s">
        <v>1987</v>
      </c>
    </row>
    <row r="331" spans="1:19" x14ac:dyDescent="0.2">
      <c r="A331" s="450"/>
      <c r="B331" s="155" t="s">
        <v>1988</v>
      </c>
      <c r="C331" s="155" t="s">
        <v>1989</v>
      </c>
      <c r="D331" s="157" t="s">
        <v>1990</v>
      </c>
      <c r="E331" s="158" t="s">
        <v>1991</v>
      </c>
      <c r="F331" s="159" t="s">
        <v>691</v>
      </c>
      <c r="G331" s="147">
        <v>69.91</v>
      </c>
      <c r="H331" s="147">
        <f t="shared" si="25"/>
        <v>336</v>
      </c>
      <c r="I331" s="148" t="s">
        <v>2733</v>
      </c>
      <c r="J331" s="160" t="s">
        <v>229</v>
      </c>
      <c r="K331" s="160" t="s">
        <v>3</v>
      </c>
      <c r="L331" s="161">
        <v>8536501999</v>
      </c>
      <c r="M331" s="160" t="s">
        <v>632</v>
      </c>
      <c r="N331" s="161">
        <v>27</v>
      </c>
      <c r="O331" s="161" t="s">
        <v>1943</v>
      </c>
      <c r="P331" s="181"/>
      <c r="Q331" s="160"/>
      <c r="R331" s="232"/>
      <c r="S331" s="183" t="s">
        <v>1992</v>
      </c>
    </row>
    <row r="332" spans="1:19" x14ac:dyDescent="0.2">
      <c r="A332" s="450"/>
      <c r="B332" s="155">
        <v>665000012709</v>
      </c>
      <c r="C332" s="155" t="s">
        <v>1993</v>
      </c>
      <c r="D332" s="241" t="s">
        <v>1994</v>
      </c>
      <c r="E332" s="179" t="s">
        <v>1995</v>
      </c>
      <c r="F332" s="159" t="s">
        <v>691</v>
      </c>
      <c r="G332" s="147">
        <v>230.18</v>
      </c>
      <c r="H332" s="147">
        <f t="shared" si="25"/>
        <v>1105</v>
      </c>
      <c r="I332" s="148" t="s">
        <v>2733</v>
      </c>
      <c r="J332" s="161" t="s">
        <v>229</v>
      </c>
      <c r="K332" s="161" t="s">
        <v>3</v>
      </c>
      <c r="L332" s="161">
        <v>8536501999</v>
      </c>
      <c r="M332" s="161" t="s">
        <v>632</v>
      </c>
      <c r="N332" s="161">
        <v>9</v>
      </c>
      <c r="O332" s="161" t="s">
        <v>1468</v>
      </c>
      <c r="P332" s="233"/>
      <c r="Q332" s="161"/>
      <c r="R332" s="232"/>
      <c r="S332" s="183">
        <v>8717332259212</v>
      </c>
    </row>
    <row r="333" spans="1:19" ht="16.5" x14ac:dyDescent="0.2">
      <c r="A333" s="450"/>
      <c r="B333" s="155">
        <v>665000012780</v>
      </c>
      <c r="C333" s="155" t="s">
        <v>1996</v>
      </c>
      <c r="D333" s="241" t="s">
        <v>1997</v>
      </c>
      <c r="E333" s="179" t="s">
        <v>1998</v>
      </c>
      <c r="F333" s="159" t="s">
        <v>691</v>
      </c>
      <c r="G333" s="147">
        <v>230.18</v>
      </c>
      <c r="H333" s="147">
        <f t="shared" si="25"/>
        <v>1105</v>
      </c>
      <c r="I333" s="148" t="s">
        <v>2733</v>
      </c>
      <c r="J333" s="161" t="s">
        <v>229</v>
      </c>
      <c r="K333" s="161">
        <v>1</v>
      </c>
      <c r="L333" s="161">
        <v>8536501999</v>
      </c>
      <c r="M333" s="161" t="s">
        <v>632</v>
      </c>
      <c r="N333" s="161">
        <v>36</v>
      </c>
      <c r="O333" s="161" t="s">
        <v>1656</v>
      </c>
      <c r="P333" s="233"/>
      <c r="Q333" s="161"/>
      <c r="R333" s="232"/>
      <c r="S333" s="183">
        <v>8717332259229</v>
      </c>
    </row>
    <row r="334" spans="1:19" x14ac:dyDescent="0.2">
      <c r="A334" s="453"/>
      <c r="B334" s="155" t="s">
        <v>1999</v>
      </c>
      <c r="C334" s="155" t="s">
        <v>2000</v>
      </c>
      <c r="D334" s="157" t="s">
        <v>2001</v>
      </c>
      <c r="E334" s="179" t="s">
        <v>2002</v>
      </c>
      <c r="F334" s="159" t="s">
        <v>691</v>
      </c>
      <c r="G334" s="147">
        <v>69.16</v>
      </c>
      <c r="H334" s="147">
        <f t="shared" si="25"/>
        <v>332</v>
      </c>
      <c r="I334" s="148" t="s">
        <v>2733</v>
      </c>
      <c r="J334" s="160" t="s">
        <v>229</v>
      </c>
      <c r="K334" s="160" t="s">
        <v>229</v>
      </c>
      <c r="L334" s="161" t="s">
        <v>2640</v>
      </c>
      <c r="M334" s="194" t="s">
        <v>632</v>
      </c>
      <c r="N334" s="161">
        <v>0</v>
      </c>
      <c r="O334" s="250">
        <v>0.27</v>
      </c>
      <c r="P334" s="181"/>
      <c r="Q334" s="194"/>
      <c r="R334" s="232" t="s">
        <v>1497</v>
      </c>
      <c r="S334" s="183">
        <v>8717332828876</v>
      </c>
    </row>
    <row r="335" spans="1:19" x14ac:dyDescent="0.2">
      <c r="A335" s="450"/>
      <c r="B335" s="170" t="s">
        <v>2003</v>
      </c>
      <c r="C335" s="171"/>
      <c r="D335" s="172" t="s">
        <v>1175</v>
      </c>
      <c r="E335" s="171"/>
      <c r="F335" s="173"/>
      <c r="G335" s="455"/>
      <c r="H335" s="455"/>
      <c r="I335" s="174" t="s">
        <v>1175</v>
      </c>
      <c r="J335" s="174"/>
      <c r="K335" s="174"/>
      <c r="L335" s="174"/>
      <c r="M335" s="174"/>
      <c r="N335" s="174" t="s">
        <v>1175</v>
      </c>
      <c r="O335" s="174" t="s">
        <v>1175</v>
      </c>
      <c r="P335" s="375"/>
      <c r="Q335" s="176"/>
      <c r="R335" s="177"/>
      <c r="S335" s="398"/>
    </row>
    <row r="336" spans="1:19" x14ac:dyDescent="0.2">
      <c r="A336" s="450"/>
      <c r="B336" s="155" t="s">
        <v>2004</v>
      </c>
      <c r="C336" s="156" t="s">
        <v>2005</v>
      </c>
      <c r="D336" s="157" t="s">
        <v>2006</v>
      </c>
      <c r="E336" s="158" t="s">
        <v>2007</v>
      </c>
      <c r="F336" s="159" t="s">
        <v>691</v>
      </c>
      <c r="G336" s="147">
        <v>39.29</v>
      </c>
      <c r="H336" s="147">
        <f>ROUND(ROUND(G336*4.8,2),0)</f>
        <v>189</v>
      </c>
      <c r="I336" s="160" t="s">
        <v>2761</v>
      </c>
      <c r="J336" s="160" t="s">
        <v>229</v>
      </c>
      <c r="K336" s="161">
        <v>1</v>
      </c>
      <c r="L336" s="161">
        <v>8536501999</v>
      </c>
      <c r="M336" s="160" t="s">
        <v>632</v>
      </c>
      <c r="N336" s="161">
        <v>59</v>
      </c>
      <c r="O336" s="161" t="s">
        <v>2008</v>
      </c>
      <c r="P336" s="181"/>
      <c r="Q336" s="160" t="s">
        <v>1133</v>
      </c>
      <c r="R336" s="232"/>
      <c r="S336" s="183">
        <v>8717332250073</v>
      </c>
    </row>
    <row r="337" spans="1:19" x14ac:dyDescent="0.2">
      <c r="A337" s="450"/>
      <c r="B337" s="155" t="s">
        <v>2009</v>
      </c>
      <c r="C337" s="156" t="s">
        <v>2010</v>
      </c>
      <c r="D337" s="157" t="s">
        <v>2011</v>
      </c>
      <c r="E337" s="158" t="s">
        <v>2012</v>
      </c>
      <c r="F337" s="159" t="s">
        <v>691</v>
      </c>
      <c r="G337" s="147">
        <v>98.89</v>
      </c>
      <c r="H337" s="147">
        <f t="shared" ref="H337:H347" si="26">ROUND(ROUND(G337*4.8,2),0)</f>
        <v>475</v>
      </c>
      <c r="I337" s="160" t="s">
        <v>2761</v>
      </c>
      <c r="J337" s="160" t="s">
        <v>229</v>
      </c>
      <c r="K337" s="160" t="s">
        <v>3</v>
      </c>
      <c r="L337" s="161">
        <v>8536501999</v>
      </c>
      <c r="M337" s="160" t="s">
        <v>632</v>
      </c>
      <c r="N337" s="161">
        <v>23</v>
      </c>
      <c r="O337" s="161" t="s">
        <v>1144</v>
      </c>
      <c r="P337" s="181"/>
      <c r="Q337" s="160" t="s">
        <v>1133</v>
      </c>
      <c r="R337" s="232"/>
      <c r="S337" s="183">
        <v>8717332250080</v>
      </c>
    </row>
    <row r="338" spans="1:19" x14ac:dyDescent="0.2">
      <c r="A338" s="450"/>
      <c r="B338" s="155" t="s">
        <v>2013</v>
      </c>
      <c r="C338" s="156" t="s">
        <v>2014</v>
      </c>
      <c r="D338" s="157" t="s">
        <v>2015</v>
      </c>
      <c r="E338" s="158" t="s">
        <v>2016</v>
      </c>
      <c r="F338" s="159" t="s">
        <v>691</v>
      </c>
      <c r="G338" s="147">
        <v>39.29</v>
      </c>
      <c r="H338" s="147">
        <f t="shared" si="26"/>
        <v>189</v>
      </c>
      <c r="I338" s="160" t="s">
        <v>2761</v>
      </c>
      <c r="J338" s="160" t="s">
        <v>229</v>
      </c>
      <c r="K338" s="160" t="s">
        <v>3</v>
      </c>
      <c r="L338" s="161">
        <v>8536501999</v>
      </c>
      <c r="M338" s="160" t="s">
        <v>632</v>
      </c>
      <c r="N338" s="161">
        <v>69</v>
      </c>
      <c r="O338" s="161" t="s">
        <v>1626</v>
      </c>
      <c r="P338" s="181"/>
      <c r="Q338" s="160" t="s">
        <v>1133</v>
      </c>
      <c r="R338" s="232"/>
      <c r="S338" s="183">
        <v>8717332250097</v>
      </c>
    </row>
    <row r="339" spans="1:19" x14ac:dyDescent="0.2">
      <c r="A339" s="450"/>
      <c r="B339" s="155" t="s">
        <v>2017</v>
      </c>
      <c r="C339" s="156" t="s">
        <v>2018</v>
      </c>
      <c r="D339" s="157" t="s">
        <v>2019</v>
      </c>
      <c r="E339" s="158" t="s">
        <v>2020</v>
      </c>
      <c r="F339" s="159" t="s">
        <v>691</v>
      </c>
      <c r="G339" s="147">
        <v>98.89</v>
      </c>
      <c r="H339" s="147">
        <f t="shared" si="26"/>
        <v>475</v>
      </c>
      <c r="I339" s="160" t="s">
        <v>2761</v>
      </c>
      <c r="J339" s="160" t="s">
        <v>229</v>
      </c>
      <c r="K339" s="160" t="s">
        <v>3</v>
      </c>
      <c r="L339" s="161">
        <v>8536501999</v>
      </c>
      <c r="M339" s="160" t="s">
        <v>632</v>
      </c>
      <c r="N339" s="161">
        <v>4</v>
      </c>
      <c r="O339" s="161" t="s">
        <v>1930</v>
      </c>
      <c r="P339" s="181"/>
      <c r="Q339" s="160" t="s">
        <v>1133</v>
      </c>
      <c r="R339" s="232"/>
      <c r="S339" s="183">
        <v>8717332250103</v>
      </c>
    </row>
    <row r="340" spans="1:19" x14ac:dyDescent="0.2">
      <c r="A340" s="450"/>
      <c r="B340" s="155" t="s">
        <v>2021</v>
      </c>
      <c r="C340" s="156" t="s">
        <v>2022</v>
      </c>
      <c r="D340" s="157" t="s">
        <v>2023</v>
      </c>
      <c r="E340" s="158" t="s">
        <v>2024</v>
      </c>
      <c r="F340" s="159" t="s">
        <v>691</v>
      </c>
      <c r="G340" s="147">
        <v>59.2</v>
      </c>
      <c r="H340" s="147">
        <f t="shared" si="26"/>
        <v>284</v>
      </c>
      <c r="I340" s="160" t="s">
        <v>2761</v>
      </c>
      <c r="J340" s="160" t="s">
        <v>229</v>
      </c>
      <c r="K340" s="160" t="s">
        <v>3</v>
      </c>
      <c r="L340" s="161">
        <v>8536501999</v>
      </c>
      <c r="M340" s="160" t="s">
        <v>632</v>
      </c>
      <c r="N340" s="161">
        <v>17</v>
      </c>
      <c r="O340" s="161" t="s">
        <v>1626</v>
      </c>
      <c r="P340" s="412"/>
      <c r="Q340" s="160" t="s">
        <v>1133</v>
      </c>
      <c r="R340" s="232"/>
      <c r="S340" s="183">
        <v>8717332258024</v>
      </c>
    </row>
    <row r="341" spans="1:19" x14ac:dyDescent="0.2">
      <c r="A341" s="450"/>
      <c r="B341" s="155" t="s">
        <v>2025</v>
      </c>
      <c r="C341" s="156" t="s">
        <v>2026</v>
      </c>
      <c r="D341" s="157" t="s">
        <v>2027</v>
      </c>
      <c r="E341" s="158" t="s">
        <v>2028</v>
      </c>
      <c r="F341" s="159" t="s">
        <v>691</v>
      </c>
      <c r="G341" s="147">
        <v>39.29</v>
      </c>
      <c r="H341" s="147">
        <f t="shared" si="26"/>
        <v>189</v>
      </c>
      <c r="I341" s="160" t="s">
        <v>2761</v>
      </c>
      <c r="J341" s="160" t="s">
        <v>229</v>
      </c>
      <c r="K341" s="160" t="s">
        <v>3</v>
      </c>
      <c r="L341" s="161">
        <v>8536501999</v>
      </c>
      <c r="M341" s="160" t="s">
        <v>632</v>
      </c>
      <c r="N341" s="161">
        <v>135</v>
      </c>
      <c r="O341" s="161" t="s">
        <v>2029</v>
      </c>
      <c r="P341" s="181"/>
      <c r="Q341" s="160" t="s">
        <v>1133</v>
      </c>
      <c r="R341" s="232"/>
      <c r="S341" s="183">
        <v>8717332250110</v>
      </c>
    </row>
    <row r="342" spans="1:19" x14ac:dyDescent="0.2">
      <c r="A342" s="450"/>
      <c r="B342" s="155" t="s">
        <v>2030</v>
      </c>
      <c r="C342" s="155" t="s">
        <v>582</v>
      </c>
      <c r="D342" s="157" t="s">
        <v>581</v>
      </c>
      <c r="E342" s="158" t="s">
        <v>2031</v>
      </c>
      <c r="F342" s="159" t="s">
        <v>691</v>
      </c>
      <c r="G342" s="147">
        <v>36.159999999999997</v>
      </c>
      <c r="H342" s="147">
        <f t="shared" si="26"/>
        <v>174</v>
      </c>
      <c r="I342" s="148" t="s">
        <v>2733</v>
      </c>
      <c r="J342" s="160" t="s">
        <v>229</v>
      </c>
      <c r="K342" s="160" t="s">
        <v>3</v>
      </c>
      <c r="L342" s="161">
        <v>8536501999</v>
      </c>
      <c r="M342" s="160" t="s">
        <v>632</v>
      </c>
      <c r="N342" s="161">
        <v>3</v>
      </c>
      <c r="O342" s="161" t="s">
        <v>1943</v>
      </c>
      <c r="P342" s="181"/>
      <c r="Q342" s="160"/>
      <c r="R342" s="232"/>
      <c r="S342" s="183">
        <v>8717332259090</v>
      </c>
    </row>
    <row r="343" spans="1:19" x14ac:dyDescent="0.2">
      <c r="A343" s="450"/>
      <c r="B343" s="155" t="s">
        <v>2032</v>
      </c>
      <c r="C343" s="155" t="s">
        <v>584</v>
      </c>
      <c r="D343" s="157" t="s">
        <v>583</v>
      </c>
      <c r="E343" s="158" t="s">
        <v>2033</v>
      </c>
      <c r="F343" s="159" t="s">
        <v>691</v>
      </c>
      <c r="G343" s="147">
        <v>36.159999999999997</v>
      </c>
      <c r="H343" s="147">
        <f t="shared" si="26"/>
        <v>174</v>
      </c>
      <c r="I343" s="148" t="s">
        <v>2733</v>
      </c>
      <c r="J343" s="160" t="s">
        <v>229</v>
      </c>
      <c r="K343" s="160" t="s">
        <v>3</v>
      </c>
      <c r="L343" s="161">
        <v>8536501999</v>
      </c>
      <c r="M343" s="160" t="s">
        <v>632</v>
      </c>
      <c r="N343" s="161">
        <v>146</v>
      </c>
      <c r="O343" s="161" t="s">
        <v>1155</v>
      </c>
      <c r="P343" s="181"/>
      <c r="Q343" s="160"/>
      <c r="R343" s="232"/>
      <c r="S343" s="183">
        <v>8717332259168</v>
      </c>
    </row>
    <row r="344" spans="1:19" ht="16.5" x14ac:dyDescent="0.2">
      <c r="A344" s="450"/>
      <c r="B344" s="155" t="s">
        <v>2034</v>
      </c>
      <c r="C344" s="155" t="s">
        <v>2035</v>
      </c>
      <c r="D344" s="157" t="s">
        <v>2036</v>
      </c>
      <c r="E344" s="158" t="s">
        <v>2037</v>
      </c>
      <c r="F344" s="159" t="s">
        <v>691</v>
      </c>
      <c r="G344" s="147">
        <v>36.159999999999997</v>
      </c>
      <c r="H344" s="147">
        <f t="shared" si="26"/>
        <v>174</v>
      </c>
      <c r="I344" s="148" t="s">
        <v>2733</v>
      </c>
      <c r="J344" s="160" t="s">
        <v>229</v>
      </c>
      <c r="K344" s="160" t="s">
        <v>3</v>
      </c>
      <c r="L344" s="161">
        <v>8536501999</v>
      </c>
      <c r="M344" s="160" t="s">
        <v>632</v>
      </c>
      <c r="N344" s="161">
        <v>2</v>
      </c>
      <c r="O344" s="161" t="s">
        <v>1948</v>
      </c>
      <c r="P344" s="181"/>
      <c r="Q344" s="160"/>
      <c r="R344" s="232"/>
      <c r="S344" s="183" t="s">
        <v>2038</v>
      </c>
    </row>
    <row r="345" spans="1:19" ht="16.5" x14ac:dyDescent="0.2">
      <c r="A345" s="450"/>
      <c r="B345" s="155" t="s">
        <v>2039</v>
      </c>
      <c r="C345" s="155" t="s">
        <v>2040</v>
      </c>
      <c r="D345" s="157" t="s">
        <v>2041</v>
      </c>
      <c r="E345" s="158" t="s">
        <v>2042</v>
      </c>
      <c r="F345" s="159" t="s">
        <v>691</v>
      </c>
      <c r="G345" s="147">
        <v>36.159999999999997</v>
      </c>
      <c r="H345" s="147">
        <f t="shared" si="26"/>
        <v>174</v>
      </c>
      <c r="I345" s="148" t="s">
        <v>2733</v>
      </c>
      <c r="J345" s="160" t="s">
        <v>229</v>
      </c>
      <c r="K345" s="160" t="s">
        <v>3</v>
      </c>
      <c r="L345" s="161">
        <v>8536501999</v>
      </c>
      <c r="M345" s="160" t="s">
        <v>632</v>
      </c>
      <c r="N345" s="161">
        <v>8</v>
      </c>
      <c r="O345" s="161" t="s">
        <v>1943</v>
      </c>
      <c r="P345" s="181"/>
      <c r="Q345" s="160"/>
      <c r="R345" s="232"/>
      <c r="S345" s="183" t="s">
        <v>2043</v>
      </c>
    </row>
    <row r="346" spans="1:19" x14ac:dyDescent="0.2">
      <c r="A346" s="450"/>
      <c r="B346" s="155" t="s">
        <v>2044</v>
      </c>
      <c r="C346" s="155" t="s">
        <v>2045</v>
      </c>
      <c r="D346" s="157" t="s">
        <v>2046</v>
      </c>
      <c r="E346" s="158" t="s">
        <v>2047</v>
      </c>
      <c r="F346" s="159" t="s">
        <v>691</v>
      </c>
      <c r="G346" s="147">
        <v>36.159999999999997</v>
      </c>
      <c r="H346" s="147">
        <f t="shared" si="26"/>
        <v>174</v>
      </c>
      <c r="I346" s="148" t="s">
        <v>2733</v>
      </c>
      <c r="J346" s="160" t="s">
        <v>229</v>
      </c>
      <c r="K346" s="160" t="s">
        <v>3</v>
      </c>
      <c r="L346" s="161">
        <v>8536501999</v>
      </c>
      <c r="M346" s="160" t="s">
        <v>632</v>
      </c>
      <c r="N346" s="161">
        <v>2</v>
      </c>
      <c r="O346" s="161" t="s">
        <v>1943</v>
      </c>
      <c r="P346" s="181"/>
      <c r="Q346" s="160"/>
      <c r="R346" s="232"/>
      <c r="S346" s="183" t="s">
        <v>2048</v>
      </c>
    </row>
    <row r="347" spans="1:19" x14ac:dyDescent="0.2">
      <c r="A347" s="450"/>
      <c r="B347" s="155" t="s">
        <v>2049</v>
      </c>
      <c r="C347" s="155" t="s">
        <v>2050</v>
      </c>
      <c r="D347" s="157" t="s">
        <v>2051</v>
      </c>
      <c r="E347" s="158" t="s">
        <v>2052</v>
      </c>
      <c r="F347" s="159" t="s">
        <v>691</v>
      </c>
      <c r="G347" s="147">
        <v>36.159999999999997</v>
      </c>
      <c r="H347" s="147">
        <f t="shared" si="26"/>
        <v>174</v>
      </c>
      <c r="I347" s="148" t="s">
        <v>2733</v>
      </c>
      <c r="J347" s="160" t="s">
        <v>229</v>
      </c>
      <c r="K347" s="160" t="s">
        <v>3</v>
      </c>
      <c r="L347" s="161">
        <v>8536501999</v>
      </c>
      <c r="M347" s="160" t="s">
        <v>632</v>
      </c>
      <c r="N347" s="161">
        <v>23</v>
      </c>
      <c r="O347" s="161" t="s">
        <v>1144</v>
      </c>
      <c r="P347" s="181"/>
      <c r="Q347" s="160"/>
      <c r="R347" s="232"/>
      <c r="S347" s="183" t="s">
        <v>2053</v>
      </c>
    </row>
    <row r="348" spans="1:19" x14ac:dyDescent="0.2">
      <c r="A348" s="450"/>
      <c r="B348" s="170" t="s">
        <v>2054</v>
      </c>
      <c r="C348" s="171"/>
      <c r="D348" s="172" t="s">
        <v>1175</v>
      </c>
      <c r="E348" s="171"/>
      <c r="F348" s="173"/>
      <c r="G348" s="455"/>
      <c r="H348" s="455"/>
      <c r="I348" s="174" t="s">
        <v>1175</v>
      </c>
      <c r="J348" s="174"/>
      <c r="K348" s="174"/>
      <c r="L348" s="174"/>
      <c r="M348" s="174"/>
      <c r="N348" s="174" t="s">
        <v>1175</v>
      </c>
      <c r="O348" s="174" t="s">
        <v>1175</v>
      </c>
      <c r="P348" s="375"/>
      <c r="Q348" s="174"/>
      <c r="R348" s="174"/>
      <c r="S348" s="398"/>
    </row>
    <row r="349" spans="1:19" x14ac:dyDescent="0.2">
      <c r="A349" s="453"/>
      <c r="B349" s="155" t="s">
        <v>2055</v>
      </c>
      <c r="C349" s="156" t="s">
        <v>2056</v>
      </c>
      <c r="D349" s="157" t="s">
        <v>2057</v>
      </c>
      <c r="E349" s="158" t="s">
        <v>2058</v>
      </c>
      <c r="F349" s="159" t="s">
        <v>691</v>
      </c>
      <c r="G349" s="147">
        <v>1314.87</v>
      </c>
      <c r="H349" s="147">
        <f>ROUND(ROUND(G349*4.8,2),0)</f>
        <v>6311</v>
      </c>
      <c r="I349" s="160" t="s">
        <v>2761</v>
      </c>
      <c r="J349" s="160" t="s">
        <v>229</v>
      </c>
      <c r="K349" s="160" t="s">
        <v>3</v>
      </c>
      <c r="L349" s="161">
        <v>8536501999</v>
      </c>
      <c r="M349" s="160" t="s">
        <v>675</v>
      </c>
      <c r="N349" s="161">
        <v>1</v>
      </c>
      <c r="O349" s="161" t="s">
        <v>2059</v>
      </c>
      <c r="P349" s="181"/>
      <c r="Q349" s="160"/>
      <c r="R349" s="232"/>
      <c r="S349" s="183">
        <v>8717332019847</v>
      </c>
    </row>
    <row r="350" spans="1:19" x14ac:dyDescent="0.2">
      <c r="A350" s="453"/>
      <c r="B350" s="155" t="s">
        <v>2060</v>
      </c>
      <c r="C350" s="156" t="s">
        <v>2061</v>
      </c>
      <c r="D350" s="157" t="s">
        <v>2062</v>
      </c>
      <c r="E350" s="158" t="s">
        <v>2063</v>
      </c>
      <c r="F350" s="159" t="s">
        <v>691</v>
      </c>
      <c r="G350" s="147">
        <v>1101.8900000000001</v>
      </c>
      <c r="H350" s="147">
        <f t="shared" ref="H350:H351" si="27">ROUND(ROUND(G350*4.8,2),0)</f>
        <v>5289</v>
      </c>
      <c r="I350" s="160" t="s">
        <v>2761</v>
      </c>
      <c r="J350" s="160" t="s">
        <v>229</v>
      </c>
      <c r="K350" s="160" t="s">
        <v>3</v>
      </c>
      <c r="L350" s="161">
        <v>8536501999</v>
      </c>
      <c r="M350" s="160" t="s">
        <v>675</v>
      </c>
      <c r="N350" s="161" t="s">
        <v>1175</v>
      </c>
      <c r="O350" s="161" t="s">
        <v>2064</v>
      </c>
      <c r="P350" s="181"/>
      <c r="Q350" s="160"/>
      <c r="R350" s="232"/>
      <c r="S350" s="183">
        <v>8717332019830</v>
      </c>
    </row>
    <row r="351" spans="1:19" ht="16.5" x14ac:dyDescent="0.2">
      <c r="A351" s="453"/>
      <c r="B351" s="155" t="s">
        <v>2065</v>
      </c>
      <c r="C351" s="156" t="s">
        <v>2066</v>
      </c>
      <c r="D351" s="157" t="s">
        <v>259</v>
      </c>
      <c r="E351" s="158" t="s">
        <v>2067</v>
      </c>
      <c r="F351" s="159" t="s">
        <v>691</v>
      </c>
      <c r="G351" s="147">
        <v>393</v>
      </c>
      <c r="H351" s="147">
        <f t="shared" si="27"/>
        <v>1886</v>
      </c>
      <c r="I351" s="160" t="s">
        <v>2761</v>
      </c>
      <c r="J351" s="160" t="s">
        <v>229</v>
      </c>
      <c r="K351" s="160" t="s">
        <v>3</v>
      </c>
      <c r="L351" s="161">
        <v>8536501999</v>
      </c>
      <c r="M351" s="191" t="s">
        <v>632</v>
      </c>
      <c r="N351" s="161">
        <v>5</v>
      </c>
      <c r="O351" s="161" t="s">
        <v>1150</v>
      </c>
      <c r="P351" s="181"/>
      <c r="Q351" s="160"/>
      <c r="R351" s="232"/>
      <c r="S351" s="183">
        <v>8717332003648</v>
      </c>
    </row>
    <row r="352" spans="1:19" x14ac:dyDescent="0.2">
      <c r="A352" s="450"/>
      <c r="B352" s="170" t="s">
        <v>2068</v>
      </c>
      <c r="C352" s="171"/>
      <c r="D352" s="172" t="s">
        <v>1175</v>
      </c>
      <c r="E352" s="171"/>
      <c r="F352" s="173"/>
      <c r="G352" s="455"/>
      <c r="H352" s="455"/>
      <c r="I352" s="174" t="s">
        <v>1175</v>
      </c>
      <c r="J352" s="174"/>
      <c r="K352" s="174"/>
      <c r="L352" s="174"/>
      <c r="M352" s="174"/>
      <c r="N352" s="174" t="s">
        <v>1175</v>
      </c>
      <c r="O352" s="174" t="s">
        <v>1175</v>
      </c>
      <c r="P352" s="375"/>
      <c r="Q352" s="174"/>
      <c r="R352" s="176"/>
      <c r="S352" s="398"/>
    </row>
    <row r="353" spans="1:19" x14ac:dyDescent="0.2">
      <c r="A353" s="450"/>
      <c r="B353" s="155" t="s">
        <v>2069</v>
      </c>
      <c r="C353" s="156" t="s">
        <v>2070</v>
      </c>
      <c r="D353" s="157" t="s">
        <v>2071</v>
      </c>
      <c r="E353" s="158" t="s">
        <v>2072</v>
      </c>
      <c r="F353" s="159" t="s">
        <v>691</v>
      </c>
      <c r="G353" s="147">
        <v>158</v>
      </c>
      <c r="H353" s="147">
        <f>ROUND(ROUND(G353*4.8,2),0)</f>
        <v>758</v>
      </c>
      <c r="I353" s="160" t="s">
        <v>2761</v>
      </c>
      <c r="J353" s="160" t="s">
        <v>229</v>
      </c>
      <c r="K353" s="160" t="s">
        <v>3</v>
      </c>
      <c r="L353" s="161">
        <v>3919908099</v>
      </c>
      <c r="M353" s="160" t="s">
        <v>675</v>
      </c>
      <c r="N353" s="161">
        <v>9</v>
      </c>
      <c r="O353" s="161" t="s">
        <v>1309</v>
      </c>
      <c r="P353" s="374"/>
      <c r="Q353" s="160" t="s">
        <v>601</v>
      </c>
      <c r="R353" s="232"/>
      <c r="S353" s="183" t="s">
        <v>2073</v>
      </c>
    </row>
    <row r="354" spans="1:19" x14ac:dyDescent="0.2">
      <c r="A354" s="450"/>
      <c r="B354" s="155" t="s">
        <v>2074</v>
      </c>
      <c r="C354" s="156" t="s">
        <v>734</v>
      </c>
      <c r="D354" s="157" t="s">
        <v>733</v>
      </c>
      <c r="E354" s="158" t="s">
        <v>2075</v>
      </c>
      <c r="F354" s="159" t="s">
        <v>691</v>
      </c>
      <c r="G354" s="147">
        <v>32.51</v>
      </c>
      <c r="H354" s="147">
        <f t="shared" ref="H354:H367" si="28">ROUND(ROUND(G354*4.8,2),0)</f>
        <v>156</v>
      </c>
      <c r="I354" s="160" t="s">
        <v>2761</v>
      </c>
      <c r="J354" s="160" t="s">
        <v>229</v>
      </c>
      <c r="K354" s="160" t="s">
        <v>3</v>
      </c>
      <c r="L354" s="161">
        <v>70060090</v>
      </c>
      <c r="M354" s="160" t="s">
        <v>675</v>
      </c>
      <c r="N354" s="161">
        <v>131</v>
      </c>
      <c r="O354" s="161" t="s">
        <v>1413</v>
      </c>
      <c r="P354" s="181"/>
      <c r="Q354" s="160"/>
      <c r="R354" s="232"/>
      <c r="S354" s="183">
        <v>8717332252374</v>
      </c>
    </row>
    <row r="355" spans="1:19" x14ac:dyDescent="0.2">
      <c r="A355" s="450"/>
      <c r="B355" s="155" t="s">
        <v>2076</v>
      </c>
      <c r="C355" s="156" t="s">
        <v>2077</v>
      </c>
      <c r="D355" s="157" t="s">
        <v>2078</v>
      </c>
      <c r="E355" s="158" t="s">
        <v>2079</v>
      </c>
      <c r="F355" s="159" t="s">
        <v>691</v>
      </c>
      <c r="G355" s="147">
        <v>24.11</v>
      </c>
      <c r="H355" s="147">
        <f t="shared" si="28"/>
        <v>116</v>
      </c>
      <c r="I355" s="160" t="s">
        <v>2761</v>
      </c>
      <c r="J355" s="160" t="s">
        <v>229</v>
      </c>
      <c r="K355" s="160" t="s">
        <v>3</v>
      </c>
      <c r="L355" s="161">
        <v>70060090</v>
      </c>
      <c r="M355" s="160" t="s">
        <v>676</v>
      </c>
      <c r="N355" s="161">
        <v>12</v>
      </c>
      <c r="O355" s="161" t="s">
        <v>1438</v>
      </c>
      <c r="P355" s="181"/>
      <c r="Q355" s="160" t="s">
        <v>601</v>
      </c>
      <c r="R355" s="232"/>
      <c r="S355" s="183">
        <v>8717332003518</v>
      </c>
    </row>
    <row r="356" spans="1:19" x14ac:dyDescent="0.2">
      <c r="A356" s="450"/>
      <c r="B356" s="155" t="s">
        <v>2080</v>
      </c>
      <c r="C356" s="156" t="s">
        <v>2081</v>
      </c>
      <c r="D356" s="157" t="s">
        <v>2082</v>
      </c>
      <c r="E356" s="158" t="s">
        <v>2083</v>
      </c>
      <c r="F356" s="159" t="s">
        <v>691</v>
      </c>
      <c r="G356" s="147">
        <v>19.04</v>
      </c>
      <c r="H356" s="147">
        <f t="shared" si="28"/>
        <v>91</v>
      </c>
      <c r="I356" s="160" t="s">
        <v>2761</v>
      </c>
      <c r="J356" s="160" t="s">
        <v>229</v>
      </c>
      <c r="K356" s="160" t="s">
        <v>3</v>
      </c>
      <c r="L356" s="161">
        <v>7610909000</v>
      </c>
      <c r="M356" s="160" t="s">
        <v>675</v>
      </c>
      <c r="N356" s="161">
        <v>12</v>
      </c>
      <c r="O356" s="161" t="s">
        <v>1480</v>
      </c>
      <c r="P356" s="181"/>
      <c r="Q356" s="160" t="s">
        <v>601</v>
      </c>
      <c r="R356" s="232"/>
      <c r="S356" s="183">
        <v>8717332019700</v>
      </c>
    </row>
    <row r="357" spans="1:19" x14ac:dyDescent="0.2">
      <c r="A357" s="450"/>
      <c r="B357" s="524" t="s">
        <v>2084</v>
      </c>
      <c r="C357" s="518" t="s">
        <v>270</v>
      </c>
      <c r="D357" s="517" t="s">
        <v>269</v>
      </c>
      <c r="E357" s="587" t="s">
        <v>2085</v>
      </c>
      <c r="F357" s="588" t="s">
        <v>691</v>
      </c>
      <c r="G357" s="427">
        <v>1.72</v>
      </c>
      <c r="H357" s="427">
        <f>ROUND(ROUND(G357*4.8*1.05,2),0)</f>
        <v>9</v>
      </c>
      <c r="I357" s="583" t="s">
        <v>2761</v>
      </c>
      <c r="J357" s="583" t="s">
        <v>229</v>
      </c>
      <c r="K357" s="583" t="s">
        <v>3</v>
      </c>
      <c r="L357" s="584">
        <v>85319010</v>
      </c>
      <c r="M357" s="585" t="s">
        <v>632</v>
      </c>
      <c r="N357" s="573">
        <v>401</v>
      </c>
      <c r="O357" s="573" t="s">
        <v>1480</v>
      </c>
      <c r="P357" s="586"/>
      <c r="Q357" s="585" t="s">
        <v>601</v>
      </c>
      <c r="R357" s="585"/>
      <c r="S357" s="577">
        <v>8717332022724</v>
      </c>
    </row>
    <row r="358" spans="1:19" x14ac:dyDescent="0.2">
      <c r="A358" s="450"/>
      <c r="B358" s="155" t="s">
        <v>2086</v>
      </c>
      <c r="C358" s="156" t="s">
        <v>2087</v>
      </c>
      <c r="D358" s="157" t="s">
        <v>2088</v>
      </c>
      <c r="E358" s="158" t="s">
        <v>2089</v>
      </c>
      <c r="F358" s="159" t="s">
        <v>691</v>
      </c>
      <c r="G358" s="147">
        <v>15</v>
      </c>
      <c r="H358" s="147">
        <f t="shared" si="28"/>
        <v>72</v>
      </c>
      <c r="I358" s="160" t="s">
        <v>2761</v>
      </c>
      <c r="J358" s="160" t="s">
        <v>229</v>
      </c>
      <c r="K358" s="160" t="s">
        <v>3</v>
      </c>
      <c r="L358" s="161">
        <v>3926909790</v>
      </c>
      <c r="M358" s="160" t="s">
        <v>675</v>
      </c>
      <c r="N358" s="161">
        <v>103</v>
      </c>
      <c r="O358" s="161" t="s">
        <v>1730</v>
      </c>
      <c r="P358" s="374"/>
      <c r="Q358" s="160" t="s">
        <v>601</v>
      </c>
      <c r="R358" s="232"/>
      <c r="S358" s="183">
        <v>871733209655</v>
      </c>
    </row>
    <row r="359" spans="1:19" ht="16.5" x14ac:dyDescent="0.2">
      <c r="A359" s="450"/>
      <c r="B359" s="244" t="s">
        <v>2090</v>
      </c>
      <c r="C359" s="158" t="s">
        <v>2091</v>
      </c>
      <c r="D359" s="181" t="s">
        <v>2092</v>
      </c>
      <c r="E359" s="249" t="s">
        <v>2093</v>
      </c>
      <c r="F359" s="193" t="s">
        <v>691</v>
      </c>
      <c r="G359" s="147">
        <v>13.15</v>
      </c>
      <c r="H359" s="147">
        <f t="shared" si="28"/>
        <v>63</v>
      </c>
      <c r="I359" s="160" t="s">
        <v>2761</v>
      </c>
      <c r="J359" s="160" t="s">
        <v>229</v>
      </c>
      <c r="K359" s="160" t="s">
        <v>3</v>
      </c>
      <c r="L359" s="247">
        <v>3919101990</v>
      </c>
      <c r="M359" s="232" t="s">
        <v>675</v>
      </c>
      <c r="N359" s="161">
        <v>22</v>
      </c>
      <c r="O359" s="161" t="s">
        <v>2094</v>
      </c>
      <c r="P359" s="406" t="s">
        <v>2686</v>
      </c>
      <c r="Q359" s="232" t="s">
        <v>601</v>
      </c>
      <c r="R359" s="232"/>
      <c r="S359" s="183">
        <v>8717332003501</v>
      </c>
    </row>
    <row r="360" spans="1:19" x14ac:dyDescent="0.2">
      <c r="A360" s="450"/>
      <c r="B360" s="244" t="s">
        <v>2095</v>
      </c>
      <c r="C360" s="158" t="s">
        <v>1023</v>
      </c>
      <c r="D360" s="181" t="s">
        <v>1024</v>
      </c>
      <c r="E360" s="249" t="s">
        <v>2096</v>
      </c>
      <c r="F360" s="193" t="s">
        <v>691</v>
      </c>
      <c r="G360" s="147">
        <v>28.87</v>
      </c>
      <c r="H360" s="147">
        <f t="shared" si="28"/>
        <v>139</v>
      </c>
      <c r="I360" s="160" t="s">
        <v>2761</v>
      </c>
      <c r="J360" s="160" t="s">
        <v>229</v>
      </c>
      <c r="K360" s="160" t="s">
        <v>3</v>
      </c>
      <c r="L360" s="247">
        <v>3926909790</v>
      </c>
      <c r="M360" s="232" t="s">
        <v>632</v>
      </c>
      <c r="N360" s="161">
        <v>8</v>
      </c>
      <c r="O360" s="161" t="s">
        <v>2097</v>
      </c>
      <c r="P360" s="406" t="s">
        <v>2687</v>
      </c>
      <c r="Q360" s="232"/>
      <c r="R360" s="232"/>
      <c r="S360" s="183">
        <v>8717332324859</v>
      </c>
    </row>
    <row r="361" spans="1:19" x14ac:dyDescent="0.2">
      <c r="A361" s="450"/>
      <c r="B361" s="244" t="s">
        <v>2098</v>
      </c>
      <c r="C361" s="158" t="s">
        <v>2099</v>
      </c>
      <c r="D361" s="181" t="s">
        <v>2100</v>
      </c>
      <c r="E361" s="249" t="s">
        <v>2101</v>
      </c>
      <c r="F361" s="193" t="s">
        <v>691</v>
      </c>
      <c r="G361" s="147">
        <v>28.87</v>
      </c>
      <c r="H361" s="147">
        <f t="shared" si="28"/>
        <v>139</v>
      </c>
      <c r="I361" s="160" t="s">
        <v>2761</v>
      </c>
      <c r="J361" s="160" t="s">
        <v>229</v>
      </c>
      <c r="K361" s="160" t="s">
        <v>229</v>
      </c>
      <c r="L361" s="247">
        <v>3926909790</v>
      </c>
      <c r="M361" s="232" t="s">
        <v>632</v>
      </c>
      <c r="N361" s="161">
        <v>0</v>
      </c>
      <c r="O361" s="161" t="s">
        <v>1967</v>
      </c>
      <c r="P361" s="406" t="s">
        <v>2687</v>
      </c>
      <c r="Q361" s="232"/>
      <c r="R361" s="232"/>
      <c r="S361" s="183">
        <v>8717332324866</v>
      </c>
    </row>
    <row r="362" spans="1:19" x14ac:dyDescent="0.2">
      <c r="A362" s="450"/>
      <c r="B362" s="244" t="s">
        <v>2102</v>
      </c>
      <c r="C362" s="158" t="s">
        <v>2103</v>
      </c>
      <c r="D362" s="181" t="s">
        <v>2104</v>
      </c>
      <c r="E362" s="249" t="s">
        <v>2105</v>
      </c>
      <c r="F362" s="193" t="s">
        <v>691</v>
      </c>
      <c r="G362" s="147">
        <v>12.43</v>
      </c>
      <c r="H362" s="147">
        <f t="shared" si="28"/>
        <v>60</v>
      </c>
      <c r="I362" s="160" t="s">
        <v>2761</v>
      </c>
      <c r="J362" s="160" t="s">
        <v>229</v>
      </c>
      <c r="K362" s="160" t="s">
        <v>229</v>
      </c>
      <c r="L362" s="247">
        <v>3926909790</v>
      </c>
      <c r="M362" s="232" t="s">
        <v>632</v>
      </c>
      <c r="N362" s="161">
        <v>0</v>
      </c>
      <c r="O362" s="161" t="s">
        <v>1432</v>
      </c>
      <c r="P362" s="406"/>
      <c r="Q362" s="232"/>
      <c r="R362" s="232"/>
      <c r="S362" s="183" t="s">
        <v>2106</v>
      </c>
    </row>
    <row r="363" spans="1:19" x14ac:dyDescent="0.2">
      <c r="A363" s="450"/>
      <c r="B363" s="155" t="s">
        <v>2107</v>
      </c>
      <c r="C363" s="156" t="s">
        <v>1026</v>
      </c>
      <c r="D363" s="157" t="s">
        <v>1028</v>
      </c>
      <c r="E363" s="158" t="s">
        <v>2108</v>
      </c>
      <c r="F363" s="159" t="s">
        <v>691</v>
      </c>
      <c r="G363" s="147">
        <v>48</v>
      </c>
      <c r="H363" s="147">
        <f t="shared" si="28"/>
        <v>230</v>
      </c>
      <c r="I363" s="160" t="s">
        <v>2761</v>
      </c>
      <c r="J363" s="160" t="s">
        <v>229</v>
      </c>
      <c r="K363" s="160" t="s">
        <v>3</v>
      </c>
      <c r="L363" s="161">
        <v>70060090</v>
      </c>
      <c r="M363" s="160" t="s">
        <v>632</v>
      </c>
      <c r="N363" s="161">
        <v>16</v>
      </c>
      <c r="O363" s="161" t="s">
        <v>1309</v>
      </c>
      <c r="P363" s="374" t="s">
        <v>2688</v>
      </c>
      <c r="Q363" s="160"/>
      <c r="R363" s="232"/>
      <c r="S363" s="183" t="s">
        <v>2109</v>
      </c>
    </row>
    <row r="364" spans="1:19" x14ac:dyDescent="0.2">
      <c r="A364" s="450"/>
      <c r="B364" s="244" t="s">
        <v>2110</v>
      </c>
      <c r="C364" s="158" t="s">
        <v>2111</v>
      </c>
      <c r="D364" s="181" t="s">
        <v>2112</v>
      </c>
      <c r="E364" s="249" t="s">
        <v>2113</v>
      </c>
      <c r="F364" s="193" t="s">
        <v>691</v>
      </c>
      <c r="G364" s="147">
        <v>12.43</v>
      </c>
      <c r="H364" s="147">
        <f t="shared" si="28"/>
        <v>60</v>
      </c>
      <c r="I364" s="160" t="s">
        <v>2761</v>
      </c>
      <c r="J364" s="160" t="s">
        <v>229</v>
      </c>
      <c r="K364" s="160" t="s">
        <v>229</v>
      </c>
      <c r="L364" s="247">
        <v>3926909790</v>
      </c>
      <c r="M364" s="232" t="s">
        <v>632</v>
      </c>
      <c r="N364" s="161">
        <v>0</v>
      </c>
      <c r="O364" s="161" t="s">
        <v>2114</v>
      </c>
      <c r="P364" s="406"/>
      <c r="Q364" s="232"/>
      <c r="R364" s="232"/>
      <c r="S364" s="183" t="s">
        <v>2115</v>
      </c>
    </row>
    <row r="365" spans="1:19" x14ac:dyDescent="0.2">
      <c r="A365" s="450"/>
      <c r="B365" s="244" t="s">
        <v>2116</v>
      </c>
      <c r="C365" s="158" t="s">
        <v>1030</v>
      </c>
      <c r="D365" s="181" t="s">
        <v>1034</v>
      </c>
      <c r="E365" s="249" t="s">
        <v>2117</v>
      </c>
      <c r="F365" s="193" t="s">
        <v>691</v>
      </c>
      <c r="G365" s="147">
        <v>1.19</v>
      </c>
      <c r="H365" s="147">
        <f t="shared" si="28"/>
        <v>6</v>
      </c>
      <c r="I365" s="160" t="s">
        <v>2761</v>
      </c>
      <c r="J365" s="160" t="s">
        <v>229</v>
      </c>
      <c r="K365" s="160" t="s">
        <v>3</v>
      </c>
      <c r="L365" s="247">
        <v>3926909790</v>
      </c>
      <c r="M365" s="232" t="s">
        <v>632</v>
      </c>
      <c r="N365" s="161">
        <v>440</v>
      </c>
      <c r="O365" s="161" t="s">
        <v>1355</v>
      </c>
      <c r="P365" s="406"/>
      <c r="Q365" s="232"/>
      <c r="R365" s="232"/>
      <c r="S365" s="183" t="s">
        <v>2118</v>
      </c>
    </row>
    <row r="366" spans="1:19" ht="16.5" x14ac:dyDescent="0.2">
      <c r="A366" s="450"/>
      <c r="B366" s="244" t="s">
        <v>2119</v>
      </c>
      <c r="C366" s="158" t="s">
        <v>1032</v>
      </c>
      <c r="D366" s="181" t="s">
        <v>1035</v>
      </c>
      <c r="E366" s="249" t="s">
        <v>2120</v>
      </c>
      <c r="F366" s="193" t="s">
        <v>691</v>
      </c>
      <c r="G366" s="147">
        <v>17.54</v>
      </c>
      <c r="H366" s="147">
        <f t="shared" si="28"/>
        <v>84</v>
      </c>
      <c r="I366" s="160" t="s">
        <v>2761</v>
      </c>
      <c r="J366" s="160" t="s">
        <v>229</v>
      </c>
      <c r="K366" s="160" t="s">
        <v>3</v>
      </c>
      <c r="L366" s="247">
        <v>3926909790</v>
      </c>
      <c r="M366" s="232" t="s">
        <v>632</v>
      </c>
      <c r="N366" s="161">
        <v>124</v>
      </c>
      <c r="O366" s="161" t="s">
        <v>1528</v>
      </c>
      <c r="P366" s="406" t="s">
        <v>2688</v>
      </c>
      <c r="Q366" s="232"/>
      <c r="R366" s="232"/>
      <c r="S366" s="183" t="s">
        <v>2121</v>
      </c>
    </row>
    <row r="367" spans="1:19" s="460" customFormat="1" ht="17.25" thickBot="1" x14ac:dyDescent="0.25">
      <c r="A367" s="450"/>
      <c r="B367" s="155" t="s">
        <v>2122</v>
      </c>
      <c r="C367" s="155" t="s">
        <v>2123</v>
      </c>
      <c r="D367" s="157" t="s">
        <v>2124</v>
      </c>
      <c r="E367" s="179" t="s">
        <v>2125</v>
      </c>
      <c r="F367" s="159" t="s">
        <v>691</v>
      </c>
      <c r="G367" s="147">
        <v>26.31</v>
      </c>
      <c r="H367" s="147">
        <f t="shared" si="28"/>
        <v>126</v>
      </c>
      <c r="I367" s="194" t="s">
        <v>2761</v>
      </c>
      <c r="J367" s="194" t="s">
        <v>229</v>
      </c>
      <c r="K367" s="160" t="s">
        <v>229</v>
      </c>
      <c r="L367" s="161">
        <v>8309909090</v>
      </c>
      <c r="M367" s="194" t="s">
        <v>632</v>
      </c>
      <c r="N367" s="204">
        <v>0</v>
      </c>
      <c r="O367" s="204" t="s">
        <v>1751</v>
      </c>
      <c r="P367" s="406" t="s">
        <v>2689</v>
      </c>
      <c r="Q367" s="194"/>
      <c r="R367" s="232"/>
      <c r="S367" s="183">
        <v>8717332325252</v>
      </c>
    </row>
    <row r="368" spans="1:19" ht="13.5" thickBot="1" x14ac:dyDescent="0.25">
      <c r="A368" s="450"/>
      <c r="B368" s="562" t="s">
        <v>2126</v>
      </c>
      <c r="C368" s="563"/>
      <c r="D368" s="563" t="s">
        <v>1175</v>
      </c>
      <c r="E368" s="563"/>
      <c r="F368" s="564"/>
      <c r="G368" s="565"/>
      <c r="H368" s="565"/>
      <c r="I368" s="566" t="s">
        <v>1175</v>
      </c>
      <c r="J368" s="566"/>
      <c r="K368" s="566"/>
      <c r="L368" s="566"/>
      <c r="M368" s="566"/>
      <c r="N368" s="566" t="s">
        <v>1175</v>
      </c>
      <c r="O368" s="566" t="s">
        <v>1175</v>
      </c>
      <c r="P368" s="563"/>
      <c r="Q368" s="567"/>
      <c r="R368" s="567"/>
      <c r="S368" s="568"/>
    </row>
    <row r="369" spans="1:19" x14ac:dyDescent="0.2">
      <c r="A369" s="450"/>
      <c r="B369" s="170" t="s">
        <v>2762</v>
      </c>
      <c r="C369" s="171"/>
      <c r="D369" s="172" t="s">
        <v>1175</v>
      </c>
      <c r="E369" s="171"/>
      <c r="F369" s="173"/>
      <c r="G369" s="455"/>
      <c r="H369" s="455"/>
      <c r="I369" s="174" t="s">
        <v>1175</v>
      </c>
      <c r="J369" s="174"/>
      <c r="K369" s="174"/>
      <c r="L369" s="174"/>
      <c r="M369" s="174"/>
      <c r="N369" s="174" t="s">
        <v>1175</v>
      </c>
      <c r="O369" s="174" t="s">
        <v>1175</v>
      </c>
      <c r="P369" s="375"/>
      <c r="Q369" s="176"/>
      <c r="R369" s="177"/>
      <c r="S369" s="398"/>
    </row>
    <row r="370" spans="1:19" x14ac:dyDescent="0.2">
      <c r="A370" s="453">
        <v>45698</v>
      </c>
      <c r="B370" s="569" t="s">
        <v>2763</v>
      </c>
      <c r="C370" s="249" t="s">
        <v>2764</v>
      </c>
      <c r="D370" s="570" t="s">
        <v>2765</v>
      </c>
      <c r="E370" s="249" t="s">
        <v>2766</v>
      </c>
      <c r="F370" s="159" t="s">
        <v>691</v>
      </c>
      <c r="G370" s="571">
        <v>218.75</v>
      </c>
      <c r="H370" s="571">
        <f>ROUND(ROUND(G370*4.8,2),0)</f>
        <v>1050</v>
      </c>
      <c r="I370" s="159" t="s">
        <v>2761</v>
      </c>
      <c r="J370" s="159" t="s">
        <v>229</v>
      </c>
      <c r="K370" s="159" t="s">
        <v>3</v>
      </c>
      <c r="L370" s="159">
        <v>85371098</v>
      </c>
      <c r="M370" s="159" t="s">
        <v>631</v>
      </c>
      <c r="N370" s="159"/>
      <c r="O370" s="159" t="s">
        <v>2767</v>
      </c>
      <c r="P370" s="406"/>
      <c r="Q370" s="159" t="s">
        <v>1133</v>
      </c>
      <c r="R370" s="232"/>
      <c r="S370" s="183">
        <v>4060039153524</v>
      </c>
    </row>
    <row r="371" spans="1:19" x14ac:dyDescent="0.2">
      <c r="A371" s="453">
        <v>45698</v>
      </c>
      <c r="B371" s="569" t="s">
        <v>2768</v>
      </c>
      <c r="C371" s="249" t="s">
        <v>2769</v>
      </c>
      <c r="D371" s="570" t="s">
        <v>2770</v>
      </c>
      <c r="E371" s="249" t="s">
        <v>2771</v>
      </c>
      <c r="F371" s="159" t="s">
        <v>691</v>
      </c>
      <c r="G371" s="571">
        <v>46.88</v>
      </c>
      <c r="H371" s="571">
        <f t="shared" ref="H371:H373" si="29">ROUND(ROUND(G371*4.8,2),0)</f>
        <v>225</v>
      </c>
      <c r="I371" s="159" t="s">
        <v>2761</v>
      </c>
      <c r="J371" s="159" t="s">
        <v>229</v>
      </c>
      <c r="K371" s="159" t="s">
        <v>3</v>
      </c>
      <c r="L371" s="159">
        <v>39269097</v>
      </c>
      <c r="M371" s="159" t="s">
        <v>631</v>
      </c>
      <c r="N371" s="159"/>
      <c r="O371" s="159" t="s">
        <v>2772</v>
      </c>
      <c r="P371" s="406"/>
      <c r="Q371" s="159" t="s">
        <v>1133</v>
      </c>
      <c r="R371" s="232"/>
      <c r="S371" s="183">
        <v>4060039153531</v>
      </c>
    </row>
    <row r="372" spans="1:19" x14ac:dyDescent="0.2">
      <c r="A372" s="453">
        <v>45698</v>
      </c>
      <c r="B372" s="569" t="s">
        <v>2773</v>
      </c>
      <c r="C372" s="249" t="s">
        <v>2774</v>
      </c>
      <c r="D372" s="570" t="s">
        <v>2775</v>
      </c>
      <c r="E372" s="249" t="s">
        <v>2776</v>
      </c>
      <c r="F372" s="159" t="s">
        <v>691</v>
      </c>
      <c r="G372" s="571">
        <v>18.75</v>
      </c>
      <c r="H372" s="571">
        <f t="shared" si="29"/>
        <v>90</v>
      </c>
      <c r="I372" s="159" t="s">
        <v>2761</v>
      </c>
      <c r="J372" s="159" t="s">
        <v>229</v>
      </c>
      <c r="K372" s="159" t="s">
        <v>3</v>
      </c>
      <c r="L372" s="159">
        <v>39269097</v>
      </c>
      <c r="M372" s="159" t="s">
        <v>631</v>
      </c>
      <c r="N372" s="159"/>
      <c r="O372" s="159" t="s">
        <v>2777</v>
      </c>
      <c r="P372" s="406" t="s">
        <v>2778</v>
      </c>
      <c r="Q372" s="159" t="s">
        <v>1133</v>
      </c>
      <c r="R372" s="232"/>
      <c r="S372" s="183">
        <v>4060039153548</v>
      </c>
    </row>
    <row r="373" spans="1:19" x14ac:dyDescent="0.2">
      <c r="A373" s="453">
        <v>45698</v>
      </c>
      <c r="B373" s="569" t="s">
        <v>2779</v>
      </c>
      <c r="C373" s="249" t="s">
        <v>2780</v>
      </c>
      <c r="D373" s="570" t="s">
        <v>2781</v>
      </c>
      <c r="E373" s="249" t="s">
        <v>2782</v>
      </c>
      <c r="F373" s="159" t="s">
        <v>691</v>
      </c>
      <c r="G373" s="571">
        <v>31.25</v>
      </c>
      <c r="H373" s="571">
        <f t="shared" si="29"/>
        <v>150</v>
      </c>
      <c r="I373" s="159" t="s">
        <v>2761</v>
      </c>
      <c r="J373" s="159" t="s">
        <v>229</v>
      </c>
      <c r="K373" s="159" t="s">
        <v>3</v>
      </c>
      <c r="L373" s="159">
        <v>85444290</v>
      </c>
      <c r="M373" s="159" t="s">
        <v>631</v>
      </c>
      <c r="N373" s="159"/>
      <c r="O373" s="159" t="s">
        <v>2783</v>
      </c>
      <c r="P373" s="406" t="s">
        <v>2784</v>
      </c>
      <c r="Q373" s="159" t="s">
        <v>1133</v>
      </c>
      <c r="R373" s="232"/>
      <c r="S373" s="183">
        <v>4060039153555</v>
      </c>
    </row>
    <row r="374" spans="1:19" x14ac:dyDescent="0.2">
      <c r="A374" s="450"/>
      <c r="B374" s="170" t="s">
        <v>2127</v>
      </c>
      <c r="C374" s="171"/>
      <c r="D374" s="172" t="s">
        <v>1175</v>
      </c>
      <c r="E374" s="171"/>
      <c r="F374" s="173"/>
      <c r="G374" s="455"/>
      <c r="H374" s="455"/>
      <c r="I374" s="174" t="s">
        <v>1175</v>
      </c>
      <c r="J374" s="174"/>
      <c r="K374" s="174"/>
      <c r="L374" s="174"/>
      <c r="M374" s="174"/>
      <c r="N374" s="174" t="s">
        <v>1175</v>
      </c>
      <c r="O374" s="174" t="s">
        <v>1175</v>
      </c>
      <c r="P374" s="375"/>
      <c r="Q374" s="176"/>
      <c r="R374" s="177"/>
      <c r="S374" s="398"/>
    </row>
    <row r="375" spans="1:19" x14ac:dyDescent="0.2">
      <c r="A375" s="450"/>
      <c r="B375" s="155" t="s">
        <v>2128</v>
      </c>
      <c r="C375" s="155" t="s">
        <v>2129</v>
      </c>
      <c r="D375" s="157" t="s">
        <v>2130</v>
      </c>
      <c r="E375" s="179" t="s">
        <v>2131</v>
      </c>
      <c r="F375" s="159" t="s">
        <v>691</v>
      </c>
      <c r="G375" s="147">
        <v>218.4</v>
      </c>
      <c r="H375" s="147">
        <f>ROUND(ROUND(G375*4.8,2),0)</f>
        <v>1048</v>
      </c>
      <c r="I375" s="148" t="s">
        <v>2733</v>
      </c>
      <c r="J375" s="194" t="s">
        <v>229</v>
      </c>
      <c r="K375" s="194" t="s">
        <v>3</v>
      </c>
      <c r="L375" s="161">
        <v>8517620000</v>
      </c>
      <c r="M375" s="194" t="s">
        <v>632</v>
      </c>
      <c r="N375" s="204">
        <v>20</v>
      </c>
      <c r="O375" s="204" t="s">
        <v>2132</v>
      </c>
      <c r="P375" s="413"/>
      <c r="Q375" s="194"/>
      <c r="R375" s="227"/>
      <c r="S375" s="183">
        <v>8717332288403</v>
      </c>
    </row>
    <row r="376" spans="1:19" x14ac:dyDescent="0.2">
      <c r="A376" s="450"/>
      <c r="B376" s="155" t="s">
        <v>2133</v>
      </c>
      <c r="C376" s="155" t="s">
        <v>2134</v>
      </c>
      <c r="D376" s="157" t="s">
        <v>2135</v>
      </c>
      <c r="E376" s="179" t="s">
        <v>2136</v>
      </c>
      <c r="F376" s="159" t="s">
        <v>691</v>
      </c>
      <c r="G376" s="147">
        <v>103.81</v>
      </c>
      <c r="H376" s="147">
        <f t="shared" ref="H376:H397" si="30">ROUND(ROUND(G376*4.8,2),0)</f>
        <v>498</v>
      </c>
      <c r="I376" s="148" t="s">
        <v>2733</v>
      </c>
      <c r="J376" s="194" t="s">
        <v>229</v>
      </c>
      <c r="K376" s="194" t="s">
        <v>3</v>
      </c>
      <c r="L376" s="161">
        <v>8517620000</v>
      </c>
      <c r="M376" s="194" t="s">
        <v>632</v>
      </c>
      <c r="N376" s="204">
        <v>532</v>
      </c>
      <c r="O376" s="204" t="s">
        <v>2137</v>
      </c>
      <c r="P376" s="413"/>
      <c r="Q376" s="194"/>
      <c r="R376" s="227"/>
      <c r="S376" s="183">
        <v>8717332288427</v>
      </c>
    </row>
    <row r="377" spans="1:19" x14ac:dyDescent="0.2">
      <c r="A377" s="450"/>
      <c r="B377" s="155" t="s">
        <v>2138</v>
      </c>
      <c r="C377" s="155" t="s">
        <v>2139</v>
      </c>
      <c r="D377" s="157" t="s">
        <v>2140</v>
      </c>
      <c r="E377" s="179" t="s">
        <v>2141</v>
      </c>
      <c r="F377" s="159" t="s">
        <v>691</v>
      </c>
      <c r="G377" s="147">
        <v>128.24</v>
      </c>
      <c r="H377" s="147">
        <f t="shared" si="30"/>
        <v>616</v>
      </c>
      <c r="I377" s="148" t="s">
        <v>2733</v>
      </c>
      <c r="J377" s="194" t="s">
        <v>229</v>
      </c>
      <c r="K377" s="194" t="s">
        <v>3</v>
      </c>
      <c r="L377" s="161">
        <v>8517620000</v>
      </c>
      <c r="M377" s="194" t="s">
        <v>632</v>
      </c>
      <c r="N377" s="204">
        <v>122</v>
      </c>
      <c r="O377" s="204" t="s">
        <v>2142</v>
      </c>
      <c r="P377" s="413"/>
      <c r="Q377" s="194"/>
      <c r="R377" s="227"/>
      <c r="S377" s="183">
        <v>8717332288410</v>
      </c>
    </row>
    <row r="378" spans="1:19" ht="16.5" x14ac:dyDescent="0.2">
      <c r="A378" s="450"/>
      <c r="B378" s="155" t="s">
        <v>2143</v>
      </c>
      <c r="C378" s="155" t="s">
        <v>305</v>
      </c>
      <c r="D378" s="157" t="s">
        <v>304</v>
      </c>
      <c r="E378" s="179" t="s">
        <v>2144</v>
      </c>
      <c r="F378" s="159" t="s">
        <v>691</v>
      </c>
      <c r="G378" s="147">
        <v>186.04</v>
      </c>
      <c r="H378" s="147">
        <f t="shared" si="30"/>
        <v>893</v>
      </c>
      <c r="I378" s="148" t="s">
        <v>2733</v>
      </c>
      <c r="J378" s="194" t="s">
        <v>229</v>
      </c>
      <c r="K378" s="194" t="s">
        <v>3</v>
      </c>
      <c r="L378" s="161">
        <v>8536501999</v>
      </c>
      <c r="M378" s="194" t="s">
        <v>632</v>
      </c>
      <c r="N378" s="204">
        <v>169</v>
      </c>
      <c r="O378" s="204" t="s">
        <v>1170</v>
      </c>
      <c r="P378" s="413"/>
      <c r="Q378" s="194"/>
      <c r="R378" s="227"/>
      <c r="S378" s="183">
        <v>8717332349562</v>
      </c>
    </row>
    <row r="379" spans="1:19" x14ac:dyDescent="0.2">
      <c r="A379" s="450"/>
      <c r="B379" s="155" t="s">
        <v>2145</v>
      </c>
      <c r="C379" s="155" t="s">
        <v>299</v>
      </c>
      <c r="D379" s="157" t="s">
        <v>298</v>
      </c>
      <c r="E379" s="179" t="s">
        <v>2146</v>
      </c>
      <c r="F379" s="159" t="s">
        <v>691</v>
      </c>
      <c r="G379" s="147">
        <v>274.22000000000003</v>
      </c>
      <c r="H379" s="147">
        <f t="shared" si="30"/>
        <v>1316</v>
      </c>
      <c r="I379" s="148" t="s">
        <v>2733</v>
      </c>
      <c r="J379" s="194" t="s">
        <v>229</v>
      </c>
      <c r="K379" s="204">
        <v>1</v>
      </c>
      <c r="L379" s="161">
        <v>8517620000</v>
      </c>
      <c r="M379" s="194" t="s">
        <v>632</v>
      </c>
      <c r="N379" s="204">
        <v>355</v>
      </c>
      <c r="O379" s="204" t="s">
        <v>2147</v>
      </c>
      <c r="P379" s="413"/>
      <c r="Q379" s="194"/>
      <c r="R379" s="227"/>
      <c r="S379" s="183">
        <v>8717332288359</v>
      </c>
    </row>
    <row r="380" spans="1:19" x14ac:dyDescent="0.2">
      <c r="A380" s="450"/>
      <c r="B380" s="155" t="s">
        <v>2148</v>
      </c>
      <c r="C380" s="155" t="s">
        <v>302</v>
      </c>
      <c r="D380" s="157" t="s">
        <v>301</v>
      </c>
      <c r="E380" s="179" t="s">
        <v>2149</v>
      </c>
      <c r="F380" s="159" t="s">
        <v>691</v>
      </c>
      <c r="G380" s="147">
        <v>218.4</v>
      </c>
      <c r="H380" s="147">
        <f t="shared" si="30"/>
        <v>1048</v>
      </c>
      <c r="I380" s="148" t="s">
        <v>2733</v>
      </c>
      <c r="J380" s="194" t="s">
        <v>229</v>
      </c>
      <c r="K380" s="204">
        <v>1</v>
      </c>
      <c r="L380" s="161">
        <v>8517620000</v>
      </c>
      <c r="M380" s="194" t="s">
        <v>632</v>
      </c>
      <c r="N380" s="204">
        <v>498</v>
      </c>
      <c r="O380" s="204" t="s">
        <v>1816</v>
      </c>
      <c r="P380" s="413"/>
      <c r="Q380" s="194"/>
      <c r="R380" s="227"/>
      <c r="S380" s="183">
        <v>8717332288373</v>
      </c>
    </row>
    <row r="381" spans="1:19" x14ac:dyDescent="0.2">
      <c r="A381" s="453">
        <v>45698</v>
      </c>
      <c r="B381" s="155" t="s">
        <v>2150</v>
      </c>
      <c r="C381" s="155" t="s">
        <v>274</v>
      </c>
      <c r="D381" s="157" t="s">
        <v>273</v>
      </c>
      <c r="E381" s="179" t="s">
        <v>2151</v>
      </c>
      <c r="F381" s="159" t="s">
        <v>691</v>
      </c>
      <c r="G381" s="571">
        <v>345</v>
      </c>
      <c r="H381" s="147">
        <f t="shared" si="30"/>
        <v>1656</v>
      </c>
      <c r="I381" s="148" t="s">
        <v>2733</v>
      </c>
      <c r="J381" s="194" t="s">
        <v>229</v>
      </c>
      <c r="K381" s="204">
        <v>1</v>
      </c>
      <c r="L381" s="161">
        <v>8517620000</v>
      </c>
      <c r="M381" s="194" t="s">
        <v>632</v>
      </c>
      <c r="N381" s="204">
        <v>256</v>
      </c>
      <c r="O381" s="204" t="s">
        <v>2152</v>
      </c>
      <c r="P381" s="413"/>
      <c r="Q381" s="194" t="s">
        <v>1133</v>
      </c>
      <c r="R381" s="505" t="s">
        <v>2746</v>
      </c>
      <c r="S381" s="183">
        <v>8717332099207</v>
      </c>
    </row>
    <row r="382" spans="1:19" x14ac:dyDescent="0.2">
      <c r="A382" s="453">
        <v>45698</v>
      </c>
      <c r="B382" s="155" t="s">
        <v>2153</v>
      </c>
      <c r="C382" s="155" t="s">
        <v>276</v>
      </c>
      <c r="D382" s="157" t="s">
        <v>275</v>
      </c>
      <c r="E382" s="179" t="s">
        <v>2154</v>
      </c>
      <c r="F382" s="159" t="s">
        <v>691</v>
      </c>
      <c r="G382" s="571">
        <v>285</v>
      </c>
      <c r="H382" s="147">
        <f t="shared" si="30"/>
        <v>1368</v>
      </c>
      <c r="I382" s="148" t="s">
        <v>2733</v>
      </c>
      <c r="J382" s="194" t="s">
        <v>229</v>
      </c>
      <c r="K382" s="194" t="s">
        <v>3</v>
      </c>
      <c r="L382" s="161">
        <v>8517620000</v>
      </c>
      <c r="M382" s="194" t="s">
        <v>632</v>
      </c>
      <c r="N382" s="204">
        <v>26</v>
      </c>
      <c r="O382" s="204" t="s">
        <v>2155</v>
      </c>
      <c r="P382" s="413"/>
      <c r="Q382" s="194" t="s">
        <v>1133</v>
      </c>
      <c r="R382" s="505" t="s">
        <v>2746</v>
      </c>
      <c r="S382" s="183">
        <v>8717332099221</v>
      </c>
    </row>
    <row r="383" spans="1:19" ht="16.5" x14ac:dyDescent="0.2">
      <c r="A383" s="450"/>
      <c r="B383" s="155" t="s">
        <v>2156</v>
      </c>
      <c r="C383" s="155" t="s">
        <v>278</v>
      </c>
      <c r="D383" s="157" t="s">
        <v>277</v>
      </c>
      <c r="E383" s="179" t="s">
        <v>2157</v>
      </c>
      <c r="F383" s="159" t="s">
        <v>691</v>
      </c>
      <c r="G383" s="147">
        <v>195.17</v>
      </c>
      <c r="H383" s="147">
        <f t="shared" si="30"/>
        <v>937</v>
      </c>
      <c r="I383" s="148" t="s">
        <v>2733</v>
      </c>
      <c r="J383" s="194" t="s">
        <v>229</v>
      </c>
      <c r="K383" s="204">
        <v>1</v>
      </c>
      <c r="L383" s="161">
        <v>8517620000</v>
      </c>
      <c r="M383" s="194" t="s">
        <v>632</v>
      </c>
      <c r="N383" s="204">
        <v>295</v>
      </c>
      <c r="O383" s="204" t="s">
        <v>2158</v>
      </c>
      <c r="P383" s="413"/>
      <c r="Q383" s="194" t="s">
        <v>1133</v>
      </c>
      <c r="R383" s="227"/>
      <c r="S383" s="183">
        <v>8717332099238</v>
      </c>
    </row>
    <row r="384" spans="1:19" ht="16.5" x14ac:dyDescent="0.2">
      <c r="A384" s="450"/>
      <c r="B384" s="155" t="s">
        <v>2159</v>
      </c>
      <c r="C384" s="155" t="s">
        <v>280</v>
      </c>
      <c r="D384" s="157" t="s">
        <v>279</v>
      </c>
      <c r="E384" s="179" t="s">
        <v>2160</v>
      </c>
      <c r="F384" s="159" t="s">
        <v>691</v>
      </c>
      <c r="G384" s="147">
        <v>177.41</v>
      </c>
      <c r="H384" s="147">
        <f t="shared" si="30"/>
        <v>852</v>
      </c>
      <c r="I384" s="148" t="s">
        <v>2733</v>
      </c>
      <c r="J384" s="194" t="s">
        <v>229</v>
      </c>
      <c r="K384" s="194" t="s">
        <v>3</v>
      </c>
      <c r="L384" s="161">
        <v>8517620000</v>
      </c>
      <c r="M384" s="194" t="s">
        <v>632</v>
      </c>
      <c r="N384" s="204">
        <v>108</v>
      </c>
      <c r="O384" s="204" t="s">
        <v>2161</v>
      </c>
      <c r="P384" s="490"/>
      <c r="Q384" s="194" t="s">
        <v>1133</v>
      </c>
      <c r="R384" s="227"/>
      <c r="S384" s="183">
        <v>8717332099252</v>
      </c>
    </row>
    <row r="385" spans="1:19" x14ac:dyDescent="0.2">
      <c r="A385" s="450"/>
      <c r="B385" s="155" t="s">
        <v>2162</v>
      </c>
      <c r="C385" s="155" t="s">
        <v>295</v>
      </c>
      <c r="D385" s="157" t="s">
        <v>294</v>
      </c>
      <c r="E385" s="179" t="s">
        <v>2163</v>
      </c>
      <c r="F385" s="159" t="s">
        <v>691</v>
      </c>
      <c r="G385" s="147">
        <v>177.41</v>
      </c>
      <c r="H385" s="147">
        <f t="shared" si="30"/>
        <v>852</v>
      </c>
      <c r="I385" s="148" t="s">
        <v>2733</v>
      </c>
      <c r="J385" s="194" t="s">
        <v>229</v>
      </c>
      <c r="K385" s="204">
        <v>1</v>
      </c>
      <c r="L385" s="161">
        <v>8517620000</v>
      </c>
      <c r="M385" s="194" t="s">
        <v>632</v>
      </c>
      <c r="N385" s="204">
        <v>187</v>
      </c>
      <c r="O385" s="204" t="s">
        <v>2164</v>
      </c>
      <c r="P385" s="413"/>
      <c r="Q385" s="194"/>
      <c r="R385" s="227"/>
      <c r="S385" s="183">
        <v>8717332250257</v>
      </c>
    </row>
    <row r="386" spans="1:19" x14ac:dyDescent="0.2">
      <c r="A386" s="450"/>
      <c r="B386" s="155" t="s">
        <v>2165</v>
      </c>
      <c r="C386" s="155" t="s">
        <v>297</v>
      </c>
      <c r="D386" s="157" t="s">
        <v>296</v>
      </c>
      <c r="E386" s="179" t="s">
        <v>2166</v>
      </c>
      <c r="F386" s="159" t="s">
        <v>691</v>
      </c>
      <c r="G386" s="147">
        <v>170.32</v>
      </c>
      <c r="H386" s="147">
        <f t="shared" si="30"/>
        <v>818</v>
      </c>
      <c r="I386" s="148" t="s">
        <v>2733</v>
      </c>
      <c r="J386" s="194" t="s">
        <v>229</v>
      </c>
      <c r="K386" s="194" t="s">
        <v>3</v>
      </c>
      <c r="L386" s="161">
        <v>8517620000</v>
      </c>
      <c r="M386" s="194" t="s">
        <v>632</v>
      </c>
      <c r="N386" s="204">
        <v>64</v>
      </c>
      <c r="O386" s="204" t="s">
        <v>2167</v>
      </c>
      <c r="P386" s="413"/>
      <c r="Q386" s="194"/>
      <c r="R386" s="227"/>
      <c r="S386" s="183">
        <v>8717332250264</v>
      </c>
    </row>
    <row r="387" spans="1:19" x14ac:dyDescent="0.2">
      <c r="A387" s="450"/>
      <c r="B387" s="155" t="s">
        <v>2168</v>
      </c>
      <c r="C387" s="155" t="s">
        <v>282</v>
      </c>
      <c r="D387" s="157" t="s">
        <v>281</v>
      </c>
      <c r="E387" s="179" t="s">
        <v>2169</v>
      </c>
      <c r="F387" s="159" t="s">
        <v>691</v>
      </c>
      <c r="G387" s="147">
        <v>84.06</v>
      </c>
      <c r="H387" s="147">
        <f t="shared" si="30"/>
        <v>403</v>
      </c>
      <c r="I387" s="194" t="s">
        <v>2761</v>
      </c>
      <c r="J387" s="194" t="s">
        <v>229</v>
      </c>
      <c r="K387" s="194" t="s">
        <v>3</v>
      </c>
      <c r="L387" s="161">
        <v>8517620000</v>
      </c>
      <c r="M387" s="194" t="s">
        <v>632</v>
      </c>
      <c r="N387" s="204">
        <v>16</v>
      </c>
      <c r="O387" s="204" t="s">
        <v>2170</v>
      </c>
      <c r="P387" s="413"/>
      <c r="Q387" s="194" t="s">
        <v>1133</v>
      </c>
      <c r="R387" s="227"/>
      <c r="S387" s="183">
        <v>8717332256020</v>
      </c>
    </row>
    <row r="388" spans="1:19" x14ac:dyDescent="0.2">
      <c r="A388" s="450"/>
      <c r="B388" s="155" t="s">
        <v>2171</v>
      </c>
      <c r="C388" s="155" t="s">
        <v>285</v>
      </c>
      <c r="D388" s="157" t="s">
        <v>284</v>
      </c>
      <c r="E388" s="179" t="s">
        <v>2172</v>
      </c>
      <c r="F388" s="159" t="s">
        <v>691</v>
      </c>
      <c r="G388" s="147">
        <v>106.9</v>
      </c>
      <c r="H388" s="147">
        <f t="shared" si="30"/>
        <v>513</v>
      </c>
      <c r="I388" s="148" t="s">
        <v>2733</v>
      </c>
      <c r="J388" s="194" t="s">
        <v>229</v>
      </c>
      <c r="K388" s="194" t="s">
        <v>3</v>
      </c>
      <c r="L388" s="161">
        <v>8517620000</v>
      </c>
      <c r="M388" s="194" t="s">
        <v>632</v>
      </c>
      <c r="N388" s="204">
        <v>34</v>
      </c>
      <c r="O388" s="204" t="s">
        <v>1438</v>
      </c>
      <c r="P388" s="413"/>
      <c r="Q388" s="194" t="s">
        <v>1133</v>
      </c>
      <c r="R388" s="227"/>
      <c r="S388" s="183">
        <v>8717332250295</v>
      </c>
    </row>
    <row r="389" spans="1:19" x14ac:dyDescent="0.2">
      <c r="A389" s="450"/>
      <c r="B389" s="155" t="s">
        <v>2173</v>
      </c>
      <c r="C389" s="155" t="s">
        <v>287</v>
      </c>
      <c r="D389" s="157" t="s">
        <v>286</v>
      </c>
      <c r="E389" s="179" t="s">
        <v>2174</v>
      </c>
      <c r="F389" s="159" t="s">
        <v>691</v>
      </c>
      <c r="G389" s="147">
        <v>103.81</v>
      </c>
      <c r="H389" s="147">
        <f t="shared" si="30"/>
        <v>498</v>
      </c>
      <c r="I389" s="148" t="s">
        <v>2733</v>
      </c>
      <c r="J389" s="194" t="s">
        <v>229</v>
      </c>
      <c r="K389" s="194" t="s">
        <v>3</v>
      </c>
      <c r="L389" s="161">
        <v>8517620000</v>
      </c>
      <c r="M389" s="194" t="s">
        <v>632</v>
      </c>
      <c r="N389" s="204">
        <v>243</v>
      </c>
      <c r="O389" s="204" t="s">
        <v>1528</v>
      </c>
      <c r="P389" s="413"/>
      <c r="Q389" s="194" t="s">
        <v>1133</v>
      </c>
      <c r="R389" s="227"/>
      <c r="S389" s="183">
        <v>8717332250301</v>
      </c>
    </row>
    <row r="390" spans="1:19" x14ac:dyDescent="0.2">
      <c r="A390" s="450"/>
      <c r="B390" s="155" t="s">
        <v>2175</v>
      </c>
      <c r="C390" s="155" t="s">
        <v>289</v>
      </c>
      <c r="D390" s="157" t="s">
        <v>288</v>
      </c>
      <c r="E390" s="179" t="s">
        <v>2176</v>
      </c>
      <c r="F390" s="159" t="s">
        <v>691</v>
      </c>
      <c r="G390" s="147">
        <v>128.24</v>
      </c>
      <c r="H390" s="147">
        <f t="shared" si="30"/>
        <v>616</v>
      </c>
      <c r="I390" s="148" t="s">
        <v>2733</v>
      </c>
      <c r="J390" s="194" t="s">
        <v>229</v>
      </c>
      <c r="K390" s="194" t="s">
        <v>3</v>
      </c>
      <c r="L390" s="161">
        <v>8517620000</v>
      </c>
      <c r="M390" s="194" t="s">
        <v>632</v>
      </c>
      <c r="N390" s="204">
        <v>157</v>
      </c>
      <c r="O390" s="204" t="s">
        <v>1138</v>
      </c>
      <c r="P390" s="413"/>
      <c r="Q390" s="194" t="s">
        <v>1133</v>
      </c>
      <c r="R390" s="227"/>
      <c r="S390" s="183">
        <v>8717332250318</v>
      </c>
    </row>
    <row r="391" spans="1:19" x14ac:dyDescent="0.2">
      <c r="A391" s="450"/>
      <c r="B391" s="155" t="s">
        <v>2177</v>
      </c>
      <c r="C391" s="155" t="s">
        <v>291</v>
      </c>
      <c r="D391" s="157" t="s">
        <v>290</v>
      </c>
      <c r="E391" s="179" t="s">
        <v>2178</v>
      </c>
      <c r="F391" s="159" t="s">
        <v>691</v>
      </c>
      <c r="G391" s="147">
        <v>103.81</v>
      </c>
      <c r="H391" s="147">
        <f t="shared" si="30"/>
        <v>498</v>
      </c>
      <c r="I391" s="148" t="s">
        <v>2733</v>
      </c>
      <c r="J391" s="194" t="s">
        <v>229</v>
      </c>
      <c r="K391" s="194" t="s">
        <v>3</v>
      </c>
      <c r="L391" s="161">
        <v>8517620000</v>
      </c>
      <c r="M391" s="194" t="s">
        <v>632</v>
      </c>
      <c r="N391" s="204">
        <v>582</v>
      </c>
      <c r="O391" s="204" t="s">
        <v>2179</v>
      </c>
      <c r="P391" s="413"/>
      <c r="Q391" s="194" t="s">
        <v>1133</v>
      </c>
      <c r="R391" s="227"/>
      <c r="S391" s="183">
        <v>8717332250400</v>
      </c>
    </row>
    <row r="392" spans="1:19" x14ac:dyDescent="0.2">
      <c r="A392" s="450"/>
      <c r="B392" s="155" t="s">
        <v>2180</v>
      </c>
      <c r="C392" s="155" t="s">
        <v>293</v>
      </c>
      <c r="D392" s="157" t="s">
        <v>292</v>
      </c>
      <c r="E392" s="179" t="s">
        <v>2181</v>
      </c>
      <c r="F392" s="159" t="s">
        <v>691</v>
      </c>
      <c r="G392" s="147">
        <v>128.24</v>
      </c>
      <c r="H392" s="147">
        <f t="shared" si="30"/>
        <v>616</v>
      </c>
      <c r="I392" s="148" t="s">
        <v>2733</v>
      </c>
      <c r="J392" s="194" t="s">
        <v>229</v>
      </c>
      <c r="K392" s="194" t="s">
        <v>3</v>
      </c>
      <c r="L392" s="161">
        <v>8517620000</v>
      </c>
      <c r="M392" s="194" t="s">
        <v>632</v>
      </c>
      <c r="N392" s="204">
        <v>203</v>
      </c>
      <c r="O392" s="204" t="s">
        <v>2182</v>
      </c>
      <c r="P392" s="413"/>
      <c r="Q392" s="194" t="s">
        <v>1133</v>
      </c>
      <c r="R392" s="227"/>
      <c r="S392" s="183">
        <v>8717332250417</v>
      </c>
    </row>
    <row r="393" spans="1:19" x14ac:dyDescent="0.2">
      <c r="A393" s="450"/>
      <c r="B393" s="155" t="s">
        <v>2183</v>
      </c>
      <c r="C393" s="155" t="s">
        <v>307</v>
      </c>
      <c r="D393" s="157" t="s">
        <v>306</v>
      </c>
      <c r="E393" s="179" t="s">
        <v>2184</v>
      </c>
      <c r="F393" s="159" t="s">
        <v>691</v>
      </c>
      <c r="G393" s="147">
        <v>7.1</v>
      </c>
      <c r="H393" s="147">
        <f t="shared" si="30"/>
        <v>34</v>
      </c>
      <c r="I393" s="194" t="s">
        <v>2761</v>
      </c>
      <c r="J393" s="194" t="s">
        <v>229</v>
      </c>
      <c r="K393" s="194" t="s">
        <v>3</v>
      </c>
      <c r="L393" s="161">
        <v>3926909790</v>
      </c>
      <c r="M393" s="194" t="s">
        <v>632</v>
      </c>
      <c r="N393" s="204">
        <v>39</v>
      </c>
      <c r="O393" s="204" t="s">
        <v>2185</v>
      </c>
      <c r="P393" s="413"/>
      <c r="Q393" s="194" t="s">
        <v>601</v>
      </c>
      <c r="R393" s="227"/>
      <c r="S393" s="183">
        <v>8717332250424</v>
      </c>
    </row>
    <row r="394" spans="1:19" x14ac:dyDescent="0.2">
      <c r="A394" s="450"/>
      <c r="B394" s="155" t="s">
        <v>2186</v>
      </c>
      <c r="C394" s="155" t="s">
        <v>310</v>
      </c>
      <c r="D394" s="157" t="s">
        <v>309</v>
      </c>
      <c r="E394" s="179" t="s">
        <v>2187</v>
      </c>
      <c r="F394" s="159" t="s">
        <v>691</v>
      </c>
      <c r="G394" s="147">
        <v>21.3</v>
      </c>
      <c r="H394" s="147">
        <f t="shared" si="30"/>
        <v>102</v>
      </c>
      <c r="I394" s="194" t="s">
        <v>2761</v>
      </c>
      <c r="J394" s="194" t="s">
        <v>229</v>
      </c>
      <c r="K394" s="204">
        <v>1</v>
      </c>
      <c r="L394" s="161">
        <v>3926909790</v>
      </c>
      <c r="M394" s="194" t="s">
        <v>632</v>
      </c>
      <c r="N394" s="204">
        <v>375</v>
      </c>
      <c r="O394" s="204" t="s">
        <v>1323</v>
      </c>
      <c r="P394" s="413"/>
      <c r="Q394" s="194" t="s">
        <v>601</v>
      </c>
      <c r="R394" s="227"/>
      <c r="S394" s="183">
        <v>8717332264636</v>
      </c>
    </row>
    <row r="395" spans="1:19" x14ac:dyDescent="0.2">
      <c r="A395" s="450"/>
      <c r="B395" s="155" t="s">
        <v>2188</v>
      </c>
      <c r="C395" s="155" t="s">
        <v>311</v>
      </c>
      <c r="D395" s="157" t="s">
        <v>312</v>
      </c>
      <c r="E395" s="179" t="s">
        <v>2189</v>
      </c>
      <c r="F395" s="159" t="s">
        <v>691</v>
      </c>
      <c r="G395" s="147">
        <v>82.67</v>
      </c>
      <c r="H395" s="147">
        <f t="shared" si="30"/>
        <v>397</v>
      </c>
      <c r="I395" s="194" t="s">
        <v>2761</v>
      </c>
      <c r="J395" s="194" t="s">
        <v>229</v>
      </c>
      <c r="K395" s="194" t="s">
        <v>3</v>
      </c>
      <c r="L395" s="161">
        <v>8537109199</v>
      </c>
      <c r="M395" s="194" t="s">
        <v>632</v>
      </c>
      <c r="N395" s="204">
        <v>2</v>
      </c>
      <c r="O395" s="204" t="s">
        <v>1763</v>
      </c>
      <c r="P395" s="413"/>
      <c r="Q395" s="194"/>
      <c r="R395" s="227"/>
      <c r="S395" s="183">
        <v>8717332381395</v>
      </c>
    </row>
    <row r="396" spans="1:19" x14ac:dyDescent="0.2">
      <c r="A396" s="450"/>
      <c r="B396" s="155" t="s">
        <v>2190</v>
      </c>
      <c r="C396" s="155" t="s">
        <v>313</v>
      </c>
      <c r="D396" s="157" t="s">
        <v>314</v>
      </c>
      <c r="E396" s="179" t="s">
        <v>2191</v>
      </c>
      <c r="F396" s="159" t="s">
        <v>691</v>
      </c>
      <c r="G396" s="147">
        <v>165.36</v>
      </c>
      <c r="H396" s="147">
        <f t="shared" si="30"/>
        <v>794</v>
      </c>
      <c r="I396" s="148" t="s">
        <v>2733</v>
      </c>
      <c r="J396" s="194" t="s">
        <v>229</v>
      </c>
      <c r="K396" s="194" t="s">
        <v>3</v>
      </c>
      <c r="L396" s="161">
        <v>8536501999</v>
      </c>
      <c r="M396" s="194" t="s">
        <v>632</v>
      </c>
      <c r="N396" s="204">
        <v>4</v>
      </c>
      <c r="O396" s="204" t="s">
        <v>1536</v>
      </c>
      <c r="P396" s="413"/>
      <c r="Q396" s="194" t="s">
        <v>1133</v>
      </c>
      <c r="R396" s="227"/>
      <c r="S396" s="183">
        <v>8717332361090</v>
      </c>
    </row>
    <row r="397" spans="1:19" ht="13.5" thickBot="1" x14ac:dyDescent="0.25">
      <c r="A397" s="450"/>
      <c r="B397" s="155" t="s">
        <v>2192</v>
      </c>
      <c r="C397" s="155" t="s">
        <v>315</v>
      </c>
      <c r="D397" s="157" t="s">
        <v>316</v>
      </c>
      <c r="E397" s="179" t="s">
        <v>2193</v>
      </c>
      <c r="F397" s="159" t="s">
        <v>691</v>
      </c>
      <c r="G397" s="147">
        <v>151.57</v>
      </c>
      <c r="H397" s="147">
        <f t="shared" si="30"/>
        <v>728</v>
      </c>
      <c r="I397" s="148" t="s">
        <v>2733</v>
      </c>
      <c r="J397" s="194" t="s">
        <v>229</v>
      </c>
      <c r="K397" s="194" t="s">
        <v>3</v>
      </c>
      <c r="L397" s="161">
        <v>8536501999</v>
      </c>
      <c r="M397" s="194" t="s">
        <v>632</v>
      </c>
      <c r="N397" s="204">
        <v>0</v>
      </c>
      <c r="O397" s="204" t="s">
        <v>2194</v>
      </c>
      <c r="P397" s="413"/>
      <c r="Q397" s="194" t="s">
        <v>1133</v>
      </c>
      <c r="R397" s="227"/>
      <c r="S397" s="183">
        <v>8717332361106</v>
      </c>
    </row>
    <row r="398" spans="1:19" ht="13.5" thickBot="1" x14ac:dyDescent="0.25">
      <c r="A398" s="450"/>
      <c r="B398" s="562" t="s">
        <v>2195</v>
      </c>
      <c r="C398" s="563"/>
      <c r="D398" s="563" t="s">
        <v>1175</v>
      </c>
      <c r="E398" s="563"/>
      <c r="F398" s="564"/>
      <c r="G398" s="565"/>
      <c r="H398" s="565"/>
      <c r="I398" s="566" t="s">
        <v>1175</v>
      </c>
      <c r="J398" s="566"/>
      <c r="K398" s="566"/>
      <c r="L398" s="566"/>
      <c r="M398" s="566"/>
      <c r="N398" s="566" t="s">
        <v>1175</v>
      </c>
      <c r="O398" s="566" t="s">
        <v>1175</v>
      </c>
      <c r="P398" s="563"/>
      <c r="Q398" s="567"/>
      <c r="R398" s="567"/>
      <c r="S398" s="568"/>
    </row>
    <row r="399" spans="1:19" x14ac:dyDescent="0.2">
      <c r="A399" s="450"/>
      <c r="B399" s="216" t="s">
        <v>2196</v>
      </c>
      <c r="C399" s="217"/>
      <c r="D399" s="218" t="s">
        <v>1175</v>
      </c>
      <c r="E399" s="217"/>
      <c r="F399" s="219"/>
      <c r="G399" s="464"/>
      <c r="H399" s="464"/>
      <c r="I399" s="252" t="s">
        <v>1175</v>
      </c>
      <c r="J399" s="252"/>
      <c r="K399" s="252"/>
      <c r="L399" s="252"/>
      <c r="M399" s="252"/>
      <c r="N399" s="252" t="s">
        <v>1175</v>
      </c>
      <c r="O399" s="252" t="s">
        <v>1175</v>
      </c>
      <c r="P399" s="414"/>
      <c r="Q399" s="252"/>
      <c r="R399" s="252"/>
      <c r="S399" s="398"/>
    </row>
    <row r="400" spans="1:19" x14ac:dyDescent="0.2">
      <c r="A400" s="450"/>
      <c r="B400" s="244" t="s">
        <v>2641</v>
      </c>
      <c r="C400" s="158" t="s">
        <v>2197</v>
      </c>
      <c r="D400" s="181" t="s">
        <v>2198</v>
      </c>
      <c r="E400" s="249" t="s">
        <v>2199</v>
      </c>
      <c r="F400" s="193" t="s">
        <v>691</v>
      </c>
      <c r="G400" s="147">
        <v>374.11374000000001</v>
      </c>
      <c r="H400" s="425">
        <f>ROUND(ROUND(G400*4.8,2),0)</f>
        <v>1796</v>
      </c>
      <c r="I400" s="194" t="s">
        <v>2761</v>
      </c>
      <c r="J400" s="194" t="s">
        <v>229</v>
      </c>
      <c r="K400" s="160" t="s">
        <v>3</v>
      </c>
      <c r="L400" s="247" t="s">
        <v>2200</v>
      </c>
      <c r="M400" s="232" t="s">
        <v>675</v>
      </c>
      <c r="N400" s="161">
        <v>42</v>
      </c>
      <c r="O400" s="161" t="s">
        <v>2201</v>
      </c>
      <c r="P400" s="406" t="s">
        <v>2202</v>
      </c>
      <c r="Q400" s="232"/>
      <c r="R400" s="227"/>
      <c r="S400" s="183" t="s">
        <v>2203</v>
      </c>
    </row>
    <row r="401" spans="1:19" x14ac:dyDescent="0.2">
      <c r="A401" s="450"/>
      <c r="B401" s="244" t="s">
        <v>2642</v>
      </c>
      <c r="C401" s="158" t="s">
        <v>2204</v>
      </c>
      <c r="D401" s="181" t="s">
        <v>2205</v>
      </c>
      <c r="E401" s="249" t="s">
        <v>2206</v>
      </c>
      <c r="F401" s="193" t="s">
        <v>691</v>
      </c>
      <c r="G401" s="147">
        <v>374.11374000000001</v>
      </c>
      <c r="H401" s="425">
        <f t="shared" ref="H401:H406" si="31">ROUND(ROUND(G401*4.8,2),0)</f>
        <v>1796</v>
      </c>
      <c r="I401" s="194" t="s">
        <v>2761</v>
      </c>
      <c r="J401" s="194" t="s">
        <v>229</v>
      </c>
      <c r="K401" s="160" t="s">
        <v>3</v>
      </c>
      <c r="L401" s="247" t="s">
        <v>2200</v>
      </c>
      <c r="M401" s="232" t="s">
        <v>675</v>
      </c>
      <c r="N401" s="161">
        <v>60</v>
      </c>
      <c r="O401" s="161" t="s">
        <v>2201</v>
      </c>
      <c r="P401" s="406" t="s">
        <v>2202</v>
      </c>
      <c r="Q401" s="232"/>
      <c r="R401" s="227"/>
      <c r="S401" s="183" t="s">
        <v>2207</v>
      </c>
    </row>
    <row r="402" spans="1:19" x14ac:dyDescent="0.2">
      <c r="A402" s="450"/>
      <c r="B402" s="244" t="s">
        <v>2643</v>
      </c>
      <c r="C402" s="158" t="s">
        <v>2208</v>
      </c>
      <c r="D402" s="181" t="s">
        <v>2209</v>
      </c>
      <c r="E402" s="249" t="s">
        <v>2210</v>
      </c>
      <c r="F402" s="193" t="s">
        <v>691</v>
      </c>
      <c r="G402" s="147">
        <v>374.11374000000001</v>
      </c>
      <c r="H402" s="425">
        <f t="shared" si="31"/>
        <v>1796</v>
      </c>
      <c r="I402" s="194" t="s">
        <v>2761</v>
      </c>
      <c r="J402" s="194" t="s">
        <v>229</v>
      </c>
      <c r="K402" s="160" t="s">
        <v>3</v>
      </c>
      <c r="L402" s="247" t="s">
        <v>2200</v>
      </c>
      <c r="M402" s="232" t="s">
        <v>675</v>
      </c>
      <c r="N402" s="161">
        <v>39</v>
      </c>
      <c r="O402" s="161" t="s">
        <v>2201</v>
      </c>
      <c r="P402" s="406" t="s">
        <v>2211</v>
      </c>
      <c r="Q402" s="232"/>
      <c r="R402" s="227"/>
      <c r="S402" s="183" t="s">
        <v>2212</v>
      </c>
    </row>
    <row r="403" spans="1:19" x14ac:dyDescent="0.2">
      <c r="A403" s="450"/>
      <c r="B403" s="244" t="s">
        <v>2644</v>
      </c>
      <c r="C403" s="158" t="s">
        <v>1002</v>
      </c>
      <c r="D403" s="181" t="s">
        <v>1007</v>
      </c>
      <c r="E403" s="249" t="s">
        <v>2213</v>
      </c>
      <c r="F403" s="193" t="s">
        <v>691</v>
      </c>
      <c r="G403" s="147">
        <v>374.11374000000001</v>
      </c>
      <c r="H403" s="425">
        <f t="shared" si="31"/>
        <v>1796</v>
      </c>
      <c r="I403" s="194" t="s">
        <v>2761</v>
      </c>
      <c r="J403" s="194" t="s">
        <v>229</v>
      </c>
      <c r="K403" s="160" t="s">
        <v>3</v>
      </c>
      <c r="L403" s="247" t="s">
        <v>2200</v>
      </c>
      <c r="M403" s="232" t="s">
        <v>675</v>
      </c>
      <c r="N403" s="161">
        <v>37</v>
      </c>
      <c r="O403" s="161" t="s">
        <v>2201</v>
      </c>
      <c r="P403" s="406" t="s">
        <v>2211</v>
      </c>
      <c r="Q403" s="232"/>
      <c r="R403" s="227"/>
      <c r="S403" s="183" t="s">
        <v>2214</v>
      </c>
    </row>
    <row r="404" spans="1:19" x14ac:dyDescent="0.2">
      <c r="A404" s="450"/>
      <c r="B404" s="155" t="s">
        <v>2645</v>
      </c>
      <c r="C404" s="156" t="s">
        <v>1003</v>
      </c>
      <c r="D404" s="157" t="s">
        <v>1008</v>
      </c>
      <c r="E404" s="158" t="s">
        <v>2215</v>
      </c>
      <c r="F404" s="159" t="s">
        <v>691</v>
      </c>
      <c r="G404" s="147">
        <v>812.5</v>
      </c>
      <c r="H404" s="425">
        <f t="shared" si="31"/>
        <v>3900</v>
      </c>
      <c r="I404" s="160" t="s">
        <v>2761</v>
      </c>
      <c r="J404" s="160" t="s">
        <v>229</v>
      </c>
      <c r="K404" s="160" t="s">
        <v>3</v>
      </c>
      <c r="L404" s="161" t="s">
        <v>2216</v>
      </c>
      <c r="M404" s="160" t="s">
        <v>675</v>
      </c>
      <c r="N404" s="161">
        <v>3</v>
      </c>
      <c r="O404" s="161" t="s">
        <v>2217</v>
      </c>
      <c r="P404" s="374" t="s">
        <v>2747</v>
      </c>
      <c r="Q404" s="160"/>
      <c r="R404" s="232" t="s">
        <v>2748</v>
      </c>
      <c r="S404" s="183" t="s">
        <v>2218</v>
      </c>
    </row>
    <row r="405" spans="1:19" x14ac:dyDescent="0.2">
      <c r="A405" s="450"/>
      <c r="B405" s="244" t="s">
        <v>2646</v>
      </c>
      <c r="C405" s="158" t="s">
        <v>2219</v>
      </c>
      <c r="D405" s="181" t="s">
        <v>2220</v>
      </c>
      <c r="E405" s="249" t="s">
        <v>2221</v>
      </c>
      <c r="F405" s="193" t="s">
        <v>691</v>
      </c>
      <c r="G405" s="147">
        <v>120.59</v>
      </c>
      <c r="H405" s="425">
        <f t="shared" si="31"/>
        <v>579</v>
      </c>
      <c r="I405" s="194" t="s">
        <v>2761</v>
      </c>
      <c r="J405" s="194" t="s">
        <v>229</v>
      </c>
      <c r="K405" s="160" t="s">
        <v>3</v>
      </c>
      <c r="L405" s="247" t="s">
        <v>2222</v>
      </c>
      <c r="M405" s="232" t="s">
        <v>675</v>
      </c>
      <c r="N405" s="161">
        <v>20</v>
      </c>
      <c r="O405" s="161" t="s">
        <v>1576</v>
      </c>
      <c r="P405" s="406" t="s">
        <v>2690</v>
      </c>
      <c r="Q405" s="232"/>
      <c r="R405" s="227"/>
      <c r="S405" s="183" t="s">
        <v>2223</v>
      </c>
    </row>
    <row r="406" spans="1:19" ht="13.5" thickBot="1" x14ac:dyDescent="0.25">
      <c r="A406" s="450"/>
      <c r="B406" s="244" t="s">
        <v>2647</v>
      </c>
      <c r="C406" s="158" t="s">
        <v>2224</v>
      </c>
      <c r="D406" s="181" t="s">
        <v>2225</v>
      </c>
      <c r="E406" s="249" t="s">
        <v>2226</v>
      </c>
      <c r="F406" s="193" t="s">
        <v>691</v>
      </c>
      <c r="G406" s="147">
        <v>120.59</v>
      </c>
      <c r="H406" s="425">
        <f t="shared" si="31"/>
        <v>579</v>
      </c>
      <c r="I406" s="194" t="s">
        <v>2761</v>
      </c>
      <c r="J406" s="194" t="s">
        <v>229</v>
      </c>
      <c r="K406" s="160" t="s">
        <v>3</v>
      </c>
      <c r="L406" s="247" t="s">
        <v>2222</v>
      </c>
      <c r="M406" s="232" t="s">
        <v>675</v>
      </c>
      <c r="N406" s="161">
        <v>1</v>
      </c>
      <c r="O406" s="161" t="s">
        <v>1576</v>
      </c>
      <c r="P406" s="406" t="s">
        <v>2690</v>
      </c>
      <c r="Q406" s="232"/>
      <c r="R406" s="227"/>
      <c r="S406" s="183" t="s">
        <v>2227</v>
      </c>
    </row>
    <row r="407" spans="1:19" x14ac:dyDescent="0.2">
      <c r="A407" s="450"/>
      <c r="B407" s="216" t="s">
        <v>2228</v>
      </c>
      <c r="C407" s="217"/>
      <c r="D407" s="218" t="s">
        <v>1175</v>
      </c>
      <c r="E407" s="217"/>
      <c r="F407" s="219"/>
      <c r="G407" s="464"/>
      <c r="H407" s="464"/>
      <c r="I407" s="252" t="s">
        <v>1175</v>
      </c>
      <c r="J407" s="252"/>
      <c r="K407" s="252"/>
      <c r="L407" s="252"/>
      <c r="M407" s="252"/>
      <c r="N407" s="252" t="s">
        <v>1175</v>
      </c>
      <c r="O407" s="252" t="s">
        <v>1175</v>
      </c>
      <c r="P407" s="414"/>
      <c r="Q407" s="252"/>
      <c r="R407" s="252"/>
      <c r="S407" s="398"/>
    </row>
    <row r="408" spans="1:19" x14ac:dyDescent="0.2">
      <c r="A408" s="450"/>
      <c r="B408" s="155" t="s">
        <v>2229</v>
      </c>
      <c r="C408" s="156" t="s">
        <v>339</v>
      </c>
      <c r="D408" s="157" t="s">
        <v>338</v>
      </c>
      <c r="E408" s="158" t="s">
        <v>2230</v>
      </c>
      <c r="F408" s="159" t="s">
        <v>691</v>
      </c>
      <c r="G408" s="147">
        <v>188.43</v>
      </c>
      <c r="H408" s="147">
        <f>ROUND(ROUND(G408*4.8,2),0)</f>
        <v>904</v>
      </c>
      <c r="I408" s="160" t="s">
        <v>2761</v>
      </c>
      <c r="J408" s="160" t="s">
        <v>229</v>
      </c>
      <c r="K408" s="160" t="s">
        <v>3</v>
      </c>
      <c r="L408" s="161">
        <v>8531103000</v>
      </c>
      <c r="M408" s="160" t="s">
        <v>632</v>
      </c>
      <c r="N408" s="161">
        <v>19</v>
      </c>
      <c r="O408" s="161" t="s">
        <v>2029</v>
      </c>
      <c r="P408" s="181" t="s">
        <v>2691</v>
      </c>
      <c r="Q408" s="160"/>
      <c r="R408" s="232"/>
      <c r="S408" s="183">
        <v>8717332880942</v>
      </c>
    </row>
    <row r="409" spans="1:19" x14ac:dyDescent="0.2">
      <c r="A409" s="450"/>
      <c r="B409" s="155" t="s">
        <v>2231</v>
      </c>
      <c r="C409" s="156" t="s">
        <v>342</v>
      </c>
      <c r="D409" s="157" t="s">
        <v>341</v>
      </c>
      <c r="E409" s="158" t="s">
        <v>2232</v>
      </c>
      <c r="F409" s="159" t="s">
        <v>691</v>
      </c>
      <c r="G409" s="147">
        <v>188.43</v>
      </c>
      <c r="H409" s="147">
        <f t="shared" ref="H409:H434" si="32">ROUND(ROUND(G409*4.8,2),0)</f>
        <v>904</v>
      </c>
      <c r="I409" s="160" t="s">
        <v>2761</v>
      </c>
      <c r="J409" s="160" t="s">
        <v>229</v>
      </c>
      <c r="K409" s="160" t="s">
        <v>3</v>
      </c>
      <c r="L409" s="161">
        <v>8531103000</v>
      </c>
      <c r="M409" s="160" t="s">
        <v>632</v>
      </c>
      <c r="N409" s="161">
        <v>12</v>
      </c>
      <c r="O409" s="161" t="s">
        <v>2029</v>
      </c>
      <c r="P409" s="181" t="s">
        <v>2692</v>
      </c>
      <c r="Q409" s="160"/>
      <c r="R409" s="232"/>
      <c r="S409" s="183">
        <v>8717332880942</v>
      </c>
    </row>
    <row r="410" spans="1:19" x14ac:dyDescent="0.2">
      <c r="A410" s="450"/>
      <c r="B410" s="155" t="s">
        <v>2233</v>
      </c>
      <c r="C410" s="156" t="s">
        <v>348</v>
      </c>
      <c r="D410" s="157" t="s">
        <v>347</v>
      </c>
      <c r="E410" s="158" t="s">
        <v>2234</v>
      </c>
      <c r="F410" s="159" t="s">
        <v>691</v>
      </c>
      <c r="G410" s="147">
        <v>159.35</v>
      </c>
      <c r="H410" s="147">
        <f t="shared" si="32"/>
        <v>765</v>
      </c>
      <c r="I410" s="160" t="s">
        <v>2761</v>
      </c>
      <c r="J410" s="160" t="s">
        <v>229</v>
      </c>
      <c r="K410" s="160" t="s">
        <v>3</v>
      </c>
      <c r="L410" s="161">
        <v>8531103000</v>
      </c>
      <c r="M410" s="160" t="s">
        <v>632</v>
      </c>
      <c r="N410" s="161">
        <v>2179</v>
      </c>
      <c r="O410" s="161" t="s">
        <v>2235</v>
      </c>
      <c r="P410" s="181" t="s">
        <v>2693</v>
      </c>
      <c r="Q410" s="160"/>
      <c r="R410" s="232"/>
      <c r="S410" s="183">
        <v>8717332770762</v>
      </c>
    </row>
    <row r="411" spans="1:19" x14ac:dyDescent="0.2">
      <c r="A411" s="450"/>
      <c r="B411" s="155" t="s">
        <v>2236</v>
      </c>
      <c r="C411" s="156" t="s">
        <v>345</v>
      </c>
      <c r="D411" s="157" t="s">
        <v>344</v>
      </c>
      <c r="E411" s="158" t="s">
        <v>2237</v>
      </c>
      <c r="F411" s="159" t="s">
        <v>691</v>
      </c>
      <c r="G411" s="147">
        <v>159.35</v>
      </c>
      <c r="H411" s="147">
        <f t="shared" si="32"/>
        <v>765</v>
      </c>
      <c r="I411" s="160" t="s">
        <v>2761</v>
      </c>
      <c r="J411" s="160" t="s">
        <v>229</v>
      </c>
      <c r="K411" s="160" t="s">
        <v>3</v>
      </c>
      <c r="L411" s="161">
        <v>8531103000</v>
      </c>
      <c r="M411" s="160" t="s">
        <v>632</v>
      </c>
      <c r="N411" s="161">
        <v>28</v>
      </c>
      <c r="O411" s="161" t="s">
        <v>2235</v>
      </c>
      <c r="P411" s="181" t="s">
        <v>2238</v>
      </c>
      <c r="Q411" s="160"/>
      <c r="R411" s="232"/>
      <c r="S411" s="183">
        <v>8717332770779</v>
      </c>
    </row>
    <row r="412" spans="1:19" x14ac:dyDescent="0.2">
      <c r="A412" s="450"/>
      <c r="B412" s="155" t="s">
        <v>2239</v>
      </c>
      <c r="C412" s="156" t="s">
        <v>351</v>
      </c>
      <c r="D412" s="157" t="s">
        <v>350</v>
      </c>
      <c r="E412" s="158" t="s">
        <v>2240</v>
      </c>
      <c r="F412" s="159" t="s">
        <v>691</v>
      </c>
      <c r="G412" s="147">
        <v>167.27</v>
      </c>
      <c r="H412" s="147">
        <f t="shared" si="32"/>
        <v>803</v>
      </c>
      <c r="I412" s="160" t="s">
        <v>2761</v>
      </c>
      <c r="J412" s="160" t="s">
        <v>229</v>
      </c>
      <c r="K412" s="160" t="s">
        <v>3</v>
      </c>
      <c r="L412" s="161">
        <v>8531103000</v>
      </c>
      <c r="M412" s="160" t="s">
        <v>632</v>
      </c>
      <c r="N412" s="161">
        <v>348</v>
      </c>
      <c r="O412" s="161" t="s">
        <v>2241</v>
      </c>
      <c r="P412" s="181"/>
      <c r="Q412" s="160"/>
      <c r="R412" s="232"/>
      <c r="S412" s="183">
        <v>8717332770786</v>
      </c>
    </row>
    <row r="413" spans="1:19" x14ac:dyDescent="0.2">
      <c r="A413" s="450"/>
      <c r="B413" s="155" t="s">
        <v>2242</v>
      </c>
      <c r="C413" s="156" t="s">
        <v>354</v>
      </c>
      <c r="D413" s="157" t="s">
        <v>353</v>
      </c>
      <c r="E413" s="158" t="s">
        <v>2243</v>
      </c>
      <c r="F413" s="159" t="s">
        <v>691</v>
      </c>
      <c r="G413" s="147">
        <v>167.27</v>
      </c>
      <c r="H413" s="147">
        <f t="shared" si="32"/>
        <v>803</v>
      </c>
      <c r="I413" s="160" t="s">
        <v>2761</v>
      </c>
      <c r="J413" s="160" t="s">
        <v>229</v>
      </c>
      <c r="K413" s="161">
        <v>1</v>
      </c>
      <c r="L413" s="161">
        <v>8531103000</v>
      </c>
      <c r="M413" s="160" t="s">
        <v>632</v>
      </c>
      <c r="N413" s="161">
        <v>354</v>
      </c>
      <c r="O413" s="161" t="s">
        <v>2241</v>
      </c>
      <c r="P413" s="181"/>
      <c r="Q413" s="160"/>
      <c r="R413" s="232"/>
      <c r="S413" s="183">
        <v>8717332770793</v>
      </c>
    </row>
    <row r="414" spans="1:19" x14ac:dyDescent="0.2">
      <c r="A414" s="450"/>
      <c r="B414" s="155" t="s">
        <v>2244</v>
      </c>
      <c r="C414" s="156" t="s">
        <v>357</v>
      </c>
      <c r="D414" s="157" t="s">
        <v>356</v>
      </c>
      <c r="E414" s="158" t="s">
        <v>2245</v>
      </c>
      <c r="F414" s="159" t="s">
        <v>691</v>
      </c>
      <c r="G414" s="147">
        <v>184.34</v>
      </c>
      <c r="H414" s="147">
        <f t="shared" si="32"/>
        <v>885</v>
      </c>
      <c r="I414" s="160" t="s">
        <v>2761</v>
      </c>
      <c r="J414" s="160" t="s">
        <v>229</v>
      </c>
      <c r="K414" s="160" t="s">
        <v>3</v>
      </c>
      <c r="L414" s="161">
        <v>8531103000</v>
      </c>
      <c r="M414" s="160" t="s">
        <v>632</v>
      </c>
      <c r="N414" s="161">
        <v>86</v>
      </c>
      <c r="O414" s="161" t="s">
        <v>2246</v>
      </c>
      <c r="P414" s="181"/>
      <c r="Q414" s="160"/>
      <c r="R414" s="232"/>
      <c r="S414" s="183">
        <v>8717332770809</v>
      </c>
    </row>
    <row r="415" spans="1:19" x14ac:dyDescent="0.2">
      <c r="A415" s="450"/>
      <c r="B415" s="155" t="s">
        <v>2247</v>
      </c>
      <c r="C415" s="156" t="s">
        <v>360</v>
      </c>
      <c r="D415" s="157" t="s">
        <v>359</v>
      </c>
      <c r="E415" s="158" t="s">
        <v>2248</v>
      </c>
      <c r="F415" s="159" t="s">
        <v>691</v>
      </c>
      <c r="G415" s="147">
        <v>334.54</v>
      </c>
      <c r="H415" s="147">
        <f t="shared" si="32"/>
        <v>1606</v>
      </c>
      <c r="I415" s="160" t="s">
        <v>2761</v>
      </c>
      <c r="J415" s="160" t="s">
        <v>229</v>
      </c>
      <c r="K415" s="160" t="s">
        <v>3</v>
      </c>
      <c r="L415" s="161">
        <v>8531103000</v>
      </c>
      <c r="M415" s="160" t="s">
        <v>632</v>
      </c>
      <c r="N415" s="161">
        <v>9</v>
      </c>
      <c r="O415" s="161" t="s">
        <v>1170</v>
      </c>
      <c r="P415" s="181" t="s">
        <v>2249</v>
      </c>
      <c r="Q415" s="160"/>
      <c r="R415" s="232"/>
      <c r="S415" s="183">
        <v>8717332770823</v>
      </c>
    </row>
    <row r="416" spans="1:19" x14ac:dyDescent="0.2">
      <c r="A416" s="450"/>
      <c r="B416" s="155" t="s">
        <v>2250</v>
      </c>
      <c r="C416" s="156" t="s">
        <v>2251</v>
      </c>
      <c r="D416" s="157" t="s">
        <v>2252</v>
      </c>
      <c r="E416" s="158" t="s">
        <v>2253</v>
      </c>
      <c r="F416" s="159" t="s">
        <v>691</v>
      </c>
      <c r="G416" s="147">
        <v>132.44999999999999</v>
      </c>
      <c r="H416" s="147">
        <f t="shared" si="32"/>
        <v>636</v>
      </c>
      <c r="I416" s="160" t="s">
        <v>2761</v>
      </c>
      <c r="J416" s="160" t="s">
        <v>229</v>
      </c>
      <c r="K416" s="161">
        <v>1</v>
      </c>
      <c r="L416" s="161">
        <v>8531103000</v>
      </c>
      <c r="M416" s="160" t="s">
        <v>632</v>
      </c>
      <c r="N416" s="161">
        <v>390</v>
      </c>
      <c r="O416" s="161" t="s">
        <v>1272</v>
      </c>
      <c r="P416" s="181" t="s">
        <v>2694</v>
      </c>
      <c r="Q416" s="160"/>
      <c r="R416" s="232"/>
      <c r="S416" s="183">
        <v>8717332311323</v>
      </c>
    </row>
    <row r="417" spans="1:19" x14ac:dyDescent="0.2">
      <c r="A417" s="450"/>
      <c r="B417" s="155" t="s">
        <v>2254</v>
      </c>
      <c r="C417" s="156" t="s">
        <v>2255</v>
      </c>
      <c r="D417" s="157" t="s">
        <v>2607</v>
      </c>
      <c r="E417" s="158" t="s">
        <v>2256</v>
      </c>
      <c r="F417" s="159" t="s">
        <v>691</v>
      </c>
      <c r="G417" s="147">
        <v>132.44999999999999</v>
      </c>
      <c r="H417" s="147">
        <f t="shared" si="32"/>
        <v>636</v>
      </c>
      <c r="I417" s="160" t="s">
        <v>2761</v>
      </c>
      <c r="J417" s="160" t="s">
        <v>229</v>
      </c>
      <c r="K417" s="161">
        <v>1</v>
      </c>
      <c r="L417" s="161">
        <v>8531103000</v>
      </c>
      <c r="M417" s="160" t="s">
        <v>632</v>
      </c>
      <c r="N417" s="161">
        <v>105</v>
      </c>
      <c r="O417" s="161" t="s">
        <v>1471</v>
      </c>
      <c r="P417" s="181" t="s">
        <v>2257</v>
      </c>
      <c r="Q417" s="160"/>
      <c r="R417" s="232"/>
      <c r="S417" s="183">
        <v>8717332311330</v>
      </c>
    </row>
    <row r="418" spans="1:19" x14ac:dyDescent="0.2">
      <c r="A418" s="450"/>
      <c r="B418" s="155" t="s">
        <v>2258</v>
      </c>
      <c r="C418" s="156" t="s">
        <v>2259</v>
      </c>
      <c r="D418" s="157" t="s">
        <v>2260</v>
      </c>
      <c r="E418" s="158" t="s">
        <v>2261</v>
      </c>
      <c r="F418" s="159" t="s">
        <v>691</v>
      </c>
      <c r="G418" s="147">
        <v>137.91</v>
      </c>
      <c r="H418" s="147">
        <f t="shared" si="32"/>
        <v>662</v>
      </c>
      <c r="I418" s="160" t="s">
        <v>2761</v>
      </c>
      <c r="J418" s="160" t="s">
        <v>229</v>
      </c>
      <c r="K418" s="160" t="s">
        <v>3</v>
      </c>
      <c r="L418" s="161">
        <v>8531103000</v>
      </c>
      <c r="M418" s="160" t="s">
        <v>632</v>
      </c>
      <c r="N418" s="161">
        <v>36</v>
      </c>
      <c r="O418" s="161" t="s">
        <v>1423</v>
      </c>
      <c r="P418" s="181"/>
      <c r="Q418" s="160"/>
      <c r="R418" s="232"/>
      <c r="S418" s="183">
        <v>8717332311347</v>
      </c>
    </row>
    <row r="419" spans="1:19" x14ac:dyDescent="0.2">
      <c r="A419" s="450"/>
      <c r="B419" s="155" t="s">
        <v>2262</v>
      </c>
      <c r="C419" s="156" t="s">
        <v>2263</v>
      </c>
      <c r="D419" s="157" t="s">
        <v>2264</v>
      </c>
      <c r="E419" s="158" t="s">
        <v>2265</v>
      </c>
      <c r="F419" s="159" t="s">
        <v>691</v>
      </c>
      <c r="G419" s="147">
        <v>137.91</v>
      </c>
      <c r="H419" s="147">
        <f t="shared" si="32"/>
        <v>662</v>
      </c>
      <c r="I419" s="160" t="s">
        <v>2761</v>
      </c>
      <c r="J419" s="160" t="s">
        <v>229</v>
      </c>
      <c r="K419" s="161">
        <v>1</v>
      </c>
      <c r="L419" s="161">
        <v>8531103000</v>
      </c>
      <c r="M419" s="160" t="s">
        <v>632</v>
      </c>
      <c r="N419" s="161">
        <v>178</v>
      </c>
      <c r="O419" s="161" t="s">
        <v>1451</v>
      </c>
      <c r="P419" s="181"/>
      <c r="Q419" s="160"/>
      <c r="R419" s="232"/>
      <c r="S419" s="183">
        <v>8717332311354</v>
      </c>
    </row>
    <row r="420" spans="1:19" x14ac:dyDescent="0.2">
      <c r="A420" s="450"/>
      <c r="B420" s="155" t="s">
        <v>2266</v>
      </c>
      <c r="C420" s="156" t="s">
        <v>2267</v>
      </c>
      <c r="D420" s="157" t="s">
        <v>2268</v>
      </c>
      <c r="E420" s="158" t="s">
        <v>2269</v>
      </c>
      <c r="F420" s="159" t="s">
        <v>691</v>
      </c>
      <c r="G420" s="147">
        <v>161.26</v>
      </c>
      <c r="H420" s="147">
        <f t="shared" si="32"/>
        <v>774</v>
      </c>
      <c r="I420" s="160" t="s">
        <v>2761</v>
      </c>
      <c r="J420" s="160" t="s">
        <v>229</v>
      </c>
      <c r="K420" s="161">
        <v>1</v>
      </c>
      <c r="L420" s="161">
        <v>8531103000</v>
      </c>
      <c r="M420" s="160" t="s">
        <v>632</v>
      </c>
      <c r="N420" s="161">
        <v>55</v>
      </c>
      <c r="O420" s="161" t="s">
        <v>1147</v>
      </c>
      <c r="P420" s="181"/>
      <c r="Q420" s="160"/>
      <c r="R420" s="232"/>
      <c r="S420" s="183">
        <v>8717332311361</v>
      </c>
    </row>
    <row r="421" spans="1:19" x14ac:dyDescent="0.2">
      <c r="A421" s="450"/>
      <c r="B421" s="155" t="s">
        <v>2270</v>
      </c>
      <c r="C421" s="156" t="s">
        <v>362</v>
      </c>
      <c r="D421" s="157" t="s">
        <v>361</v>
      </c>
      <c r="E421" s="158" t="s">
        <v>2271</v>
      </c>
      <c r="F421" s="159" t="s">
        <v>691</v>
      </c>
      <c r="G421" s="147">
        <v>106.68</v>
      </c>
      <c r="H421" s="147">
        <f t="shared" si="32"/>
        <v>512</v>
      </c>
      <c r="I421" s="160" t="s">
        <v>2761</v>
      </c>
      <c r="J421" s="160" t="s">
        <v>229</v>
      </c>
      <c r="K421" s="160" t="s">
        <v>3</v>
      </c>
      <c r="L421" s="161">
        <v>8531103000</v>
      </c>
      <c r="M421" s="160" t="s">
        <v>2272</v>
      </c>
      <c r="N421" s="161">
        <v>4</v>
      </c>
      <c r="O421" s="161" t="s">
        <v>1423</v>
      </c>
      <c r="P421" s="181" t="s">
        <v>2686</v>
      </c>
      <c r="Q421" s="160"/>
      <c r="R421" s="232"/>
      <c r="S421" s="183">
        <v>8717332311392</v>
      </c>
    </row>
    <row r="422" spans="1:19" x14ac:dyDescent="0.2">
      <c r="A422" s="450"/>
      <c r="B422" s="155" t="s">
        <v>2273</v>
      </c>
      <c r="C422" s="156" t="s">
        <v>364</v>
      </c>
      <c r="D422" s="157" t="s">
        <v>363</v>
      </c>
      <c r="E422" s="158" t="s">
        <v>2274</v>
      </c>
      <c r="F422" s="159" t="s">
        <v>691</v>
      </c>
      <c r="G422" s="147">
        <v>106.68</v>
      </c>
      <c r="H422" s="147">
        <f t="shared" si="32"/>
        <v>512</v>
      </c>
      <c r="I422" s="160" t="s">
        <v>2761</v>
      </c>
      <c r="J422" s="160" t="s">
        <v>229</v>
      </c>
      <c r="K422" s="160" t="s">
        <v>3</v>
      </c>
      <c r="L422" s="161">
        <v>8531103000</v>
      </c>
      <c r="M422" s="160" t="s">
        <v>2272</v>
      </c>
      <c r="N422" s="161">
        <v>17</v>
      </c>
      <c r="O422" s="161" t="s">
        <v>1423</v>
      </c>
      <c r="P422" s="181" t="s">
        <v>2686</v>
      </c>
      <c r="Q422" s="160"/>
      <c r="R422" s="232"/>
      <c r="S422" s="183">
        <v>8717332311408</v>
      </c>
    </row>
    <row r="423" spans="1:19" x14ac:dyDescent="0.2">
      <c r="A423" s="450"/>
      <c r="B423" s="155" t="s">
        <v>2275</v>
      </c>
      <c r="C423" s="156" t="s">
        <v>366</v>
      </c>
      <c r="D423" s="157" t="s">
        <v>365</v>
      </c>
      <c r="E423" s="158" t="s">
        <v>2276</v>
      </c>
      <c r="F423" s="159" t="s">
        <v>691</v>
      </c>
      <c r="G423" s="147">
        <v>166.41</v>
      </c>
      <c r="H423" s="147">
        <f t="shared" si="32"/>
        <v>799</v>
      </c>
      <c r="I423" s="160" t="s">
        <v>2761</v>
      </c>
      <c r="J423" s="160" t="s">
        <v>229</v>
      </c>
      <c r="K423" s="161">
        <v>1</v>
      </c>
      <c r="L423" s="161">
        <v>8531103000</v>
      </c>
      <c r="M423" s="160" t="s">
        <v>632</v>
      </c>
      <c r="N423" s="161">
        <v>64</v>
      </c>
      <c r="O423" s="161" t="s">
        <v>2277</v>
      </c>
      <c r="P423" s="181" t="s">
        <v>2686</v>
      </c>
      <c r="Q423" s="160"/>
      <c r="R423" s="232"/>
      <c r="S423" s="183">
        <v>8717332311378</v>
      </c>
    </row>
    <row r="424" spans="1:19" x14ac:dyDescent="0.2">
      <c r="A424" s="450"/>
      <c r="B424" s="155" t="s">
        <v>2278</v>
      </c>
      <c r="C424" s="156" t="s">
        <v>368</v>
      </c>
      <c r="D424" s="157" t="s">
        <v>367</v>
      </c>
      <c r="E424" s="158" t="s">
        <v>2279</v>
      </c>
      <c r="F424" s="159" t="s">
        <v>691</v>
      </c>
      <c r="G424" s="147">
        <v>166.41</v>
      </c>
      <c r="H424" s="147">
        <f t="shared" si="32"/>
        <v>799</v>
      </c>
      <c r="I424" s="160" t="s">
        <v>2761</v>
      </c>
      <c r="J424" s="160" t="s">
        <v>229</v>
      </c>
      <c r="K424" s="160" t="s">
        <v>3</v>
      </c>
      <c r="L424" s="161">
        <v>8531103000</v>
      </c>
      <c r="M424" s="160" t="s">
        <v>632</v>
      </c>
      <c r="N424" s="161">
        <v>5</v>
      </c>
      <c r="O424" s="161" t="s">
        <v>2277</v>
      </c>
      <c r="P424" s="181" t="s">
        <v>2686</v>
      </c>
      <c r="Q424" s="160"/>
      <c r="R424" s="232"/>
      <c r="S424" s="183">
        <v>8717332311385</v>
      </c>
    </row>
    <row r="425" spans="1:19" ht="16.5" x14ac:dyDescent="0.2">
      <c r="A425" s="450"/>
      <c r="B425" s="155" t="s">
        <v>2280</v>
      </c>
      <c r="C425" s="156" t="s">
        <v>2281</v>
      </c>
      <c r="D425" s="157" t="s">
        <v>2282</v>
      </c>
      <c r="E425" s="158" t="s">
        <v>2283</v>
      </c>
      <c r="F425" s="159" t="s">
        <v>691</v>
      </c>
      <c r="G425" s="147">
        <v>548.1</v>
      </c>
      <c r="H425" s="147">
        <f t="shared" si="32"/>
        <v>2631</v>
      </c>
      <c r="I425" s="148" t="s">
        <v>2733</v>
      </c>
      <c r="J425" s="160" t="s">
        <v>229</v>
      </c>
      <c r="K425" s="160" t="s">
        <v>3</v>
      </c>
      <c r="L425" s="161">
        <v>8531900000</v>
      </c>
      <c r="M425" s="191" t="s">
        <v>675</v>
      </c>
      <c r="N425" s="161">
        <v>6</v>
      </c>
      <c r="O425" s="161" t="s">
        <v>2285</v>
      </c>
      <c r="P425" s="181"/>
      <c r="Q425" s="160" t="s">
        <v>1133</v>
      </c>
      <c r="R425" s="232"/>
      <c r="S425" s="183">
        <v>8717332019199</v>
      </c>
    </row>
    <row r="426" spans="1:19" ht="16.5" x14ac:dyDescent="0.2">
      <c r="A426" s="450"/>
      <c r="B426" s="155" t="s">
        <v>2286</v>
      </c>
      <c r="C426" s="156" t="s">
        <v>2287</v>
      </c>
      <c r="D426" s="157" t="s">
        <v>2288</v>
      </c>
      <c r="E426" s="158" t="s">
        <v>2289</v>
      </c>
      <c r="F426" s="159" t="s">
        <v>691</v>
      </c>
      <c r="G426" s="147">
        <v>585.65</v>
      </c>
      <c r="H426" s="147">
        <f t="shared" si="32"/>
        <v>2811</v>
      </c>
      <c r="I426" s="148" t="s">
        <v>2733</v>
      </c>
      <c r="J426" s="160" t="s">
        <v>229</v>
      </c>
      <c r="K426" s="202" t="s">
        <v>229</v>
      </c>
      <c r="L426" s="161">
        <v>8531900000</v>
      </c>
      <c r="M426" s="191" t="s">
        <v>675</v>
      </c>
      <c r="N426" s="161">
        <v>1</v>
      </c>
      <c r="O426" s="161" t="s">
        <v>2290</v>
      </c>
      <c r="P426" s="181"/>
      <c r="Q426" s="160" t="s">
        <v>1133</v>
      </c>
      <c r="R426" s="232"/>
      <c r="S426" s="183">
        <v>8717332019205</v>
      </c>
    </row>
    <row r="427" spans="1:19" x14ac:dyDescent="0.2">
      <c r="A427" s="450"/>
      <c r="B427" s="155" t="s">
        <v>2291</v>
      </c>
      <c r="C427" s="155" t="s">
        <v>321</v>
      </c>
      <c r="D427" s="241" t="s">
        <v>320</v>
      </c>
      <c r="E427" s="155" t="s">
        <v>2292</v>
      </c>
      <c r="F427" s="159" t="s">
        <v>691</v>
      </c>
      <c r="G427" s="147">
        <v>61.87</v>
      </c>
      <c r="H427" s="147">
        <f t="shared" si="32"/>
        <v>297</v>
      </c>
      <c r="I427" s="202" t="s">
        <v>2761</v>
      </c>
      <c r="J427" s="202" t="s">
        <v>229</v>
      </c>
      <c r="K427" s="253" t="s">
        <v>3</v>
      </c>
      <c r="L427" s="161">
        <v>8531103000</v>
      </c>
      <c r="M427" s="253" t="s">
        <v>632</v>
      </c>
      <c r="N427" s="253">
        <v>161</v>
      </c>
      <c r="O427" s="253" t="s">
        <v>1938</v>
      </c>
      <c r="P427" s="415"/>
      <c r="Q427" s="253"/>
      <c r="R427" s="232"/>
      <c r="S427" s="183">
        <v>8717332494477</v>
      </c>
    </row>
    <row r="428" spans="1:19" x14ac:dyDescent="0.2">
      <c r="A428" s="450"/>
      <c r="B428" s="155" t="s">
        <v>2293</v>
      </c>
      <c r="C428" s="155" t="s">
        <v>324</v>
      </c>
      <c r="D428" s="241" t="s">
        <v>323</v>
      </c>
      <c r="E428" s="155" t="s">
        <v>2294</v>
      </c>
      <c r="F428" s="159" t="s">
        <v>691</v>
      </c>
      <c r="G428" s="147">
        <v>58.03</v>
      </c>
      <c r="H428" s="147">
        <f t="shared" si="32"/>
        <v>279</v>
      </c>
      <c r="I428" s="202" t="s">
        <v>2761</v>
      </c>
      <c r="J428" s="202" t="s">
        <v>229</v>
      </c>
      <c r="K428" s="253" t="s">
        <v>3</v>
      </c>
      <c r="L428" s="161">
        <v>8531103000</v>
      </c>
      <c r="M428" s="253" t="s">
        <v>632</v>
      </c>
      <c r="N428" s="253">
        <v>31</v>
      </c>
      <c r="O428" s="253" t="s">
        <v>2295</v>
      </c>
      <c r="P428" s="415"/>
      <c r="Q428" s="253"/>
      <c r="R428" s="232"/>
      <c r="S428" s="183">
        <v>8717332494484</v>
      </c>
    </row>
    <row r="429" spans="1:19" x14ac:dyDescent="0.2">
      <c r="A429" s="450"/>
      <c r="B429" s="155" t="s">
        <v>2296</v>
      </c>
      <c r="C429" s="155" t="s">
        <v>327</v>
      </c>
      <c r="D429" s="241" t="s">
        <v>326</v>
      </c>
      <c r="E429" s="155" t="s">
        <v>2297</v>
      </c>
      <c r="F429" s="159" t="s">
        <v>691</v>
      </c>
      <c r="G429" s="147">
        <v>61.87</v>
      </c>
      <c r="H429" s="147">
        <f t="shared" si="32"/>
        <v>297</v>
      </c>
      <c r="I429" s="202" t="s">
        <v>2761</v>
      </c>
      <c r="J429" s="202" t="s">
        <v>229</v>
      </c>
      <c r="K429" s="253" t="s">
        <v>3</v>
      </c>
      <c r="L429" s="161">
        <v>8531103000</v>
      </c>
      <c r="M429" s="253" t="s">
        <v>632</v>
      </c>
      <c r="N429" s="253">
        <v>61</v>
      </c>
      <c r="O429" s="253" t="s">
        <v>2298</v>
      </c>
      <c r="P429" s="415"/>
      <c r="Q429" s="253"/>
      <c r="R429" s="232"/>
      <c r="S429" s="183">
        <v>8717332494491</v>
      </c>
    </row>
    <row r="430" spans="1:19" x14ac:dyDescent="0.2">
      <c r="A430" s="450"/>
      <c r="B430" s="155" t="s">
        <v>2299</v>
      </c>
      <c r="C430" s="155" t="s">
        <v>330</v>
      </c>
      <c r="D430" s="241" t="s">
        <v>329</v>
      </c>
      <c r="E430" s="155" t="s">
        <v>2300</v>
      </c>
      <c r="F430" s="159" t="s">
        <v>691</v>
      </c>
      <c r="G430" s="147">
        <v>58.03</v>
      </c>
      <c r="H430" s="147">
        <f t="shared" si="32"/>
        <v>279</v>
      </c>
      <c r="I430" s="202" t="s">
        <v>2761</v>
      </c>
      <c r="J430" s="202" t="s">
        <v>229</v>
      </c>
      <c r="K430" s="253" t="s">
        <v>3</v>
      </c>
      <c r="L430" s="161">
        <v>8531103000</v>
      </c>
      <c r="M430" s="253" t="s">
        <v>632</v>
      </c>
      <c r="N430" s="253">
        <v>73</v>
      </c>
      <c r="O430" s="253" t="s">
        <v>2295</v>
      </c>
      <c r="P430" s="415"/>
      <c r="Q430" s="253"/>
      <c r="R430" s="232"/>
      <c r="S430" s="183">
        <v>8717332494507</v>
      </c>
    </row>
    <row r="431" spans="1:19" x14ac:dyDescent="0.2">
      <c r="A431" s="450"/>
      <c r="B431" s="155" t="s">
        <v>2301</v>
      </c>
      <c r="C431" s="155" t="s">
        <v>2302</v>
      </c>
      <c r="D431" s="241" t="s">
        <v>332</v>
      </c>
      <c r="E431" s="155" t="s">
        <v>2303</v>
      </c>
      <c r="F431" s="159" t="s">
        <v>691</v>
      </c>
      <c r="G431" s="147">
        <v>133.13</v>
      </c>
      <c r="H431" s="147">
        <f t="shared" si="32"/>
        <v>639</v>
      </c>
      <c r="I431" s="202" t="s">
        <v>2761</v>
      </c>
      <c r="J431" s="202" t="s">
        <v>229</v>
      </c>
      <c r="K431" s="253" t="s">
        <v>3</v>
      </c>
      <c r="L431" s="161">
        <v>8531103000</v>
      </c>
      <c r="M431" s="253" t="s">
        <v>632</v>
      </c>
      <c r="N431" s="253">
        <v>73</v>
      </c>
      <c r="O431" s="253" t="s">
        <v>2304</v>
      </c>
      <c r="P431" s="415"/>
      <c r="Q431" s="253"/>
      <c r="R431" s="232"/>
      <c r="S431" s="183">
        <v>8717332494514</v>
      </c>
    </row>
    <row r="432" spans="1:19" x14ac:dyDescent="0.2">
      <c r="A432" s="450"/>
      <c r="B432" s="155" t="s">
        <v>2305</v>
      </c>
      <c r="C432" s="156" t="s">
        <v>1097</v>
      </c>
      <c r="D432" s="157" t="s">
        <v>1095</v>
      </c>
      <c r="E432" s="158" t="s">
        <v>2306</v>
      </c>
      <c r="F432" s="159" t="s">
        <v>691</v>
      </c>
      <c r="G432" s="147">
        <v>541.38</v>
      </c>
      <c r="H432" s="147">
        <f t="shared" si="32"/>
        <v>2599</v>
      </c>
      <c r="I432" s="160" t="s">
        <v>2761</v>
      </c>
      <c r="J432" s="160" t="s">
        <v>229</v>
      </c>
      <c r="K432" s="160" t="s">
        <v>3</v>
      </c>
      <c r="L432" s="161">
        <v>85318070</v>
      </c>
      <c r="M432" s="253" t="s">
        <v>675</v>
      </c>
      <c r="N432" s="161">
        <v>0</v>
      </c>
      <c r="O432" s="161" t="s">
        <v>2307</v>
      </c>
      <c r="P432" s="416"/>
      <c r="Q432" s="160"/>
      <c r="R432" s="232"/>
      <c r="S432" s="183">
        <v>4060039128270</v>
      </c>
    </row>
    <row r="433" spans="1:19" x14ac:dyDescent="0.2">
      <c r="A433" s="453"/>
      <c r="B433" s="155" t="s">
        <v>2308</v>
      </c>
      <c r="C433" s="155" t="s">
        <v>1098</v>
      </c>
      <c r="D433" s="241" t="s">
        <v>1096</v>
      </c>
      <c r="E433" s="155" t="s">
        <v>2309</v>
      </c>
      <c r="F433" s="159" t="s">
        <v>691</v>
      </c>
      <c r="G433" s="147">
        <v>325.23</v>
      </c>
      <c r="H433" s="147">
        <f t="shared" si="32"/>
        <v>1561</v>
      </c>
      <c r="I433" s="202" t="s">
        <v>2761</v>
      </c>
      <c r="J433" s="202" t="s">
        <v>229</v>
      </c>
      <c r="K433" s="253" t="s">
        <v>3</v>
      </c>
      <c r="L433" s="161">
        <v>85318070</v>
      </c>
      <c r="M433" s="253" t="s">
        <v>675</v>
      </c>
      <c r="N433" s="253">
        <v>1</v>
      </c>
      <c r="O433" s="253" t="s">
        <v>2310</v>
      </c>
      <c r="P433" s="415"/>
      <c r="Q433" s="253"/>
      <c r="R433" s="232"/>
      <c r="S433" s="183">
        <v>4060039128287</v>
      </c>
    </row>
    <row r="434" spans="1:19" x14ac:dyDescent="0.2">
      <c r="A434" s="453"/>
      <c r="B434" s="155"/>
      <c r="C434" s="155" t="s">
        <v>2749</v>
      </c>
      <c r="D434" s="241" t="s">
        <v>2750</v>
      </c>
      <c r="E434" s="155" t="s">
        <v>2751</v>
      </c>
      <c r="F434" s="159" t="s">
        <v>691</v>
      </c>
      <c r="G434" s="147">
        <v>3875</v>
      </c>
      <c r="H434" s="147">
        <f t="shared" si="32"/>
        <v>18600</v>
      </c>
      <c r="I434" s="202" t="s">
        <v>2761</v>
      </c>
      <c r="J434" s="202" t="s">
        <v>229</v>
      </c>
      <c r="K434" s="253" t="s">
        <v>3</v>
      </c>
      <c r="L434" s="161">
        <v>85311030</v>
      </c>
      <c r="M434" s="253" t="s">
        <v>2752</v>
      </c>
      <c r="N434" s="253"/>
      <c r="O434" s="506" t="s">
        <v>2753</v>
      </c>
      <c r="P434" s="415"/>
      <c r="Q434" s="253"/>
      <c r="R434" s="232"/>
      <c r="S434" s="183">
        <v>4060039201850</v>
      </c>
    </row>
    <row r="435" spans="1:19" x14ac:dyDescent="0.2">
      <c r="A435" s="450"/>
      <c r="B435" s="170" t="s">
        <v>2311</v>
      </c>
      <c r="C435" s="171"/>
      <c r="D435" s="172" t="s">
        <v>1175</v>
      </c>
      <c r="E435" s="171"/>
      <c r="F435" s="173"/>
      <c r="G435" s="455"/>
      <c r="H435" s="455"/>
      <c r="I435" s="174" t="s">
        <v>1175</v>
      </c>
      <c r="J435" s="174"/>
      <c r="K435" s="174"/>
      <c r="L435" s="174"/>
      <c r="M435" s="174"/>
      <c r="N435" s="174" t="s">
        <v>1175</v>
      </c>
      <c r="O435" s="174" t="s">
        <v>1175</v>
      </c>
      <c r="P435" s="375"/>
      <c r="Q435" s="176"/>
      <c r="R435" s="177"/>
      <c r="S435" s="398"/>
    </row>
    <row r="436" spans="1:19" x14ac:dyDescent="0.2">
      <c r="A436" s="450"/>
      <c r="B436" s="155" t="s">
        <v>2312</v>
      </c>
      <c r="C436" s="156" t="s">
        <v>2313</v>
      </c>
      <c r="D436" s="241" t="s">
        <v>2314</v>
      </c>
      <c r="E436" s="254" t="s">
        <v>2315</v>
      </c>
      <c r="F436" s="159" t="s">
        <v>691</v>
      </c>
      <c r="G436" s="147">
        <v>105.13</v>
      </c>
      <c r="H436" s="147">
        <f>ROUND(ROUND(G436*4.8,2),0)</f>
        <v>505</v>
      </c>
      <c r="I436" s="160" t="s">
        <v>2761</v>
      </c>
      <c r="J436" s="160" t="s">
        <v>229</v>
      </c>
      <c r="K436" s="160" t="s">
        <v>3</v>
      </c>
      <c r="L436" s="161">
        <v>8531103000</v>
      </c>
      <c r="M436" s="253" t="s">
        <v>632</v>
      </c>
      <c r="N436" s="161">
        <v>45</v>
      </c>
      <c r="O436" s="161" t="s">
        <v>2316</v>
      </c>
      <c r="P436" s="181"/>
      <c r="Q436" s="160"/>
      <c r="R436" s="232"/>
      <c r="S436" s="183">
        <v>8717332925155</v>
      </c>
    </row>
    <row r="437" spans="1:19" x14ac:dyDescent="0.2">
      <c r="A437" s="450"/>
      <c r="B437" s="155" t="s">
        <v>2317</v>
      </c>
      <c r="C437" s="156" t="s">
        <v>2318</v>
      </c>
      <c r="D437" s="241" t="s">
        <v>2319</v>
      </c>
      <c r="E437" s="254" t="s">
        <v>2320</v>
      </c>
      <c r="F437" s="159" t="s">
        <v>691</v>
      </c>
      <c r="G437" s="147">
        <v>105.13</v>
      </c>
      <c r="H437" s="147">
        <f t="shared" ref="H437:H457" si="33">ROUND(ROUND(G437*4.8,2),0)</f>
        <v>505</v>
      </c>
      <c r="I437" s="160" t="s">
        <v>2761</v>
      </c>
      <c r="J437" s="160" t="s">
        <v>229</v>
      </c>
      <c r="K437" s="160" t="s">
        <v>3</v>
      </c>
      <c r="L437" s="161">
        <v>8531103000</v>
      </c>
      <c r="M437" s="253" t="s">
        <v>632</v>
      </c>
      <c r="N437" s="161">
        <v>52</v>
      </c>
      <c r="O437" s="161" t="s">
        <v>2316</v>
      </c>
      <c r="P437" s="181"/>
      <c r="Q437" s="160"/>
      <c r="R437" s="232"/>
      <c r="S437" s="183">
        <v>8717332925162</v>
      </c>
    </row>
    <row r="438" spans="1:19" x14ac:dyDescent="0.2">
      <c r="A438" s="450"/>
      <c r="B438" s="155" t="s">
        <v>2321</v>
      </c>
      <c r="C438" s="156" t="s">
        <v>2322</v>
      </c>
      <c r="D438" s="241" t="s">
        <v>2323</v>
      </c>
      <c r="E438" s="254" t="s">
        <v>2324</v>
      </c>
      <c r="F438" s="159" t="s">
        <v>691</v>
      </c>
      <c r="G438" s="147">
        <v>105.13</v>
      </c>
      <c r="H438" s="147">
        <f t="shared" si="33"/>
        <v>505</v>
      </c>
      <c r="I438" s="160" t="s">
        <v>2761</v>
      </c>
      <c r="J438" s="160" t="s">
        <v>229</v>
      </c>
      <c r="K438" s="202" t="s">
        <v>229</v>
      </c>
      <c r="L438" s="161">
        <v>8531103000</v>
      </c>
      <c r="M438" s="253" t="s">
        <v>632</v>
      </c>
      <c r="N438" s="161">
        <v>0</v>
      </c>
      <c r="O438" s="161" t="s">
        <v>2325</v>
      </c>
      <c r="P438" s="181"/>
      <c r="Q438" s="160"/>
      <c r="R438" s="232"/>
      <c r="S438" s="183">
        <v>8717332925179</v>
      </c>
    </row>
    <row r="439" spans="1:19" x14ac:dyDescent="0.2">
      <c r="A439" s="450"/>
      <c r="B439" s="155" t="s">
        <v>2326</v>
      </c>
      <c r="C439" s="156" t="s">
        <v>2327</v>
      </c>
      <c r="D439" s="241" t="s">
        <v>2328</v>
      </c>
      <c r="E439" s="254" t="s">
        <v>2329</v>
      </c>
      <c r="F439" s="159" t="s">
        <v>691</v>
      </c>
      <c r="G439" s="147">
        <v>105.13</v>
      </c>
      <c r="H439" s="147">
        <f t="shared" si="33"/>
        <v>505</v>
      </c>
      <c r="I439" s="160" t="s">
        <v>2761</v>
      </c>
      <c r="J439" s="160" t="s">
        <v>229</v>
      </c>
      <c r="K439" s="160" t="s">
        <v>3</v>
      </c>
      <c r="L439" s="161">
        <v>8531103000</v>
      </c>
      <c r="M439" s="253" t="s">
        <v>632</v>
      </c>
      <c r="N439" s="161">
        <v>19</v>
      </c>
      <c r="O439" s="161" t="s">
        <v>2325</v>
      </c>
      <c r="P439" s="181"/>
      <c r="Q439" s="160"/>
      <c r="R439" s="232"/>
      <c r="S439" s="183">
        <v>8717332925186</v>
      </c>
    </row>
    <row r="440" spans="1:19" x14ac:dyDescent="0.2">
      <c r="A440" s="450"/>
      <c r="B440" s="155" t="s">
        <v>2330</v>
      </c>
      <c r="C440" s="156" t="s">
        <v>2331</v>
      </c>
      <c r="D440" s="241" t="s">
        <v>2332</v>
      </c>
      <c r="E440" s="254" t="s">
        <v>2333</v>
      </c>
      <c r="F440" s="159" t="s">
        <v>691</v>
      </c>
      <c r="G440" s="147">
        <v>105.13</v>
      </c>
      <c r="H440" s="147">
        <f t="shared" si="33"/>
        <v>505</v>
      </c>
      <c r="I440" s="160" t="s">
        <v>2761</v>
      </c>
      <c r="J440" s="160" t="s">
        <v>229</v>
      </c>
      <c r="K440" s="160" t="s">
        <v>3</v>
      </c>
      <c r="L440" s="161">
        <v>8531103000</v>
      </c>
      <c r="M440" s="253" t="s">
        <v>632</v>
      </c>
      <c r="N440" s="161">
        <v>7</v>
      </c>
      <c r="O440" s="161" t="s">
        <v>2316</v>
      </c>
      <c r="P440" s="181"/>
      <c r="Q440" s="160"/>
      <c r="R440" s="232"/>
      <c r="S440" s="183">
        <v>8717332925193</v>
      </c>
    </row>
    <row r="441" spans="1:19" x14ac:dyDescent="0.2">
      <c r="A441" s="450"/>
      <c r="B441" s="155" t="s">
        <v>2334</v>
      </c>
      <c r="C441" s="156" t="s">
        <v>2335</v>
      </c>
      <c r="D441" s="241" t="s">
        <v>2336</v>
      </c>
      <c r="E441" s="254" t="s">
        <v>2337</v>
      </c>
      <c r="F441" s="159" t="s">
        <v>691</v>
      </c>
      <c r="G441" s="147">
        <v>105.13</v>
      </c>
      <c r="H441" s="147">
        <f t="shared" si="33"/>
        <v>505</v>
      </c>
      <c r="I441" s="160" t="s">
        <v>2761</v>
      </c>
      <c r="J441" s="160" t="s">
        <v>229</v>
      </c>
      <c r="K441" s="160" t="s">
        <v>3</v>
      </c>
      <c r="L441" s="161">
        <v>8531103000</v>
      </c>
      <c r="M441" s="253" t="s">
        <v>632</v>
      </c>
      <c r="N441" s="161">
        <v>4</v>
      </c>
      <c r="O441" s="161" t="s">
        <v>2316</v>
      </c>
      <c r="P441" s="181"/>
      <c r="Q441" s="160"/>
      <c r="R441" s="232"/>
      <c r="S441" s="183">
        <v>8717332925209</v>
      </c>
    </row>
    <row r="442" spans="1:19" x14ac:dyDescent="0.2">
      <c r="A442" s="450"/>
      <c r="B442" s="155" t="s">
        <v>2338</v>
      </c>
      <c r="C442" s="156" t="s">
        <v>2339</v>
      </c>
      <c r="D442" s="241" t="s">
        <v>2340</v>
      </c>
      <c r="E442" s="254" t="s">
        <v>2341</v>
      </c>
      <c r="F442" s="159" t="s">
        <v>691</v>
      </c>
      <c r="G442" s="147">
        <v>105.13</v>
      </c>
      <c r="H442" s="147">
        <f t="shared" si="33"/>
        <v>505</v>
      </c>
      <c r="I442" s="160" t="s">
        <v>2761</v>
      </c>
      <c r="J442" s="160" t="s">
        <v>229</v>
      </c>
      <c r="K442" s="160" t="s">
        <v>3</v>
      </c>
      <c r="L442" s="161">
        <v>8531103000</v>
      </c>
      <c r="M442" s="253" t="s">
        <v>632</v>
      </c>
      <c r="N442" s="161">
        <v>10</v>
      </c>
      <c r="O442" s="161" t="s">
        <v>2325</v>
      </c>
      <c r="P442" s="181"/>
      <c r="Q442" s="160"/>
      <c r="R442" s="232"/>
      <c r="S442" s="183">
        <v>8717332925216</v>
      </c>
    </row>
    <row r="443" spans="1:19" x14ac:dyDescent="0.2">
      <c r="A443" s="450"/>
      <c r="B443" s="155" t="s">
        <v>2342</v>
      </c>
      <c r="C443" s="156" t="s">
        <v>2343</v>
      </c>
      <c r="D443" s="241" t="s">
        <v>2344</v>
      </c>
      <c r="E443" s="254" t="s">
        <v>2345</v>
      </c>
      <c r="F443" s="159" t="s">
        <v>691</v>
      </c>
      <c r="G443" s="147">
        <v>105.13</v>
      </c>
      <c r="H443" s="147">
        <f t="shared" si="33"/>
        <v>505</v>
      </c>
      <c r="I443" s="160" t="s">
        <v>2761</v>
      </c>
      <c r="J443" s="160" t="s">
        <v>229</v>
      </c>
      <c r="K443" s="160" t="s">
        <v>3</v>
      </c>
      <c r="L443" s="161">
        <v>8531103000</v>
      </c>
      <c r="M443" s="253" t="s">
        <v>632</v>
      </c>
      <c r="N443" s="161">
        <v>13</v>
      </c>
      <c r="O443" s="161" t="s">
        <v>2325</v>
      </c>
      <c r="P443" s="181"/>
      <c r="Q443" s="160"/>
      <c r="R443" s="232"/>
      <c r="S443" s="183">
        <v>8717332925223</v>
      </c>
    </row>
    <row r="444" spans="1:19" x14ac:dyDescent="0.2">
      <c r="A444" s="450"/>
      <c r="B444" s="155" t="s">
        <v>2346</v>
      </c>
      <c r="C444" s="156" t="s">
        <v>2347</v>
      </c>
      <c r="D444" s="241" t="s">
        <v>2348</v>
      </c>
      <c r="E444" s="254" t="s">
        <v>2349</v>
      </c>
      <c r="F444" s="159" t="s">
        <v>691</v>
      </c>
      <c r="G444" s="147">
        <v>105.13</v>
      </c>
      <c r="H444" s="147">
        <f t="shared" si="33"/>
        <v>505</v>
      </c>
      <c r="I444" s="160" t="s">
        <v>2761</v>
      </c>
      <c r="J444" s="160" t="s">
        <v>229</v>
      </c>
      <c r="K444" s="160" t="s">
        <v>3</v>
      </c>
      <c r="L444" s="161">
        <v>8531103000</v>
      </c>
      <c r="M444" s="253" t="s">
        <v>632</v>
      </c>
      <c r="N444" s="161">
        <v>20</v>
      </c>
      <c r="O444" s="161" t="s">
        <v>2316</v>
      </c>
      <c r="P444" s="181"/>
      <c r="Q444" s="160"/>
      <c r="R444" s="232"/>
      <c r="S444" s="183">
        <v>8717332925230</v>
      </c>
    </row>
    <row r="445" spans="1:19" x14ac:dyDescent="0.2">
      <c r="A445" s="450"/>
      <c r="B445" s="155" t="s">
        <v>2350</v>
      </c>
      <c r="C445" s="156" t="s">
        <v>378</v>
      </c>
      <c r="D445" s="241" t="s">
        <v>377</v>
      </c>
      <c r="E445" s="254" t="s">
        <v>2351</v>
      </c>
      <c r="F445" s="159" t="s">
        <v>691</v>
      </c>
      <c r="G445" s="147">
        <v>105.13</v>
      </c>
      <c r="H445" s="147">
        <f t="shared" si="33"/>
        <v>505</v>
      </c>
      <c r="I445" s="160" t="s">
        <v>2761</v>
      </c>
      <c r="J445" s="160" t="s">
        <v>229</v>
      </c>
      <c r="K445" s="160" t="s">
        <v>3</v>
      </c>
      <c r="L445" s="161">
        <v>8531103000</v>
      </c>
      <c r="M445" s="253" t="s">
        <v>632</v>
      </c>
      <c r="N445" s="161">
        <v>20</v>
      </c>
      <c r="O445" s="161" t="s">
        <v>2316</v>
      </c>
      <c r="P445" s="181"/>
      <c r="Q445" s="160"/>
      <c r="R445" s="232"/>
      <c r="S445" s="183">
        <v>8717332925247</v>
      </c>
    </row>
    <row r="446" spans="1:19" x14ac:dyDescent="0.2">
      <c r="A446" s="450"/>
      <c r="B446" s="155" t="s">
        <v>2352</v>
      </c>
      <c r="C446" s="156" t="s">
        <v>2353</v>
      </c>
      <c r="D446" s="241" t="s">
        <v>2354</v>
      </c>
      <c r="E446" s="254" t="s">
        <v>2355</v>
      </c>
      <c r="F446" s="159" t="s">
        <v>691</v>
      </c>
      <c r="G446" s="147">
        <v>105.13</v>
      </c>
      <c r="H446" s="147">
        <f t="shared" si="33"/>
        <v>505</v>
      </c>
      <c r="I446" s="160" t="s">
        <v>2761</v>
      </c>
      <c r="J446" s="160" t="s">
        <v>229</v>
      </c>
      <c r="K446" s="160" t="s">
        <v>3</v>
      </c>
      <c r="L446" s="161">
        <v>8531103000</v>
      </c>
      <c r="M446" s="253" t="s">
        <v>632</v>
      </c>
      <c r="N446" s="161">
        <v>12</v>
      </c>
      <c r="O446" s="161" t="s">
        <v>2316</v>
      </c>
      <c r="P446" s="181"/>
      <c r="Q446" s="160"/>
      <c r="R446" s="232"/>
      <c r="S446" s="183">
        <v>8717332925254</v>
      </c>
    </row>
    <row r="447" spans="1:19" x14ac:dyDescent="0.2">
      <c r="A447" s="450"/>
      <c r="B447" s="155" t="s">
        <v>2356</v>
      </c>
      <c r="C447" s="156" t="s">
        <v>381</v>
      </c>
      <c r="D447" s="241" t="s">
        <v>380</v>
      </c>
      <c r="E447" s="254" t="s">
        <v>2357</v>
      </c>
      <c r="F447" s="159" t="s">
        <v>691</v>
      </c>
      <c r="G447" s="147">
        <v>105.13</v>
      </c>
      <c r="H447" s="147">
        <f t="shared" si="33"/>
        <v>505</v>
      </c>
      <c r="I447" s="160" t="s">
        <v>2761</v>
      </c>
      <c r="J447" s="160" t="s">
        <v>229</v>
      </c>
      <c r="K447" s="160" t="s">
        <v>3</v>
      </c>
      <c r="L447" s="161">
        <v>8531103000</v>
      </c>
      <c r="M447" s="253" t="s">
        <v>632</v>
      </c>
      <c r="N447" s="161">
        <v>61</v>
      </c>
      <c r="O447" s="161" t="s">
        <v>2325</v>
      </c>
      <c r="P447" s="181"/>
      <c r="Q447" s="160"/>
      <c r="R447" s="232"/>
      <c r="S447" s="183">
        <v>8717332925261</v>
      </c>
    </row>
    <row r="448" spans="1:19" x14ac:dyDescent="0.2">
      <c r="A448" s="450"/>
      <c r="B448" s="155" t="s">
        <v>2358</v>
      </c>
      <c r="C448" s="156" t="s">
        <v>2359</v>
      </c>
      <c r="D448" s="157" t="s">
        <v>2360</v>
      </c>
      <c r="E448" s="158" t="s">
        <v>2361</v>
      </c>
      <c r="F448" s="159" t="s">
        <v>691</v>
      </c>
      <c r="G448" s="147">
        <v>232.81</v>
      </c>
      <c r="H448" s="147">
        <f t="shared" si="33"/>
        <v>1117</v>
      </c>
      <c r="I448" s="160" t="s">
        <v>2761</v>
      </c>
      <c r="J448" s="160" t="s">
        <v>229</v>
      </c>
      <c r="K448" s="160" t="s">
        <v>3</v>
      </c>
      <c r="L448" s="161">
        <v>85318070</v>
      </c>
      <c r="M448" s="160" t="s">
        <v>675</v>
      </c>
      <c r="N448" s="161">
        <v>1</v>
      </c>
      <c r="O448" s="161" t="s">
        <v>2362</v>
      </c>
      <c r="P448" s="181"/>
      <c r="Q448" s="160"/>
      <c r="R448" s="232"/>
      <c r="S448" s="183">
        <v>8717332402854</v>
      </c>
    </row>
    <row r="449" spans="1:19" x14ac:dyDescent="0.2">
      <c r="A449" s="450"/>
      <c r="B449" s="155" t="s">
        <v>2363</v>
      </c>
      <c r="C449" s="156" t="s">
        <v>2364</v>
      </c>
      <c r="D449" s="157" t="s">
        <v>2365</v>
      </c>
      <c r="E449" s="158" t="s">
        <v>2366</v>
      </c>
      <c r="F449" s="159" t="s">
        <v>691</v>
      </c>
      <c r="G449" s="147">
        <v>232.81</v>
      </c>
      <c r="H449" s="147">
        <f t="shared" si="33"/>
        <v>1117</v>
      </c>
      <c r="I449" s="160" t="s">
        <v>2761</v>
      </c>
      <c r="J449" s="160" t="s">
        <v>229</v>
      </c>
      <c r="K449" s="160" t="s">
        <v>3</v>
      </c>
      <c r="L449" s="161">
        <v>85318070</v>
      </c>
      <c r="M449" s="160" t="s">
        <v>675</v>
      </c>
      <c r="N449" s="161">
        <v>1</v>
      </c>
      <c r="O449" s="161" t="s">
        <v>2367</v>
      </c>
      <c r="P449" s="181"/>
      <c r="Q449" s="160"/>
      <c r="R449" s="232"/>
      <c r="S449" s="183">
        <v>8717332402861</v>
      </c>
    </row>
    <row r="450" spans="1:19" x14ac:dyDescent="0.2">
      <c r="A450" s="450"/>
      <c r="B450" s="155" t="s">
        <v>2368</v>
      </c>
      <c r="C450" s="156" t="s">
        <v>372</v>
      </c>
      <c r="D450" s="157" t="s">
        <v>371</v>
      </c>
      <c r="E450" s="158" t="s">
        <v>2369</v>
      </c>
      <c r="F450" s="159" t="s">
        <v>691</v>
      </c>
      <c r="G450" s="147">
        <v>74.680000000000007</v>
      </c>
      <c r="H450" s="147">
        <f t="shared" si="33"/>
        <v>358</v>
      </c>
      <c r="I450" s="160" t="s">
        <v>2761</v>
      </c>
      <c r="J450" s="160" t="s">
        <v>229</v>
      </c>
      <c r="K450" s="160" t="s">
        <v>3</v>
      </c>
      <c r="L450" s="161">
        <v>8531103000</v>
      </c>
      <c r="M450" s="253" t="s">
        <v>632</v>
      </c>
      <c r="N450" s="161">
        <v>47</v>
      </c>
      <c r="O450" s="161" t="s">
        <v>1451</v>
      </c>
      <c r="P450" s="416"/>
      <c r="Q450" s="160"/>
      <c r="R450" s="232"/>
      <c r="S450" s="183">
        <v>8717332494521</v>
      </c>
    </row>
    <row r="451" spans="1:19" x14ac:dyDescent="0.2">
      <c r="A451" s="450"/>
      <c r="B451" s="155" t="s">
        <v>2370</v>
      </c>
      <c r="C451" s="156" t="s">
        <v>2371</v>
      </c>
      <c r="D451" s="157" t="s">
        <v>2372</v>
      </c>
      <c r="E451" s="158" t="s">
        <v>2373</v>
      </c>
      <c r="F451" s="159" t="s">
        <v>691</v>
      </c>
      <c r="G451" s="147">
        <v>74.680000000000007</v>
      </c>
      <c r="H451" s="147">
        <f t="shared" si="33"/>
        <v>358</v>
      </c>
      <c r="I451" s="160" t="s">
        <v>2761</v>
      </c>
      <c r="J451" s="160" t="s">
        <v>229</v>
      </c>
      <c r="K451" s="160" t="s">
        <v>3</v>
      </c>
      <c r="L451" s="161">
        <v>8531103000</v>
      </c>
      <c r="M451" s="253" t="s">
        <v>632</v>
      </c>
      <c r="N451" s="161">
        <v>10</v>
      </c>
      <c r="O451" s="161" t="s">
        <v>2374</v>
      </c>
      <c r="P451" s="416"/>
      <c r="Q451" s="160"/>
      <c r="R451" s="232"/>
      <c r="S451" s="183">
        <v>8717332494538</v>
      </c>
    </row>
    <row r="452" spans="1:19" x14ac:dyDescent="0.2">
      <c r="A452" s="450"/>
      <c r="B452" s="155" t="s">
        <v>2375</v>
      </c>
      <c r="C452" s="156" t="s">
        <v>375</v>
      </c>
      <c r="D452" s="157" t="s">
        <v>374</v>
      </c>
      <c r="E452" s="158" t="s">
        <v>2376</v>
      </c>
      <c r="F452" s="159" t="s">
        <v>691</v>
      </c>
      <c r="G452" s="147">
        <v>74.680000000000007</v>
      </c>
      <c r="H452" s="147">
        <f t="shared" si="33"/>
        <v>358</v>
      </c>
      <c r="I452" s="160" t="s">
        <v>2761</v>
      </c>
      <c r="J452" s="160" t="s">
        <v>229</v>
      </c>
      <c r="K452" s="160" t="s">
        <v>3</v>
      </c>
      <c r="L452" s="161">
        <v>8531103000</v>
      </c>
      <c r="M452" s="253" t="s">
        <v>632</v>
      </c>
      <c r="N452" s="161">
        <v>4</v>
      </c>
      <c r="O452" s="161" t="s">
        <v>2377</v>
      </c>
      <c r="P452" s="181"/>
      <c r="Q452" s="160"/>
      <c r="R452" s="232"/>
      <c r="S452" s="183">
        <v>8717332494545</v>
      </c>
    </row>
    <row r="453" spans="1:19" x14ac:dyDescent="0.2">
      <c r="A453" s="450"/>
      <c r="B453" s="155" t="s">
        <v>2378</v>
      </c>
      <c r="C453" s="156" t="s">
        <v>2379</v>
      </c>
      <c r="D453" s="157" t="s">
        <v>2380</v>
      </c>
      <c r="E453" s="158" t="s">
        <v>2381</v>
      </c>
      <c r="F453" s="159" t="s">
        <v>691</v>
      </c>
      <c r="G453" s="147">
        <v>74.680000000000007</v>
      </c>
      <c r="H453" s="147">
        <f t="shared" si="33"/>
        <v>358</v>
      </c>
      <c r="I453" s="160" t="s">
        <v>2761</v>
      </c>
      <c r="J453" s="160" t="s">
        <v>229</v>
      </c>
      <c r="K453" s="160" t="s">
        <v>3</v>
      </c>
      <c r="L453" s="161">
        <v>8531103000</v>
      </c>
      <c r="M453" s="253" t="s">
        <v>632</v>
      </c>
      <c r="N453" s="161">
        <v>2</v>
      </c>
      <c r="O453" s="161" t="s">
        <v>2377</v>
      </c>
      <c r="P453" s="181"/>
      <c r="Q453" s="160"/>
      <c r="R453" s="232"/>
      <c r="S453" s="183">
        <v>8717332494552</v>
      </c>
    </row>
    <row r="454" spans="1:19" x14ac:dyDescent="0.2">
      <c r="A454" s="450"/>
      <c r="B454" s="155" t="s">
        <v>2382</v>
      </c>
      <c r="C454" s="156" t="s">
        <v>385</v>
      </c>
      <c r="D454" s="157" t="s">
        <v>384</v>
      </c>
      <c r="E454" s="158" t="s">
        <v>2383</v>
      </c>
      <c r="F454" s="159" t="s">
        <v>691</v>
      </c>
      <c r="G454" s="147">
        <v>128.9</v>
      </c>
      <c r="H454" s="147">
        <f t="shared" si="33"/>
        <v>619</v>
      </c>
      <c r="I454" s="148" t="s">
        <v>2733</v>
      </c>
      <c r="J454" s="160" t="s">
        <v>229</v>
      </c>
      <c r="K454" s="160" t="s">
        <v>3</v>
      </c>
      <c r="L454" s="161">
        <v>8531900000</v>
      </c>
      <c r="M454" s="160" t="s">
        <v>632</v>
      </c>
      <c r="N454" s="161">
        <v>274</v>
      </c>
      <c r="O454" s="161" t="s">
        <v>1399</v>
      </c>
      <c r="P454" s="181"/>
      <c r="Q454" s="160"/>
      <c r="R454" s="232" t="s">
        <v>2384</v>
      </c>
      <c r="S454" s="183">
        <v>8717332282999</v>
      </c>
    </row>
    <row r="455" spans="1:19" x14ac:dyDescent="0.2">
      <c r="A455" s="450"/>
      <c r="B455" s="155" t="s">
        <v>2385</v>
      </c>
      <c r="C455" s="155" t="s">
        <v>2386</v>
      </c>
      <c r="D455" s="157" t="s">
        <v>2387</v>
      </c>
      <c r="E455" s="179" t="s">
        <v>2388</v>
      </c>
      <c r="F455" s="159" t="s">
        <v>691</v>
      </c>
      <c r="G455" s="147">
        <v>59.91</v>
      </c>
      <c r="H455" s="147">
        <f t="shared" si="33"/>
        <v>288</v>
      </c>
      <c r="I455" s="160" t="s">
        <v>2761</v>
      </c>
      <c r="J455" s="160" t="s">
        <v>229</v>
      </c>
      <c r="K455" s="253" t="s">
        <v>3</v>
      </c>
      <c r="L455" s="161">
        <v>3926909790</v>
      </c>
      <c r="M455" s="253" t="s">
        <v>675</v>
      </c>
      <c r="N455" s="253">
        <v>1</v>
      </c>
      <c r="O455" s="253" t="s">
        <v>2389</v>
      </c>
      <c r="P455" s="415"/>
      <c r="Q455" s="253"/>
      <c r="R455" s="253"/>
      <c r="S455" s="183">
        <v>8717332457519</v>
      </c>
    </row>
    <row r="456" spans="1:19" x14ac:dyDescent="0.2">
      <c r="A456" s="450"/>
      <c r="B456" s="155" t="s">
        <v>2390</v>
      </c>
      <c r="C456" s="156" t="s">
        <v>1108</v>
      </c>
      <c r="D456" s="157" t="s">
        <v>1107</v>
      </c>
      <c r="E456" s="158" t="s">
        <v>2391</v>
      </c>
      <c r="F456" s="159" t="s">
        <v>691</v>
      </c>
      <c r="G456" s="147">
        <v>499.01</v>
      </c>
      <c r="H456" s="147">
        <f t="shared" si="33"/>
        <v>2395</v>
      </c>
      <c r="I456" s="160" t="s">
        <v>2761</v>
      </c>
      <c r="J456" s="160" t="s">
        <v>229</v>
      </c>
      <c r="K456" s="160" t="s">
        <v>3</v>
      </c>
      <c r="L456" s="161">
        <v>85318070</v>
      </c>
      <c r="M456" s="253" t="s">
        <v>675</v>
      </c>
      <c r="N456" s="161">
        <v>0</v>
      </c>
      <c r="O456" s="161" t="s">
        <v>2392</v>
      </c>
      <c r="P456" s="416"/>
      <c r="Q456" s="160"/>
      <c r="R456" s="232"/>
      <c r="S456" s="183">
        <v>4060039128256</v>
      </c>
    </row>
    <row r="457" spans="1:19" x14ac:dyDescent="0.2">
      <c r="A457" s="450"/>
      <c r="B457" s="155" t="s">
        <v>2393</v>
      </c>
      <c r="C457" s="156" t="s">
        <v>2394</v>
      </c>
      <c r="D457" s="157" t="s">
        <v>2395</v>
      </c>
      <c r="E457" s="158" t="s">
        <v>2396</v>
      </c>
      <c r="F457" s="159" t="s">
        <v>691</v>
      </c>
      <c r="G457" s="147">
        <v>499.01</v>
      </c>
      <c r="H457" s="147">
        <f t="shared" si="33"/>
        <v>2395</v>
      </c>
      <c r="I457" s="160" t="s">
        <v>2761</v>
      </c>
      <c r="J457" s="160" t="s">
        <v>229</v>
      </c>
      <c r="K457" s="160" t="s">
        <v>3</v>
      </c>
      <c r="L457" s="161">
        <v>85318070</v>
      </c>
      <c r="M457" s="253" t="s">
        <v>675</v>
      </c>
      <c r="N457" s="161">
        <v>3</v>
      </c>
      <c r="O457" s="161" t="s">
        <v>2392</v>
      </c>
      <c r="P457" s="416"/>
      <c r="Q457" s="160"/>
      <c r="R457" s="232"/>
      <c r="S457" s="183">
        <v>4060039128263</v>
      </c>
    </row>
    <row r="458" spans="1:19" x14ac:dyDescent="0.2">
      <c r="A458" s="450"/>
      <c r="B458" s="170" t="s">
        <v>2397</v>
      </c>
      <c r="C458" s="171"/>
      <c r="D458" s="172"/>
      <c r="E458" s="171"/>
      <c r="F458" s="173"/>
      <c r="G458" s="455"/>
      <c r="H458" s="455"/>
      <c r="I458" s="174" t="s">
        <v>1175</v>
      </c>
      <c r="J458" s="174"/>
      <c r="K458" s="174"/>
      <c r="L458" s="174"/>
      <c r="M458" s="174"/>
      <c r="N458" s="174" t="s">
        <v>1175</v>
      </c>
      <c r="O458" s="174" t="s">
        <v>1175</v>
      </c>
      <c r="P458" s="375"/>
      <c r="Q458" s="176"/>
      <c r="R458" s="177"/>
      <c r="S458" s="398"/>
    </row>
    <row r="459" spans="1:19" x14ac:dyDescent="0.2">
      <c r="A459" s="450"/>
      <c r="B459" s="155" t="s">
        <v>2398</v>
      </c>
      <c r="C459" s="156" t="s">
        <v>2399</v>
      </c>
      <c r="D459" s="157" t="s">
        <v>2400</v>
      </c>
      <c r="E459" s="158" t="s">
        <v>2401</v>
      </c>
      <c r="F459" s="159" t="s">
        <v>691</v>
      </c>
      <c r="G459" s="147">
        <v>152.91999999999999</v>
      </c>
      <c r="H459" s="147">
        <f>ROUND(ROUND(G459*4.8,2),0)</f>
        <v>734</v>
      </c>
      <c r="I459" s="160" t="s">
        <v>2761</v>
      </c>
      <c r="J459" s="160" t="s">
        <v>229</v>
      </c>
      <c r="K459" s="160" t="s">
        <v>3</v>
      </c>
      <c r="L459" s="161">
        <v>8531103000</v>
      </c>
      <c r="M459" s="253" t="s">
        <v>632</v>
      </c>
      <c r="N459" s="161">
        <v>24</v>
      </c>
      <c r="O459" s="161" t="s">
        <v>2402</v>
      </c>
      <c r="P459" s="416"/>
      <c r="Q459" s="160"/>
      <c r="R459" s="232"/>
      <c r="S459" s="183">
        <v>8717332925278</v>
      </c>
    </row>
    <row r="460" spans="1:19" x14ac:dyDescent="0.2">
      <c r="A460" s="450"/>
      <c r="B460" s="155" t="s">
        <v>2403</v>
      </c>
      <c r="C460" s="156" t="s">
        <v>2404</v>
      </c>
      <c r="D460" s="157" t="s">
        <v>2405</v>
      </c>
      <c r="E460" s="158" t="s">
        <v>2406</v>
      </c>
      <c r="F460" s="159" t="s">
        <v>691</v>
      </c>
      <c r="G460" s="147">
        <v>152.91999999999999</v>
      </c>
      <c r="H460" s="147">
        <f t="shared" ref="H460:H462" si="34">ROUND(ROUND(G460*4.8,2),0)</f>
        <v>734</v>
      </c>
      <c r="I460" s="160" t="s">
        <v>2761</v>
      </c>
      <c r="J460" s="160" t="s">
        <v>229</v>
      </c>
      <c r="K460" s="160" t="s">
        <v>3</v>
      </c>
      <c r="L460" s="161">
        <v>8531103000</v>
      </c>
      <c r="M460" s="253" t="s">
        <v>632</v>
      </c>
      <c r="N460" s="161">
        <v>25</v>
      </c>
      <c r="O460" s="161" t="s">
        <v>2402</v>
      </c>
      <c r="P460" s="416"/>
      <c r="Q460" s="160"/>
      <c r="R460" s="232"/>
      <c r="S460" s="183">
        <v>8717332925285</v>
      </c>
    </row>
    <row r="461" spans="1:19" x14ac:dyDescent="0.2">
      <c r="A461" s="450"/>
      <c r="B461" s="155" t="s">
        <v>2407</v>
      </c>
      <c r="C461" s="156" t="s">
        <v>2408</v>
      </c>
      <c r="D461" s="157" t="s">
        <v>2409</v>
      </c>
      <c r="E461" s="158" t="s">
        <v>2410</v>
      </c>
      <c r="F461" s="159" t="s">
        <v>691</v>
      </c>
      <c r="G461" s="147">
        <v>152.91999999999999</v>
      </c>
      <c r="H461" s="147">
        <f t="shared" si="34"/>
        <v>734</v>
      </c>
      <c r="I461" s="160" t="s">
        <v>2761</v>
      </c>
      <c r="J461" s="160" t="s">
        <v>229</v>
      </c>
      <c r="K461" s="160" t="s">
        <v>3</v>
      </c>
      <c r="L461" s="161">
        <v>8531103000</v>
      </c>
      <c r="M461" s="253" t="s">
        <v>632</v>
      </c>
      <c r="N461" s="161">
        <v>39</v>
      </c>
      <c r="O461" s="161" t="s">
        <v>2402</v>
      </c>
      <c r="P461" s="416"/>
      <c r="Q461" s="160"/>
      <c r="R461" s="232"/>
      <c r="S461" s="183">
        <v>8717332925292</v>
      </c>
    </row>
    <row r="462" spans="1:19" ht="13.5" thickBot="1" x14ac:dyDescent="0.25">
      <c r="A462" s="450"/>
      <c r="B462" s="155" t="s">
        <v>2411</v>
      </c>
      <c r="C462" s="156" t="s">
        <v>336</v>
      </c>
      <c r="D462" s="157" t="s">
        <v>335</v>
      </c>
      <c r="E462" s="158" t="s">
        <v>2412</v>
      </c>
      <c r="F462" s="159" t="s">
        <v>691</v>
      </c>
      <c r="G462" s="147">
        <v>152.91999999999999</v>
      </c>
      <c r="H462" s="147">
        <f t="shared" si="34"/>
        <v>734</v>
      </c>
      <c r="I462" s="160" t="s">
        <v>2761</v>
      </c>
      <c r="J462" s="160" t="s">
        <v>229</v>
      </c>
      <c r="K462" s="160" t="s">
        <v>3</v>
      </c>
      <c r="L462" s="161">
        <v>8531103000</v>
      </c>
      <c r="M462" s="253" t="s">
        <v>632</v>
      </c>
      <c r="N462" s="161">
        <v>160</v>
      </c>
      <c r="O462" s="161" t="s">
        <v>2402</v>
      </c>
      <c r="P462" s="416"/>
      <c r="Q462" s="160"/>
      <c r="R462" s="232"/>
      <c r="S462" s="183">
        <v>8717332925308</v>
      </c>
    </row>
    <row r="463" spans="1:19" ht="13.5" thickBot="1" x14ac:dyDescent="0.25">
      <c r="A463" s="450"/>
      <c r="B463" s="562" t="s">
        <v>2413</v>
      </c>
      <c r="C463" s="563"/>
      <c r="D463" s="563" t="s">
        <v>1175</v>
      </c>
      <c r="E463" s="563"/>
      <c r="F463" s="564"/>
      <c r="G463" s="565"/>
      <c r="H463" s="565"/>
      <c r="I463" s="566" t="s">
        <v>1175</v>
      </c>
      <c r="J463" s="566"/>
      <c r="K463" s="566"/>
      <c r="L463" s="566"/>
      <c r="M463" s="566"/>
      <c r="N463" s="566" t="s">
        <v>1175</v>
      </c>
      <c r="O463" s="566" t="s">
        <v>1175</v>
      </c>
      <c r="P463" s="563"/>
      <c r="Q463" s="567"/>
      <c r="R463" s="567"/>
      <c r="S463" s="568"/>
    </row>
    <row r="464" spans="1:19" x14ac:dyDescent="0.2">
      <c r="A464" s="450"/>
      <c r="B464" s="155" t="s">
        <v>2414</v>
      </c>
      <c r="C464" s="156" t="s">
        <v>389</v>
      </c>
      <c r="D464" s="157" t="s">
        <v>388</v>
      </c>
      <c r="E464" s="158" t="s">
        <v>2415</v>
      </c>
      <c r="F464" s="159" t="s">
        <v>691</v>
      </c>
      <c r="G464" s="147">
        <v>1071.93</v>
      </c>
      <c r="H464" s="147">
        <f>ROUND(ROUND(G464*4.8,2),0)</f>
        <v>5145</v>
      </c>
      <c r="I464" s="160" t="s">
        <v>2761</v>
      </c>
      <c r="J464" s="160" t="s">
        <v>229</v>
      </c>
      <c r="K464" s="160" t="s">
        <v>3</v>
      </c>
      <c r="L464" s="161">
        <v>8205598000</v>
      </c>
      <c r="M464" s="160" t="s">
        <v>676</v>
      </c>
      <c r="N464" s="161">
        <v>0</v>
      </c>
      <c r="O464" s="161" t="s">
        <v>2416</v>
      </c>
      <c r="P464" s="233"/>
      <c r="Q464" s="160" t="s">
        <v>1133</v>
      </c>
      <c r="R464" s="162"/>
      <c r="S464" s="183" t="s">
        <v>2417</v>
      </c>
    </row>
    <row r="465" spans="1:19" x14ac:dyDescent="0.2">
      <c r="A465" s="450"/>
      <c r="B465" s="155" t="s">
        <v>2418</v>
      </c>
      <c r="C465" s="156" t="s">
        <v>392</v>
      </c>
      <c r="D465" s="157" t="s">
        <v>391</v>
      </c>
      <c r="E465" s="158" t="s">
        <v>2419</v>
      </c>
      <c r="F465" s="159" t="s">
        <v>691</v>
      </c>
      <c r="G465" s="147">
        <v>475.75</v>
      </c>
      <c r="H465" s="147">
        <f t="shared" ref="H465:H476" si="35">ROUND(ROUND(G465*4.8,2),0)</f>
        <v>2284</v>
      </c>
      <c r="I465" s="191" t="s">
        <v>2741</v>
      </c>
      <c r="J465" s="160" t="s">
        <v>1180</v>
      </c>
      <c r="K465" s="160" t="s">
        <v>3</v>
      </c>
      <c r="L465" s="161">
        <v>3926909790</v>
      </c>
      <c r="M465" s="160" t="s">
        <v>676</v>
      </c>
      <c r="N465" s="161">
        <v>2</v>
      </c>
      <c r="O465" s="161" t="s">
        <v>1438</v>
      </c>
      <c r="P465" s="233"/>
      <c r="Q465" s="160" t="s">
        <v>1133</v>
      </c>
      <c r="R465" s="162"/>
      <c r="S465" s="183" t="s">
        <v>2420</v>
      </c>
    </row>
    <row r="466" spans="1:19" x14ac:dyDescent="0.2">
      <c r="A466" s="467"/>
      <c r="B466" s="155" t="s">
        <v>2421</v>
      </c>
      <c r="C466" s="156" t="s">
        <v>393</v>
      </c>
      <c r="D466" s="157" t="s">
        <v>800</v>
      </c>
      <c r="E466" s="158" t="s">
        <v>2422</v>
      </c>
      <c r="F466" s="159" t="s">
        <v>691</v>
      </c>
      <c r="G466" s="147">
        <v>1906.58</v>
      </c>
      <c r="H466" s="147">
        <f t="shared" si="35"/>
        <v>9152</v>
      </c>
      <c r="I466" s="160" t="s">
        <v>2761</v>
      </c>
      <c r="J466" s="160" t="s">
        <v>229</v>
      </c>
      <c r="K466" s="160" t="s">
        <v>3</v>
      </c>
      <c r="L466" s="161">
        <v>3926909790</v>
      </c>
      <c r="M466" s="160" t="s">
        <v>676</v>
      </c>
      <c r="N466" s="161">
        <v>1</v>
      </c>
      <c r="O466" s="161" t="s">
        <v>2423</v>
      </c>
      <c r="P466" s="475"/>
      <c r="Q466" s="160" t="s">
        <v>1133</v>
      </c>
      <c r="R466" s="232"/>
      <c r="S466" s="183">
        <v>4060039081209</v>
      </c>
    </row>
    <row r="467" spans="1:19" x14ac:dyDescent="0.2">
      <c r="A467" s="450"/>
      <c r="B467" s="155" t="s">
        <v>2424</v>
      </c>
      <c r="C467" s="156" t="s">
        <v>396</v>
      </c>
      <c r="D467" s="157" t="s">
        <v>395</v>
      </c>
      <c r="E467" s="158" t="s">
        <v>2425</v>
      </c>
      <c r="F467" s="159" t="s">
        <v>691</v>
      </c>
      <c r="G467" s="147">
        <v>535.36</v>
      </c>
      <c r="H467" s="147">
        <f t="shared" si="35"/>
        <v>2570</v>
      </c>
      <c r="I467" s="160" t="s">
        <v>2761</v>
      </c>
      <c r="J467" s="160" t="s">
        <v>229</v>
      </c>
      <c r="K467" s="160" t="s">
        <v>3</v>
      </c>
      <c r="L467" s="161">
        <v>3926909790</v>
      </c>
      <c r="M467" s="160" t="s">
        <v>676</v>
      </c>
      <c r="N467" s="161">
        <v>5</v>
      </c>
      <c r="O467" s="161" t="s">
        <v>2426</v>
      </c>
      <c r="P467" s="181"/>
      <c r="Q467" s="160" t="s">
        <v>1133</v>
      </c>
      <c r="R467" s="232"/>
      <c r="S467" s="183">
        <v>8717332003600</v>
      </c>
    </row>
    <row r="468" spans="1:19" x14ac:dyDescent="0.2">
      <c r="A468" s="450"/>
      <c r="B468" s="200" t="s">
        <v>2427</v>
      </c>
      <c r="C468" s="156" t="s">
        <v>1009</v>
      </c>
      <c r="D468" s="157" t="s">
        <v>786</v>
      </c>
      <c r="E468" s="158" t="s">
        <v>2428</v>
      </c>
      <c r="F468" s="159" t="s">
        <v>691</v>
      </c>
      <c r="G468" s="147">
        <v>73.34</v>
      </c>
      <c r="H468" s="147">
        <f t="shared" si="35"/>
        <v>352</v>
      </c>
      <c r="I468" s="160" t="s">
        <v>2761</v>
      </c>
      <c r="J468" s="160" t="s">
        <v>229</v>
      </c>
      <c r="K468" s="161" t="s">
        <v>3</v>
      </c>
      <c r="L468" s="161">
        <v>4911990000</v>
      </c>
      <c r="M468" s="160" t="s">
        <v>676</v>
      </c>
      <c r="N468" s="161">
        <v>439</v>
      </c>
      <c r="O468" s="161" t="s">
        <v>1443</v>
      </c>
      <c r="P468" s="181" t="s">
        <v>2429</v>
      </c>
      <c r="Q468" s="160" t="s">
        <v>601</v>
      </c>
      <c r="R468" s="232"/>
      <c r="S468" s="183">
        <v>4060039009142</v>
      </c>
    </row>
    <row r="469" spans="1:19" ht="16.5" x14ac:dyDescent="0.2">
      <c r="A469" s="450"/>
      <c r="B469" s="155" t="s">
        <v>2430</v>
      </c>
      <c r="C469" s="156" t="s">
        <v>2431</v>
      </c>
      <c r="D469" s="157" t="s">
        <v>398</v>
      </c>
      <c r="E469" s="158" t="s">
        <v>2432</v>
      </c>
      <c r="F469" s="159" t="s">
        <v>691</v>
      </c>
      <c r="G469" s="147">
        <v>78.7</v>
      </c>
      <c r="H469" s="147">
        <f t="shared" si="35"/>
        <v>378</v>
      </c>
      <c r="I469" s="160" t="s">
        <v>2761</v>
      </c>
      <c r="J469" s="160" t="s">
        <v>229</v>
      </c>
      <c r="K469" s="160" t="s">
        <v>3</v>
      </c>
      <c r="L469" s="161">
        <v>3824840000</v>
      </c>
      <c r="M469" s="160" t="s">
        <v>676</v>
      </c>
      <c r="N469" s="161">
        <v>51</v>
      </c>
      <c r="O469" s="161" t="s">
        <v>2114</v>
      </c>
      <c r="P469" s="181"/>
      <c r="Q469" s="160" t="s">
        <v>601</v>
      </c>
      <c r="R469" s="232"/>
      <c r="S469" s="183">
        <v>8717332955183</v>
      </c>
    </row>
    <row r="470" spans="1:19" x14ac:dyDescent="0.2">
      <c r="A470" s="450"/>
      <c r="B470" s="155" t="s">
        <v>2433</v>
      </c>
      <c r="C470" s="156" t="s">
        <v>657</v>
      </c>
      <c r="D470" s="157" t="s">
        <v>2754</v>
      </c>
      <c r="E470" s="158" t="s">
        <v>2434</v>
      </c>
      <c r="F470" s="159" t="s">
        <v>691</v>
      </c>
      <c r="G470" s="147">
        <v>356.52</v>
      </c>
      <c r="H470" s="147">
        <f t="shared" si="35"/>
        <v>1711</v>
      </c>
      <c r="I470" s="160" t="s">
        <v>2761</v>
      </c>
      <c r="J470" s="160" t="s">
        <v>229</v>
      </c>
      <c r="K470" s="160" t="s">
        <v>3</v>
      </c>
      <c r="L470" s="161">
        <v>4202929890</v>
      </c>
      <c r="M470" s="160" t="s">
        <v>676</v>
      </c>
      <c r="N470" s="161">
        <v>5</v>
      </c>
      <c r="O470" s="161" t="s">
        <v>2435</v>
      </c>
      <c r="P470" s="181"/>
      <c r="Q470" s="160" t="s">
        <v>601</v>
      </c>
      <c r="R470" s="232"/>
      <c r="S470" s="183">
        <v>8717332020447</v>
      </c>
    </row>
    <row r="471" spans="1:19" x14ac:dyDescent="0.2">
      <c r="A471" s="467"/>
      <c r="B471" s="155" t="s">
        <v>2436</v>
      </c>
      <c r="C471" s="156" t="s">
        <v>802</v>
      </c>
      <c r="D471" s="157" t="s">
        <v>803</v>
      </c>
      <c r="E471" s="158" t="s">
        <v>2437</v>
      </c>
      <c r="F471" s="159" t="s">
        <v>691</v>
      </c>
      <c r="G471" s="147">
        <v>387.52</v>
      </c>
      <c r="H471" s="147">
        <f t="shared" si="35"/>
        <v>1860</v>
      </c>
      <c r="I471" s="160" t="s">
        <v>2761</v>
      </c>
      <c r="J471" s="160" t="s">
        <v>229</v>
      </c>
      <c r="K471" s="160" t="s">
        <v>3</v>
      </c>
      <c r="L471" s="161">
        <v>3926909790</v>
      </c>
      <c r="M471" s="160" t="s">
        <v>676</v>
      </c>
      <c r="N471" s="161" t="s">
        <v>1175</v>
      </c>
      <c r="O471" s="161" t="s">
        <v>2170</v>
      </c>
      <c r="P471" s="181"/>
      <c r="Q471" s="160" t="s">
        <v>1133</v>
      </c>
      <c r="R471" s="232"/>
      <c r="S471" s="183">
        <v>4060039081216</v>
      </c>
    </row>
    <row r="472" spans="1:19" x14ac:dyDescent="0.2">
      <c r="A472" s="450"/>
      <c r="B472" s="155" t="s">
        <v>2438</v>
      </c>
      <c r="C472" s="156" t="s">
        <v>402</v>
      </c>
      <c r="D472" s="157" t="s">
        <v>401</v>
      </c>
      <c r="E472" s="158" t="s">
        <v>2439</v>
      </c>
      <c r="F472" s="159" t="s">
        <v>691</v>
      </c>
      <c r="G472" s="147">
        <v>714.22</v>
      </c>
      <c r="H472" s="147">
        <f t="shared" si="35"/>
        <v>3428</v>
      </c>
      <c r="I472" s="160" t="s">
        <v>2761</v>
      </c>
      <c r="J472" s="160" t="s">
        <v>229</v>
      </c>
      <c r="K472" s="160" t="s">
        <v>3</v>
      </c>
      <c r="L472" s="161">
        <v>8205598000</v>
      </c>
      <c r="M472" s="160" t="s">
        <v>676</v>
      </c>
      <c r="N472" s="161">
        <v>1</v>
      </c>
      <c r="O472" s="161" t="s">
        <v>2440</v>
      </c>
      <c r="P472" s="181"/>
      <c r="Q472" s="160" t="s">
        <v>1133</v>
      </c>
      <c r="R472" s="232"/>
      <c r="S472" s="183">
        <v>8717332003679</v>
      </c>
    </row>
    <row r="473" spans="1:19" x14ac:dyDescent="0.2">
      <c r="A473" s="450"/>
      <c r="B473" s="155" t="s">
        <v>2441</v>
      </c>
      <c r="C473" s="156" t="s">
        <v>2442</v>
      </c>
      <c r="D473" s="157" t="s">
        <v>404</v>
      </c>
      <c r="E473" s="158" t="s">
        <v>2443</v>
      </c>
      <c r="F473" s="159" t="s">
        <v>691</v>
      </c>
      <c r="G473" s="147">
        <v>1310.4000000000001</v>
      </c>
      <c r="H473" s="147">
        <f t="shared" si="35"/>
        <v>6290</v>
      </c>
      <c r="I473" s="160" t="s">
        <v>2761</v>
      </c>
      <c r="J473" s="160" t="s">
        <v>229</v>
      </c>
      <c r="K473" s="160" t="s">
        <v>3</v>
      </c>
      <c r="L473" s="161">
        <v>3926909790</v>
      </c>
      <c r="M473" s="160" t="s">
        <v>676</v>
      </c>
      <c r="N473" s="161">
        <v>4</v>
      </c>
      <c r="O473" s="161" t="s">
        <v>2444</v>
      </c>
      <c r="P473" s="181" t="s">
        <v>2445</v>
      </c>
      <c r="Q473" s="160" t="s">
        <v>1133</v>
      </c>
      <c r="R473" s="232"/>
      <c r="S473" s="183">
        <v>8717332003587</v>
      </c>
    </row>
    <row r="474" spans="1:19" x14ac:dyDescent="0.2">
      <c r="A474" s="450"/>
      <c r="B474" s="155" t="s">
        <v>2446</v>
      </c>
      <c r="C474" s="156" t="s">
        <v>662</v>
      </c>
      <c r="D474" s="157" t="s">
        <v>655</v>
      </c>
      <c r="E474" s="158" t="s">
        <v>2447</v>
      </c>
      <c r="F474" s="159" t="s">
        <v>691</v>
      </c>
      <c r="G474" s="147">
        <v>273.05</v>
      </c>
      <c r="H474" s="147">
        <f t="shared" si="35"/>
        <v>1311</v>
      </c>
      <c r="I474" s="160" t="s">
        <v>2761</v>
      </c>
      <c r="J474" s="160" t="s">
        <v>229</v>
      </c>
      <c r="K474" s="160" t="s">
        <v>3</v>
      </c>
      <c r="L474" s="161">
        <v>3926909790</v>
      </c>
      <c r="M474" s="160" t="s">
        <v>676</v>
      </c>
      <c r="N474" s="161">
        <v>10</v>
      </c>
      <c r="O474" s="161" t="s">
        <v>2448</v>
      </c>
      <c r="P474" s="181"/>
      <c r="Q474" s="160" t="s">
        <v>1133</v>
      </c>
      <c r="R474" s="232"/>
      <c r="S474" s="183">
        <v>8717332003594</v>
      </c>
    </row>
    <row r="475" spans="1:19" x14ac:dyDescent="0.2">
      <c r="A475" s="450"/>
      <c r="B475" s="155" t="s">
        <v>2449</v>
      </c>
      <c r="C475" s="156" t="s">
        <v>406</v>
      </c>
      <c r="D475" s="157" t="s">
        <v>405</v>
      </c>
      <c r="E475" s="158" t="s">
        <v>2450</v>
      </c>
      <c r="F475" s="159" t="s">
        <v>691</v>
      </c>
      <c r="G475" s="147">
        <v>31</v>
      </c>
      <c r="H475" s="147">
        <f t="shared" si="35"/>
        <v>149</v>
      </c>
      <c r="I475" s="160" t="s">
        <v>2761</v>
      </c>
      <c r="J475" s="160" t="s">
        <v>229</v>
      </c>
      <c r="K475" s="160" t="s">
        <v>3</v>
      </c>
      <c r="L475" s="161">
        <v>3926909790</v>
      </c>
      <c r="M475" s="160" t="s">
        <v>676</v>
      </c>
      <c r="N475" s="161">
        <v>3</v>
      </c>
      <c r="O475" s="161" t="s">
        <v>2451</v>
      </c>
      <c r="P475" s="181"/>
      <c r="Q475" s="160" t="s">
        <v>601</v>
      </c>
      <c r="R475" s="232"/>
      <c r="S475" s="183">
        <v>8717332020089</v>
      </c>
    </row>
    <row r="476" spans="1:19" ht="13.5" thickBot="1" x14ac:dyDescent="0.25">
      <c r="A476" s="450"/>
      <c r="B476" s="155">
        <v>705000169803</v>
      </c>
      <c r="C476" s="156" t="s">
        <v>798</v>
      </c>
      <c r="D476" s="157" t="s">
        <v>408</v>
      </c>
      <c r="E476" s="158" t="s">
        <v>2452</v>
      </c>
      <c r="F476" s="159" t="s">
        <v>691</v>
      </c>
      <c r="G476" s="147">
        <v>4895.88</v>
      </c>
      <c r="H476" s="147">
        <f t="shared" si="35"/>
        <v>23500</v>
      </c>
      <c r="I476" s="160" t="s">
        <v>2761</v>
      </c>
      <c r="J476" s="160" t="s">
        <v>229</v>
      </c>
      <c r="K476" s="160" t="s">
        <v>229</v>
      </c>
      <c r="L476" s="161">
        <v>90303900</v>
      </c>
      <c r="M476" s="160" t="s">
        <v>675</v>
      </c>
      <c r="N476" s="161">
        <v>4</v>
      </c>
      <c r="O476" s="161" t="s">
        <v>2453</v>
      </c>
      <c r="P476" s="403"/>
      <c r="Q476" s="160"/>
      <c r="R476" s="232"/>
      <c r="S476" s="183">
        <v>8717332774494</v>
      </c>
    </row>
    <row r="477" spans="1:19" ht="13.5" thickBot="1" x14ac:dyDescent="0.25">
      <c r="A477" s="450"/>
      <c r="B477" s="562" t="s">
        <v>2454</v>
      </c>
      <c r="C477" s="563"/>
      <c r="D477" s="563"/>
      <c r="E477" s="563"/>
      <c r="F477" s="564"/>
      <c r="G477" s="565"/>
      <c r="H477" s="565"/>
      <c r="I477" s="566" t="s">
        <v>1175</v>
      </c>
      <c r="J477" s="566"/>
      <c r="K477" s="566"/>
      <c r="L477" s="566"/>
      <c r="M477" s="566"/>
      <c r="N477" s="566" t="s">
        <v>1175</v>
      </c>
      <c r="O477" s="566" t="s">
        <v>1175</v>
      </c>
      <c r="P477" s="563"/>
      <c r="Q477" s="567"/>
      <c r="R477" s="567"/>
      <c r="S477" s="568"/>
    </row>
    <row r="478" spans="1:19" x14ac:dyDescent="0.2">
      <c r="A478" s="450"/>
      <c r="B478" s="170" t="s">
        <v>2455</v>
      </c>
      <c r="C478" s="171"/>
      <c r="D478" s="172" t="s">
        <v>1175</v>
      </c>
      <c r="E478" s="171"/>
      <c r="F478" s="173"/>
      <c r="G478" s="455"/>
      <c r="H478" s="455"/>
      <c r="I478" s="176" t="s">
        <v>1175</v>
      </c>
      <c r="J478" s="176"/>
      <c r="K478" s="176"/>
      <c r="L478" s="176"/>
      <c r="M478" s="176"/>
      <c r="N478" s="176" t="s">
        <v>1175</v>
      </c>
      <c r="O478" s="176" t="s">
        <v>1175</v>
      </c>
      <c r="P478" s="417"/>
      <c r="Q478" s="176"/>
      <c r="R478" s="177"/>
      <c r="S478" s="398"/>
    </row>
    <row r="479" spans="1:19" x14ac:dyDescent="0.2">
      <c r="A479" s="450"/>
      <c r="B479" s="155">
        <v>705000288669</v>
      </c>
      <c r="C479" s="156" t="s">
        <v>2457</v>
      </c>
      <c r="D479" s="181" t="s">
        <v>2458</v>
      </c>
      <c r="E479" s="249" t="s">
        <v>2459</v>
      </c>
      <c r="F479" s="193" t="s">
        <v>691</v>
      </c>
      <c r="G479" s="147">
        <v>541.64</v>
      </c>
      <c r="H479" s="147">
        <f>ROUND(ROUND(G479*4.8,2),0)</f>
        <v>2600</v>
      </c>
      <c r="I479" s="160" t="s">
        <v>2761</v>
      </c>
      <c r="J479" s="160" t="s">
        <v>229</v>
      </c>
      <c r="K479" s="160" t="s">
        <v>229</v>
      </c>
      <c r="L479" s="247">
        <v>8538909999</v>
      </c>
      <c r="M479" s="232" t="s">
        <v>675</v>
      </c>
      <c r="N479" s="161">
        <v>11</v>
      </c>
      <c r="O479" s="161" t="s">
        <v>2460</v>
      </c>
      <c r="P479" s="406"/>
      <c r="Q479" s="232" t="s">
        <v>601</v>
      </c>
      <c r="R479" s="232"/>
      <c r="S479" s="183">
        <v>8717332925537</v>
      </c>
    </row>
    <row r="480" spans="1:19" ht="16.5" x14ac:dyDescent="0.2">
      <c r="A480" s="450"/>
      <c r="B480" s="155">
        <v>705000317733</v>
      </c>
      <c r="C480" s="156" t="s">
        <v>2461</v>
      </c>
      <c r="D480" s="181" t="s">
        <v>2462</v>
      </c>
      <c r="E480" s="158" t="s">
        <v>2463</v>
      </c>
      <c r="F480" s="193" t="s">
        <v>691</v>
      </c>
      <c r="G480" s="147">
        <v>739.26</v>
      </c>
      <c r="H480" s="147">
        <f t="shared" ref="H480:H485" si="36">ROUND(ROUND(G480*4.8,2),0)</f>
        <v>3548</v>
      </c>
      <c r="I480" s="160" t="s">
        <v>2761</v>
      </c>
      <c r="J480" s="160" t="s">
        <v>229</v>
      </c>
      <c r="K480" s="160" t="s">
        <v>229</v>
      </c>
      <c r="L480" s="247">
        <v>8538909999</v>
      </c>
      <c r="M480" s="232" t="s">
        <v>675</v>
      </c>
      <c r="N480" s="161">
        <v>0</v>
      </c>
      <c r="O480" s="250">
        <v>0.2</v>
      </c>
      <c r="P480" s="406"/>
      <c r="Q480" s="232" t="s">
        <v>601</v>
      </c>
      <c r="R480" s="232"/>
      <c r="S480" s="183">
        <v>8717332541201</v>
      </c>
    </row>
    <row r="481" spans="1:19" x14ac:dyDescent="0.2">
      <c r="A481" s="467"/>
      <c r="B481" s="155" t="s">
        <v>2464</v>
      </c>
      <c r="C481" s="155" t="s">
        <v>2465</v>
      </c>
      <c r="D481" s="157" t="s">
        <v>2464</v>
      </c>
      <c r="E481" s="179" t="s">
        <v>2466</v>
      </c>
      <c r="F481" s="159" t="s">
        <v>691</v>
      </c>
      <c r="G481" s="147">
        <v>1493.89</v>
      </c>
      <c r="H481" s="147">
        <f t="shared" si="36"/>
        <v>7171</v>
      </c>
      <c r="I481" s="160" t="s">
        <v>2761</v>
      </c>
      <c r="J481" s="160" t="s">
        <v>229</v>
      </c>
      <c r="K481" s="194" t="s">
        <v>229</v>
      </c>
      <c r="L481" s="204">
        <v>8531103000</v>
      </c>
      <c r="M481" s="160" t="s">
        <v>675</v>
      </c>
      <c r="N481" s="161">
        <v>3</v>
      </c>
      <c r="O481" s="250">
        <v>3.72</v>
      </c>
      <c r="P481" s="408"/>
      <c r="Q481" s="255" t="s">
        <v>601</v>
      </c>
      <c r="R481" s="232" t="s">
        <v>2456</v>
      </c>
      <c r="S481" s="183">
        <v>8717332925582</v>
      </c>
    </row>
    <row r="482" spans="1:19" x14ac:dyDescent="0.2">
      <c r="A482" s="467"/>
      <c r="B482" s="155" t="s">
        <v>2467</v>
      </c>
      <c r="C482" s="155" t="s">
        <v>2468</v>
      </c>
      <c r="D482" s="157" t="s">
        <v>2467</v>
      </c>
      <c r="E482" s="179" t="s">
        <v>2469</v>
      </c>
      <c r="F482" s="159" t="s">
        <v>691</v>
      </c>
      <c r="G482" s="147">
        <v>224.28</v>
      </c>
      <c r="H482" s="147">
        <f t="shared" si="36"/>
        <v>1077</v>
      </c>
      <c r="I482" s="160" t="s">
        <v>2761</v>
      </c>
      <c r="J482" s="160" t="s">
        <v>229</v>
      </c>
      <c r="K482" s="194" t="s">
        <v>229</v>
      </c>
      <c r="L482" s="204">
        <v>8531103000</v>
      </c>
      <c r="M482" s="160" t="s">
        <v>675</v>
      </c>
      <c r="N482" s="161">
        <v>0</v>
      </c>
      <c r="O482" s="250">
        <v>0.14000000000000001</v>
      </c>
      <c r="P482" s="408"/>
      <c r="Q482" s="255" t="s">
        <v>601</v>
      </c>
      <c r="R482" s="232"/>
      <c r="S482" s="183">
        <v>8717332925599</v>
      </c>
    </row>
    <row r="483" spans="1:19" x14ac:dyDescent="0.2">
      <c r="A483" s="467"/>
      <c r="B483" s="155" t="s">
        <v>2470</v>
      </c>
      <c r="C483" s="155" t="s">
        <v>2471</v>
      </c>
      <c r="D483" s="157" t="s">
        <v>2470</v>
      </c>
      <c r="E483" s="179" t="s">
        <v>2472</v>
      </c>
      <c r="F483" s="159" t="s">
        <v>691</v>
      </c>
      <c r="G483" s="147">
        <v>2595.4</v>
      </c>
      <c r="H483" s="147">
        <f t="shared" si="36"/>
        <v>12458</v>
      </c>
      <c r="I483" s="160" t="s">
        <v>2761</v>
      </c>
      <c r="J483" s="160" t="s">
        <v>229</v>
      </c>
      <c r="K483" s="194" t="s">
        <v>229</v>
      </c>
      <c r="L483" s="204">
        <v>8531103000</v>
      </c>
      <c r="M483" s="160" t="s">
        <v>675</v>
      </c>
      <c r="N483" s="161">
        <v>0</v>
      </c>
      <c r="O483" s="250">
        <v>17.739999999999998</v>
      </c>
      <c r="P483" s="408"/>
      <c r="Q483" s="255" t="s">
        <v>601</v>
      </c>
      <c r="R483" s="232" t="s">
        <v>2456</v>
      </c>
      <c r="S483" s="183">
        <v>8717332925605</v>
      </c>
    </row>
    <row r="484" spans="1:19" x14ac:dyDescent="0.2">
      <c r="A484" s="467"/>
      <c r="B484" s="155" t="s">
        <v>2473</v>
      </c>
      <c r="C484" s="155" t="s">
        <v>2474</v>
      </c>
      <c r="D484" s="157" t="s">
        <v>2473</v>
      </c>
      <c r="E484" s="179" t="s">
        <v>2475</v>
      </c>
      <c r="F484" s="159" t="s">
        <v>691</v>
      </c>
      <c r="G484" s="147">
        <v>2595.4</v>
      </c>
      <c r="H484" s="147">
        <f t="shared" si="36"/>
        <v>12458</v>
      </c>
      <c r="I484" s="160" t="s">
        <v>2761</v>
      </c>
      <c r="J484" s="160" t="s">
        <v>229</v>
      </c>
      <c r="K484" s="194" t="s">
        <v>229</v>
      </c>
      <c r="L484" s="204">
        <v>8531103000</v>
      </c>
      <c r="M484" s="160" t="s">
        <v>675</v>
      </c>
      <c r="N484" s="161">
        <v>0</v>
      </c>
      <c r="O484" s="250">
        <v>24</v>
      </c>
      <c r="P484" s="408"/>
      <c r="Q484" s="255" t="s">
        <v>601</v>
      </c>
      <c r="R484" s="232" t="s">
        <v>2456</v>
      </c>
      <c r="S484" s="183">
        <v>8717332925612</v>
      </c>
    </row>
    <row r="485" spans="1:19" x14ac:dyDescent="0.2">
      <c r="A485" s="467"/>
      <c r="B485" s="155" t="s">
        <v>2476</v>
      </c>
      <c r="C485" s="155" t="s">
        <v>2477</v>
      </c>
      <c r="D485" s="157" t="s">
        <v>2476</v>
      </c>
      <c r="E485" s="179" t="s">
        <v>2478</v>
      </c>
      <c r="F485" s="159" t="s">
        <v>691</v>
      </c>
      <c r="G485" s="147">
        <v>1068.04</v>
      </c>
      <c r="H485" s="147">
        <f t="shared" si="36"/>
        <v>5127</v>
      </c>
      <c r="I485" s="160" t="s">
        <v>2761</v>
      </c>
      <c r="J485" s="160" t="s">
        <v>229</v>
      </c>
      <c r="K485" s="194" t="s">
        <v>229</v>
      </c>
      <c r="L485" s="204">
        <v>8531103000</v>
      </c>
      <c r="M485" s="160" t="s">
        <v>675</v>
      </c>
      <c r="N485" s="161">
        <v>0</v>
      </c>
      <c r="O485" s="250">
        <v>2.2000000000000002</v>
      </c>
      <c r="P485" s="408"/>
      <c r="Q485" s="255" t="s">
        <v>601</v>
      </c>
      <c r="R485" s="232" t="s">
        <v>2456</v>
      </c>
      <c r="S485" s="163">
        <v>8717332925735</v>
      </c>
    </row>
    <row r="486" spans="1:19" x14ac:dyDescent="0.2">
      <c r="A486" s="450"/>
      <c r="B486" s="170" t="s">
        <v>2479</v>
      </c>
      <c r="C486" s="171"/>
      <c r="D486" s="172" t="s">
        <v>1175</v>
      </c>
      <c r="E486" s="171"/>
      <c r="F486" s="173"/>
      <c r="G486" s="455"/>
      <c r="H486" s="455"/>
      <c r="I486" s="174" t="s">
        <v>1175</v>
      </c>
      <c r="J486" s="174"/>
      <c r="K486" s="174"/>
      <c r="L486" s="174"/>
      <c r="M486" s="174"/>
      <c r="N486" s="174" t="s">
        <v>1175</v>
      </c>
      <c r="O486" s="174" t="s">
        <v>1175</v>
      </c>
      <c r="P486" s="417"/>
      <c r="Q486" s="176"/>
      <c r="R486" s="177"/>
      <c r="S486" s="398"/>
    </row>
    <row r="487" spans="1:19" x14ac:dyDescent="0.2">
      <c r="A487" s="450"/>
      <c r="B487" s="155" t="s">
        <v>1319</v>
      </c>
      <c r="C487" s="156" t="s">
        <v>2480</v>
      </c>
      <c r="D487" s="157" t="s">
        <v>2481</v>
      </c>
      <c r="E487" s="158" t="s">
        <v>2482</v>
      </c>
      <c r="F487" s="159" t="s">
        <v>691</v>
      </c>
      <c r="G487" s="147">
        <v>493.53</v>
      </c>
      <c r="H487" s="147">
        <f>ROUND(ROUND(G487*4.8,2),0)</f>
        <v>2369</v>
      </c>
      <c r="I487" s="160" t="s">
        <v>2761</v>
      </c>
      <c r="J487" s="160" t="s">
        <v>229</v>
      </c>
      <c r="K487" s="160" t="s">
        <v>229</v>
      </c>
      <c r="L487" s="161">
        <v>8531900000</v>
      </c>
      <c r="M487" s="160" t="s">
        <v>1286</v>
      </c>
      <c r="N487" s="161">
        <v>0</v>
      </c>
      <c r="O487" s="161" t="s">
        <v>2483</v>
      </c>
      <c r="P487" s="403"/>
      <c r="Q487" s="160"/>
      <c r="R487" s="232" t="s">
        <v>2456</v>
      </c>
      <c r="S487" s="163"/>
    </row>
    <row r="488" spans="1:19" x14ac:dyDescent="0.2">
      <c r="A488" s="450"/>
      <c r="B488" s="155">
        <v>665000033702</v>
      </c>
      <c r="C488" s="155" t="s">
        <v>2484</v>
      </c>
      <c r="D488" s="157" t="s">
        <v>2485</v>
      </c>
      <c r="E488" s="180" t="s">
        <v>2486</v>
      </c>
      <c r="F488" s="159" t="s">
        <v>691</v>
      </c>
      <c r="G488" s="147">
        <v>2126.23</v>
      </c>
      <c r="H488" s="147">
        <f t="shared" ref="H488:H490" si="37">ROUND(ROUND(G488*4.8,2),0)</f>
        <v>10206</v>
      </c>
      <c r="I488" s="231" t="s">
        <v>2761</v>
      </c>
      <c r="J488" s="231" t="s">
        <v>229</v>
      </c>
      <c r="K488" s="231" t="s">
        <v>664</v>
      </c>
      <c r="L488" s="161">
        <v>8303009000</v>
      </c>
      <c r="M488" s="231" t="s">
        <v>675</v>
      </c>
      <c r="N488" s="242">
        <v>0</v>
      </c>
      <c r="O488" s="242" t="s">
        <v>2487</v>
      </c>
      <c r="P488" s="418"/>
      <c r="Q488" s="231"/>
      <c r="R488" s="256" t="s">
        <v>2456</v>
      </c>
      <c r="S488" s="163">
        <v>8717332289899</v>
      </c>
    </row>
    <row r="489" spans="1:19" x14ac:dyDescent="0.2">
      <c r="A489" s="450"/>
      <c r="B489" s="155" t="s">
        <v>2488</v>
      </c>
      <c r="C489" s="156" t="s">
        <v>2489</v>
      </c>
      <c r="D489" s="157" t="s">
        <v>2490</v>
      </c>
      <c r="E489" s="158" t="s">
        <v>2491</v>
      </c>
      <c r="F489" s="159" t="s">
        <v>691</v>
      </c>
      <c r="G489" s="147">
        <v>1720.44</v>
      </c>
      <c r="H489" s="147">
        <f t="shared" si="37"/>
        <v>8258</v>
      </c>
      <c r="I489" s="160" t="s">
        <v>2761</v>
      </c>
      <c r="J489" s="160" t="s">
        <v>229</v>
      </c>
      <c r="K489" s="160" t="s">
        <v>664</v>
      </c>
      <c r="L489" s="161">
        <v>8303009000</v>
      </c>
      <c r="M489" s="160" t="s">
        <v>675</v>
      </c>
      <c r="N489" s="161">
        <v>0</v>
      </c>
      <c r="O489" s="161" t="s">
        <v>2492</v>
      </c>
      <c r="P489" s="403"/>
      <c r="Q489" s="160"/>
      <c r="R489" s="232" t="s">
        <v>2456</v>
      </c>
      <c r="S489" s="163">
        <v>8717332289905</v>
      </c>
    </row>
    <row r="490" spans="1:19" x14ac:dyDescent="0.2">
      <c r="A490" s="450"/>
      <c r="B490" s="155" t="s">
        <v>1319</v>
      </c>
      <c r="C490" s="156" t="s">
        <v>2493</v>
      </c>
      <c r="D490" s="157" t="s">
        <v>2494</v>
      </c>
      <c r="E490" s="158" t="s">
        <v>2495</v>
      </c>
      <c r="F490" s="159" t="s">
        <v>691</v>
      </c>
      <c r="G490" s="147">
        <v>99</v>
      </c>
      <c r="H490" s="147">
        <f t="shared" si="37"/>
        <v>475</v>
      </c>
      <c r="I490" s="160" t="s">
        <v>2761</v>
      </c>
      <c r="J490" s="160" t="s">
        <v>229</v>
      </c>
      <c r="K490" s="160" t="s">
        <v>3</v>
      </c>
      <c r="L490" s="161">
        <v>7326909890</v>
      </c>
      <c r="M490" s="160" t="s">
        <v>675</v>
      </c>
      <c r="N490" s="161">
        <v>1</v>
      </c>
      <c r="O490" s="161" t="s">
        <v>1694</v>
      </c>
      <c r="P490" s="374"/>
      <c r="Q490" s="160"/>
      <c r="R490" s="232" t="s">
        <v>2456</v>
      </c>
      <c r="S490" s="183" t="s">
        <v>1175</v>
      </c>
    </row>
    <row r="491" spans="1:19" x14ac:dyDescent="0.2">
      <c r="A491" s="450"/>
      <c r="B491" s="170" t="s">
        <v>2496</v>
      </c>
      <c r="C491" s="171"/>
      <c r="D491" s="172" t="s">
        <v>1175</v>
      </c>
      <c r="E491" s="171"/>
      <c r="F491" s="173"/>
      <c r="G491" s="455"/>
      <c r="H491" s="455"/>
      <c r="I491" s="174" t="s">
        <v>1175</v>
      </c>
      <c r="J491" s="174"/>
      <c r="K491" s="174"/>
      <c r="L491" s="174"/>
      <c r="M491" s="174"/>
      <c r="N491" s="174" t="s">
        <v>1175</v>
      </c>
      <c r="O491" s="174" t="s">
        <v>1175</v>
      </c>
      <c r="P491" s="375"/>
      <c r="Q491" s="174"/>
      <c r="R491" s="177"/>
      <c r="S491" s="398"/>
    </row>
    <row r="492" spans="1:19" x14ac:dyDescent="0.2">
      <c r="A492" s="450"/>
      <c r="B492" s="155" t="s">
        <v>2497</v>
      </c>
      <c r="C492" s="156" t="s">
        <v>2498</v>
      </c>
      <c r="D492" s="157" t="s">
        <v>2499</v>
      </c>
      <c r="E492" s="158" t="s">
        <v>2500</v>
      </c>
      <c r="F492" s="159" t="s">
        <v>691</v>
      </c>
      <c r="G492" s="147">
        <v>541.23</v>
      </c>
      <c r="H492" s="147">
        <f>ROUND(ROUND(G92*4.8,2),0)</f>
        <v>24588</v>
      </c>
      <c r="I492" s="160" t="s">
        <v>2761</v>
      </c>
      <c r="J492" s="160" t="s">
        <v>229</v>
      </c>
      <c r="K492" s="160" t="s">
        <v>3</v>
      </c>
      <c r="L492" s="161">
        <v>8531900000</v>
      </c>
      <c r="M492" s="160" t="s">
        <v>675</v>
      </c>
      <c r="N492" s="161">
        <v>5</v>
      </c>
      <c r="O492" s="161" t="s">
        <v>2501</v>
      </c>
      <c r="P492" s="181"/>
      <c r="Q492" s="160"/>
      <c r="R492" s="232" t="s">
        <v>2456</v>
      </c>
      <c r="S492" s="164">
        <v>8717332020836</v>
      </c>
    </row>
    <row r="493" spans="1:19" x14ac:dyDescent="0.2">
      <c r="A493" s="450"/>
      <c r="B493" s="155" t="s">
        <v>2502</v>
      </c>
      <c r="C493" s="156" t="s">
        <v>2503</v>
      </c>
      <c r="D493" s="157" t="s">
        <v>2504</v>
      </c>
      <c r="E493" s="476" t="s">
        <v>2505</v>
      </c>
      <c r="F493" s="159" t="s">
        <v>691</v>
      </c>
      <c r="G493" s="147">
        <v>63.85</v>
      </c>
      <c r="H493" s="147">
        <f t="shared" ref="H493:H499" si="38">ROUND(ROUND(G93*4.8,2),0)</f>
        <v>16670</v>
      </c>
      <c r="I493" s="477" t="s">
        <v>2761</v>
      </c>
      <c r="J493" s="477" t="s">
        <v>229</v>
      </c>
      <c r="K493" s="477" t="s">
        <v>3</v>
      </c>
      <c r="L493" s="161">
        <v>8536501999</v>
      </c>
      <c r="M493" s="477" t="s">
        <v>675</v>
      </c>
      <c r="N493" s="478">
        <v>3</v>
      </c>
      <c r="O493" s="478" t="s">
        <v>1234</v>
      </c>
      <c r="P493" s="479"/>
      <c r="Q493" s="477"/>
      <c r="R493" s="480" t="s">
        <v>2456</v>
      </c>
      <c r="S493" s="481">
        <v>8717332019038</v>
      </c>
    </row>
    <row r="494" spans="1:19" ht="16.5" x14ac:dyDescent="0.2">
      <c r="A494" s="450"/>
      <c r="B494" s="155" t="s">
        <v>2506</v>
      </c>
      <c r="C494" s="156" t="s">
        <v>2507</v>
      </c>
      <c r="D494" s="157" t="s">
        <v>2508</v>
      </c>
      <c r="E494" s="476" t="s">
        <v>2509</v>
      </c>
      <c r="F494" s="159" t="s">
        <v>691</v>
      </c>
      <c r="G494" s="147">
        <v>38.31</v>
      </c>
      <c r="H494" s="147">
        <f t="shared" si="38"/>
        <v>44453</v>
      </c>
      <c r="I494" s="477" t="s">
        <v>2761</v>
      </c>
      <c r="J494" s="477" t="s">
        <v>229</v>
      </c>
      <c r="K494" s="477" t="s">
        <v>3</v>
      </c>
      <c r="L494" s="161">
        <v>8536501999</v>
      </c>
      <c r="M494" s="477" t="s">
        <v>675</v>
      </c>
      <c r="N494" s="478">
        <v>8</v>
      </c>
      <c r="O494" s="478" t="s">
        <v>2451</v>
      </c>
      <c r="P494" s="479"/>
      <c r="Q494" s="477"/>
      <c r="R494" s="480" t="s">
        <v>2456</v>
      </c>
      <c r="S494" s="481">
        <v>8717332020829</v>
      </c>
    </row>
    <row r="495" spans="1:19" x14ac:dyDescent="0.2">
      <c r="A495" s="450"/>
      <c r="B495" s="155" t="s">
        <v>2510</v>
      </c>
      <c r="C495" s="156" t="s">
        <v>2511</v>
      </c>
      <c r="D495" s="157" t="s">
        <v>2512</v>
      </c>
      <c r="E495" s="158" t="s">
        <v>2513</v>
      </c>
      <c r="F495" s="159" t="s">
        <v>691</v>
      </c>
      <c r="G495" s="147">
        <v>78.25</v>
      </c>
      <c r="H495" s="147">
        <f t="shared" si="38"/>
        <v>24588</v>
      </c>
      <c r="I495" s="160" t="s">
        <v>2761</v>
      </c>
      <c r="J495" s="160" t="s">
        <v>229</v>
      </c>
      <c r="K495" s="160" t="s">
        <v>3</v>
      </c>
      <c r="L495" s="161">
        <v>8505902999</v>
      </c>
      <c r="M495" s="160" t="s">
        <v>675</v>
      </c>
      <c r="N495" s="161">
        <v>4</v>
      </c>
      <c r="O495" s="161" t="s">
        <v>1155</v>
      </c>
      <c r="P495" s="181"/>
      <c r="Q495" s="160"/>
      <c r="R495" s="232" t="s">
        <v>2456</v>
      </c>
      <c r="S495" s="164">
        <v>8717332002962</v>
      </c>
    </row>
    <row r="496" spans="1:19" ht="16.5" x14ac:dyDescent="0.2">
      <c r="A496" s="450"/>
      <c r="B496" s="155" t="s">
        <v>2514</v>
      </c>
      <c r="C496" s="156" t="s">
        <v>2515</v>
      </c>
      <c r="D496" s="157" t="s">
        <v>2516</v>
      </c>
      <c r="E496" s="158" t="s">
        <v>2517</v>
      </c>
      <c r="F496" s="159" t="s">
        <v>691</v>
      </c>
      <c r="G496" s="147">
        <v>243.24</v>
      </c>
      <c r="H496" s="147">
        <f t="shared" si="38"/>
        <v>16670</v>
      </c>
      <c r="I496" s="160" t="s">
        <v>2761</v>
      </c>
      <c r="J496" s="160" t="s">
        <v>229</v>
      </c>
      <c r="K496" s="160" t="s">
        <v>3</v>
      </c>
      <c r="L496" s="161">
        <v>8505902999</v>
      </c>
      <c r="M496" s="160" t="s">
        <v>675</v>
      </c>
      <c r="N496" s="161">
        <v>4</v>
      </c>
      <c r="O496" s="161" t="s">
        <v>1536</v>
      </c>
      <c r="P496" s="181"/>
      <c r="Q496" s="160"/>
      <c r="R496" s="232" t="s">
        <v>2456</v>
      </c>
      <c r="S496" s="164">
        <v>8717332002948</v>
      </c>
    </row>
    <row r="497" spans="1:19" ht="16.5" x14ac:dyDescent="0.2">
      <c r="A497" s="450"/>
      <c r="B497" s="155" t="s">
        <v>2518</v>
      </c>
      <c r="C497" s="156" t="s">
        <v>2519</v>
      </c>
      <c r="D497" s="157" t="s">
        <v>2520</v>
      </c>
      <c r="E497" s="158" t="s">
        <v>2521</v>
      </c>
      <c r="F497" s="159" t="s">
        <v>691</v>
      </c>
      <c r="G497" s="147">
        <v>447.83</v>
      </c>
      <c r="H497" s="147">
        <f t="shared" si="38"/>
        <v>2399</v>
      </c>
      <c r="I497" s="160" t="s">
        <v>2761</v>
      </c>
      <c r="J497" s="160" t="s">
        <v>229</v>
      </c>
      <c r="K497" s="160" t="s">
        <v>3</v>
      </c>
      <c r="L497" s="161">
        <v>8505902999</v>
      </c>
      <c r="M497" s="160" t="s">
        <v>675</v>
      </c>
      <c r="N497" s="161">
        <v>1</v>
      </c>
      <c r="O497" s="161" t="s">
        <v>2522</v>
      </c>
      <c r="P497" s="181"/>
      <c r="Q497" s="160"/>
      <c r="R497" s="232" t="s">
        <v>2456</v>
      </c>
      <c r="S497" s="164">
        <v>8717332002979</v>
      </c>
    </row>
    <row r="498" spans="1:19" x14ac:dyDescent="0.2">
      <c r="A498" s="450"/>
      <c r="B498" s="155" t="s">
        <v>2523</v>
      </c>
      <c r="C498" s="156" t="s">
        <v>2524</v>
      </c>
      <c r="D498" s="157" t="s">
        <v>2525</v>
      </c>
      <c r="E498" s="158" t="s">
        <v>2526</v>
      </c>
      <c r="F498" s="159" t="s">
        <v>691</v>
      </c>
      <c r="G498" s="147">
        <v>59.06</v>
      </c>
      <c r="H498" s="147">
        <f t="shared" si="38"/>
        <v>1675</v>
      </c>
      <c r="I498" s="160" t="s">
        <v>2761</v>
      </c>
      <c r="J498" s="160" t="s">
        <v>229</v>
      </c>
      <c r="K498" s="160" t="s">
        <v>3</v>
      </c>
      <c r="L498" s="161">
        <v>8505909090</v>
      </c>
      <c r="M498" s="160" t="s">
        <v>675</v>
      </c>
      <c r="N498" s="161">
        <v>2</v>
      </c>
      <c r="O498" s="161" t="s">
        <v>2527</v>
      </c>
      <c r="P498" s="181"/>
      <c r="Q498" s="160"/>
      <c r="R498" s="232" t="s">
        <v>2456</v>
      </c>
      <c r="S498" s="164">
        <v>8717332019021</v>
      </c>
    </row>
    <row r="499" spans="1:19" ht="16.5" x14ac:dyDescent="0.2">
      <c r="A499" s="450"/>
      <c r="B499" s="155" t="s">
        <v>2528</v>
      </c>
      <c r="C499" s="156" t="s">
        <v>2529</v>
      </c>
      <c r="D499" s="157" t="s">
        <v>2530</v>
      </c>
      <c r="E499" s="158" t="s">
        <v>2531</v>
      </c>
      <c r="F499" s="159" t="s">
        <v>691</v>
      </c>
      <c r="G499" s="147">
        <v>413.97</v>
      </c>
      <c r="H499" s="147">
        <f t="shared" si="38"/>
        <v>0</v>
      </c>
      <c r="I499" s="160" t="s">
        <v>2761</v>
      </c>
      <c r="J499" s="160" t="s">
        <v>229</v>
      </c>
      <c r="K499" s="160" t="s">
        <v>3</v>
      </c>
      <c r="L499" s="161">
        <v>8505909090</v>
      </c>
      <c r="M499" s="160" t="s">
        <v>675</v>
      </c>
      <c r="N499" s="161">
        <v>1</v>
      </c>
      <c r="O499" s="161" t="s">
        <v>2532</v>
      </c>
      <c r="P499" s="181"/>
      <c r="Q499" s="160"/>
      <c r="R499" s="232" t="s">
        <v>2456</v>
      </c>
      <c r="S499" s="164">
        <v>8717332002986</v>
      </c>
    </row>
    <row r="500" spans="1:19" x14ac:dyDescent="0.2">
      <c r="A500" s="450"/>
      <c r="B500" s="170" t="s">
        <v>2533</v>
      </c>
      <c r="C500" s="171" t="s">
        <v>1175</v>
      </c>
      <c r="D500" s="172" t="s">
        <v>1175</v>
      </c>
      <c r="E500" s="171"/>
      <c r="F500" s="173"/>
      <c r="G500" s="455"/>
      <c r="H500" s="455"/>
      <c r="I500" s="174" t="s">
        <v>1175</v>
      </c>
      <c r="J500" s="174"/>
      <c r="K500" s="174"/>
      <c r="L500" s="174"/>
      <c r="M500" s="174"/>
      <c r="N500" s="174" t="s">
        <v>1175</v>
      </c>
      <c r="O500" s="174"/>
      <c r="P500" s="375"/>
      <c r="Q500" s="174"/>
      <c r="R500" s="177"/>
      <c r="S500" s="398"/>
    </row>
    <row r="501" spans="1:19" s="255" customFormat="1" ht="11.25" x14ac:dyDescent="0.2">
      <c r="A501" s="450"/>
      <c r="B501" s="155"/>
      <c r="C501" s="156" t="s">
        <v>2534</v>
      </c>
      <c r="D501" s="157" t="s">
        <v>2535</v>
      </c>
      <c r="E501" s="179" t="s">
        <v>2536</v>
      </c>
      <c r="F501" s="159" t="s">
        <v>2649</v>
      </c>
      <c r="G501" s="482">
        <v>900</v>
      </c>
      <c r="H501" s="482">
        <f>ROUND(ROUND(G501*4.8,2),0)</f>
        <v>4320</v>
      </c>
      <c r="I501" s="160" t="s">
        <v>2761</v>
      </c>
      <c r="J501" s="160" t="s">
        <v>1181</v>
      </c>
      <c r="K501" s="160" t="s">
        <v>1181</v>
      </c>
      <c r="L501" s="160" t="s">
        <v>1181</v>
      </c>
      <c r="M501" s="160" t="s">
        <v>2537</v>
      </c>
      <c r="N501" s="160" t="s">
        <v>1181</v>
      </c>
      <c r="O501" s="160" t="s">
        <v>1182</v>
      </c>
      <c r="P501" s="408"/>
      <c r="Q501" s="194"/>
      <c r="R501" s="157" t="s">
        <v>2538</v>
      </c>
      <c r="S501" s="163">
        <v>8717332951796</v>
      </c>
    </row>
    <row r="502" spans="1:19" s="255" customFormat="1" ht="11.25" x14ac:dyDescent="0.2">
      <c r="A502" s="450"/>
      <c r="B502" s="155"/>
      <c r="C502" s="156" t="s">
        <v>2539</v>
      </c>
      <c r="D502" s="157" t="s">
        <v>2540</v>
      </c>
      <c r="E502" s="179" t="s">
        <v>2695</v>
      </c>
      <c r="F502" s="159" t="s">
        <v>2649</v>
      </c>
      <c r="G502" s="482">
        <v>600</v>
      </c>
      <c r="H502" s="482">
        <f t="shared" ref="H502:H503" si="39">ROUND(ROUND(G502*4.8,2),0)</f>
        <v>2880</v>
      </c>
      <c r="I502" s="160" t="s">
        <v>2761</v>
      </c>
      <c r="J502" s="160" t="s">
        <v>1181</v>
      </c>
      <c r="K502" s="160" t="s">
        <v>1181</v>
      </c>
      <c r="L502" s="160" t="s">
        <v>1181</v>
      </c>
      <c r="M502" s="160" t="s">
        <v>2537</v>
      </c>
      <c r="N502" s="160" t="s">
        <v>1181</v>
      </c>
      <c r="O502" s="160" t="s">
        <v>1182</v>
      </c>
      <c r="P502" s="408"/>
      <c r="Q502" s="194"/>
      <c r="R502" s="157" t="s">
        <v>2541</v>
      </c>
      <c r="S502" s="163">
        <v>4060039025128</v>
      </c>
    </row>
    <row r="503" spans="1:19" s="255" customFormat="1" ht="11.25" x14ac:dyDescent="0.2">
      <c r="A503" s="450"/>
      <c r="B503" s="155"/>
      <c r="C503" s="156" t="s">
        <v>2542</v>
      </c>
      <c r="D503" s="157" t="s">
        <v>2543</v>
      </c>
      <c r="E503" s="179" t="s">
        <v>2696</v>
      </c>
      <c r="F503" s="159" t="s">
        <v>2649</v>
      </c>
      <c r="G503" s="482">
        <v>600</v>
      </c>
      <c r="H503" s="482">
        <f t="shared" si="39"/>
        <v>2880</v>
      </c>
      <c r="I503" s="160" t="s">
        <v>2761</v>
      </c>
      <c r="J503" s="160" t="s">
        <v>1181</v>
      </c>
      <c r="K503" s="160" t="s">
        <v>1181</v>
      </c>
      <c r="L503" s="160" t="s">
        <v>1181</v>
      </c>
      <c r="M503" s="160" t="s">
        <v>2537</v>
      </c>
      <c r="N503" s="160" t="s">
        <v>1181</v>
      </c>
      <c r="O503" s="160" t="s">
        <v>1182</v>
      </c>
      <c r="P503" s="408"/>
      <c r="Q503" s="194"/>
      <c r="R503" s="157" t="s">
        <v>2541</v>
      </c>
      <c r="S503" s="163">
        <v>4060039025135</v>
      </c>
    </row>
    <row r="506" spans="1:19" x14ac:dyDescent="0.2">
      <c r="G506" s="449"/>
      <c r="H506" s="449"/>
    </row>
    <row r="507" spans="1:19" x14ac:dyDescent="0.2">
      <c r="G507" s="449"/>
      <c r="H507" s="449"/>
    </row>
    <row r="508" spans="1:19" x14ac:dyDescent="0.2">
      <c r="C508" s="143"/>
      <c r="G508" s="449"/>
      <c r="H508" s="449"/>
    </row>
    <row r="509" spans="1:19" x14ac:dyDescent="0.2">
      <c r="C509" s="166"/>
      <c r="G509" s="449"/>
      <c r="H509" s="449"/>
    </row>
    <row r="510" spans="1:19" x14ac:dyDescent="0.2">
      <c r="C510" s="166"/>
      <c r="G510" s="449"/>
      <c r="H510" s="449"/>
    </row>
    <row r="511" spans="1:19" x14ac:dyDescent="0.2">
      <c r="C511" s="143"/>
      <c r="G511" s="449"/>
      <c r="H511" s="449"/>
    </row>
    <row r="512" spans="1:19" x14ac:dyDescent="0.2">
      <c r="C512" s="156"/>
      <c r="G512" s="449"/>
      <c r="H512" s="449"/>
    </row>
    <row r="513" spans="3:8" x14ac:dyDescent="0.2">
      <c r="C513" s="156"/>
      <c r="G513" s="449"/>
      <c r="H513" s="449"/>
    </row>
    <row r="514" spans="3:8" x14ac:dyDescent="0.2">
      <c r="C514" s="143"/>
      <c r="G514" s="449"/>
      <c r="H514" s="449"/>
    </row>
    <row r="515" spans="3:8" x14ac:dyDescent="0.2">
      <c r="C515" s="143"/>
      <c r="G515" s="449"/>
      <c r="H515" s="449"/>
    </row>
    <row r="516" spans="3:8" x14ac:dyDescent="0.2">
      <c r="C516" s="143"/>
      <c r="G516" s="449"/>
      <c r="H516" s="449"/>
    </row>
    <row r="517" spans="3:8" x14ac:dyDescent="0.2">
      <c r="C517" s="143"/>
    </row>
    <row r="518" spans="3:8" x14ac:dyDescent="0.2">
      <c r="C518" s="143"/>
    </row>
    <row r="519" spans="3:8" x14ac:dyDescent="0.2">
      <c r="C519" s="143"/>
    </row>
    <row r="520" spans="3:8" x14ac:dyDescent="0.2">
      <c r="C520" s="143"/>
    </row>
    <row r="521" spans="3:8" x14ac:dyDescent="0.2">
      <c r="C521" s="143"/>
    </row>
  </sheetData>
  <autoFilter ref="A2:S503" xr:uid="{A5418D08-87FE-4CDB-909A-43E682665CF0}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75E1-FABF-4670-B874-071A04EAFEF8}">
  <sheetPr>
    <tabColor theme="7" tint="0.59999389629810485"/>
  </sheetPr>
  <dimension ref="A1:XBZ518"/>
  <sheetViews>
    <sheetView zoomScale="160" zoomScaleNormal="160" workbookViewId="0">
      <pane xSplit="4" ySplit="2" topLeftCell="E474" activePane="bottomRight" state="frozen"/>
      <selection pane="topRight" activeCell="E1" sqref="E1"/>
      <selection pane="bottomLeft" activeCell="A3" sqref="A3"/>
      <selection pane="bottomRight" activeCell="D305" sqref="D305"/>
    </sheetView>
  </sheetViews>
  <sheetFormatPr defaultColWidth="11.42578125" defaultRowHeight="12.75" x14ac:dyDescent="0.2"/>
  <cols>
    <col min="1" max="1" width="9" style="483" customWidth="1"/>
    <col min="2" max="2" width="11.42578125" style="449" customWidth="1"/>
    <col min="3" max="3" width="14.7109375" style="449" customWidth="1"/>
    <col min="4" max="4" width="15" style="484" bestFit="1" customWidth="1"/>
    <col min="5" max="5" width="27.5703125" style="485" bestFit="1" customWidth="1"/>
    <col min="6" max="6" width="12.7109375" style="449" bestFit="1" customWidth="1"/>
    <col min="7" max="8" width="11.140625" style="487" customWidth="1"/>
    <col min="9" max="10" width="10.5703125" style="449" bestFit="1" customWidth="1"/>
    <col min="11" max="11" width="13.42578125" style="449" bestFit="1" customWidth="1"/>
    <col min="12" max="12" width="12.140625" style="449" bestFit="1" customWidth="1"/>
    <col min="13" max="13" width="13.85546875" style="449" bestFit="1" customWidth="1"/>
    <col min="14" max="14" width="14.85546875" style="449" bestFit="1" customWidth="1"/>
    <col min="15" max="15" width="14" style="484" bestFit="1" customWidth="1"/>
    <col min="16" max="16" width="47.140625" style="486" customWidth="1"/>
    <col min="17" max="17" width="12.140625" style="449" bestFit="1" customWidth="1"/>
    <col min="18" max="18" width="39.85546875" style="449" bestFit="1" customWidth="1"/>
    <col min="19" max="19" width="18.140625" style="449" bestFit="1" customWidth="1"/>
    <col min="20" max="16384" width="11.42578125" style="449"/>
  </cols>
  <sheetData>
    <row r="1" spans="1:19" ht="40.5" customHeight="1" thickBot="1" x14ac:dyDescent="0.25">
      <c r="A1" s="447" t="s">
        <v>1112</v>
      </c>
      <c r="B1" s="119"/>
      <c r="C1" s="616" t="s">
        <v>2835</v>
      </c>
      <c r="D1" s="120"/>
      <c r="E1" s="121"/>
      <c r="F1" s="122"/>
      <c r="G1" s="122"/>
      <c r="H1" s="122"/>
      <c r="I1" s="123"/>
      <c r="J1" s="123"/>
      <c r="K1" s="147"/>
      <c r="L1" s="124"/>
      <c r="M1" s="125"/>
      <c r="N1" s="125"/>
      <c r="O1" s="120"/>
      <c r="P1" s="371"/>
      <c r="Q1" s="126"/>
      <c r="R1" s="126"/>
      <c r="S1" s="127"/>
    </row>
    <row r="2" spans="1:19" ht="45.75" thickBot="1" x14ac:dyDescent="0.25">
      <c r="A2" s="129"/>
      <c r="B2" s="130" t="s">
        <v>1113</v>
      </c>
      <c r="C2" s="617" t="s">
        <v>1114</v>
      </c>
      <c r="D2" s="132" t="s">
        <v>1115</v>
      </c>
      <c r="E2" s="131" t="s">
        <v>1116</v>
      </c>
      <c r="F2" s="618" t="s">
        <v>1117</v>
      </c>
      <c r="G2" s="619" t="s">
        <v>2836</v>
      </c>
      <c r="H2" s="619" t="s">
        <v>2844</v>
      </c>
      <c r="I2" s="131" t="s">
        <v>1120</v>
      </c>
      <c r="J2" s="131" t="s">
        <v>1118</v>
      </c>
      <c r="K2" s="131" t="s">
        <v>1119</v>
      </c>
      <c r="L2" s="131" t="s">
        <v>1121</v>
      </c>
      <c r="M2" s="131" t="s">
        <v>1122</v>
      </c>
      <c r="N2" s="131" t="s">
        <v>1123</v>
      </c>
      <c r="O2" s="132" t="s">
        <v>1124</v>
      </c>
      <c r="P2" s="132" t="s">
        <v>1125</v>
      </c>
      <c r="Q2" s="131" t="s">
        <v>1126</v>
      </c>
      <c r="R2" s="131" t="s">
        <v>1127</v>
      </c>
      <c r="S2" s="133" t="s">
        <v>1128</v>
      </c>
    </row>
    <row r="3" spans="1:19" ht="13.5" thickBot="1" x14ac:dyDescent="0.25">
      <c r="A3" s="450"/>
      <c r="B3" s="548" t="s">
        <v>1129</v>
      </c>
      <c r="C3" s="620"/>
      <c r="D3" s="549"/>
      <c r="E3" s="549"/>
      <c r="F3" s="550"/>
      <c r="G3" s="551"/>
      <c r="H3" s="551"/>
      <c r="I3" s="552"/>
      <c r="J3" s="552"/>
      <c r="K3" s="552"/>
      <c r="L3" s="552"/>
      <c r="M3" s="552"/>
      <c r="N3" s="552"/>
      <c r="O3" s="552"/>
      <c r="P3" s="549"/>
      <c r="Q3" s="552"/>
      <c r="R3" s="553"/>
      <c r="S3" s="554"/>
    </row>
    <row r="4" spans="1:19" x14ac:dyDescent="0.2">
      <c r="A4" s="450"/>
      <c r="B4" s="134" t="s">
        <v>2609</v>
      </c>
      <c r="C4" s="135"/>
      <c r="D4" s="136"/>
      <c r="E4" s="137"/>
      <c r="F4" s="138"/>
      <c r="G4" s="451"/>
      <c r="H4" s="451"/>
      <c r="I4" s="139"/>
      <c r="J4" s="139"/>
      <c r="K4" s="139"/>
      <c r="L4" s="140"/>
      <c r="M4" s="139"/>
      <c r="N4" s="140"/>
      <c r="O4" s="140"/>
      <c r="P4" s="372"/>
      <c r="Q4" s="139"/>
      <c r="R4" s="139"/>
      <c r="S4" s="141"/>
    </row>
    <row r="5" spans="1:19" x14ac:dyDescent="0.2">
      <c r="A5" s="450"/>
      <c r="B5" s="142" t="s">
        <v>1130</v>
      </c>
      <c r="C5" s="143" t="s">
        <v>681</v>
      </c>
      <c r="D5" s="144" t="s">
        <v>5</v>
      </c>
      <c r="E5" s="145" t="s">
        <v>1131</v>
      </c>
      <c r="F5" s="621" t="s">
        <v>691</v>
      </c>
      <c r="G5" s="426">
        <v>215.92</v>
      </c>
      <c r="H5" s="426">
        <f>ROUND(ROUND(G5*4.704,2),0)</f>
        <v>1016</v>
      </c>
      <c r="I5" s="148" t="s">
        <v>2733</v>
      </c>
      <c r="J5" s="148" t="s">
        <v>229</v>
      </c>
      <c r="K5" s="149">
        <v>1</v>
      </c>
      <c r="L5" s="149">
        <v>8537109199</v>
      </c>
      <c r="M5" s="148" t="s">
        <v>632</v>
      </c>
      <c r="N5" s="149">
        <v>148</v>
      </c>
      <c r="O5" s="150" t="s">
        <v>1132</v>
      </c>
      <c r="P5" s="373"/>
      <c r="Q5" s="148" t="s">
        <v>1133</v>
      </c>
      <c r="R5" s="151"/>
      <c r="S5" s="152">
        <v>800549180153</v>
      </c>
    </row>
    <row r="6" spans="1:19" x14ac:dyDescent="0.2">
      <c r="A6" s="450"/>
      <c r="B6" s="142" t="s">
        <v>1134</v>
      </c>
      <c r="C6" s="143" t="s">
        <v>8</v>
      </c>
      <c r="D6" s="144" t="s">
        <v>7</v>
      </c>
      <c r="E6" s="145" t="s">
        <v>1135</v>
      </c>
      <c r="F6" s="621" t="s">
        <v>691</v>
      </c>
      <c r="G6" s="426">
        <v>129.56</v>
      </c>
      <c r="H6" s="426">
        <f t="shared" ref="H6:H19" si="0">ROUND(ROUND(G6*4.704,2),0)</f>
        <v>609</v>
      </c>
      <c r="I6" s="148" t="s">
        <v>2733</v>
      </c>
      <c r="J6" s="148" t="s">
        <v>229</v>
      </c>
      <c r="K6" s="148" t="s">
        <v>3</v>
      </c>
      <c r="L6" s="149">
        <v>8537109199</v>
      </c>
      <c r="M6" s="148" t="s">
        <v>632</v>
      </c>
      <c r="N6" s="149">
        <v>7</v>
      </c>
      <c r="O6" s="150" t="s">
        <v>1136</v>
      </c>
      <c r="P6" s="373"/>
      <c r="Q6" s="148" t="s">
        <v>1133</v>
      </c>
      <c r="R6" s="151"/>
      <c r="S6" s="153">
        <v>8717332205882</v>
      </c>
    </row>
    <row r="7" spans="1:19" x14ac:dyDescent="0.2">
      <c r="A7" s="450"/>
      <c r="B7" s="142" t="s">
        <v>2734</v>
      </c>
      <c r="C7" s="143" t="s">
        <v>11</v>
      </c>
      <c r="D7" s="144" t="s">
        <v>10</v>
      </c>
      <c r="E7" s="145" t="s">
        <v>1137</v>
      </c>
      <c r="F7" s="621" t="s">
        <v>691</v>
      </c>
      <c r="G7" s="426">
        <v>172.73</v>
      </c>
      <c r="H7" s="426">
        <f t="shared" si="0"/>
        <v>813</v>
      </c>
      <c r="I7" s="148" t="s">
        <v>2733</v>
      </c>
      <c r="J7" s="148" t="s">
        <v>229</v>
      </c>
      <c r="K7" s="149">
        <v>1</v>
      </c>
      <c r="L7" s="149">
        <v>8537109199</v>
      </c>
      <c r="M7" s="148" t="s">
        <v>632</v>
      </c>
      <c r="N7" s="149">
        <v>98</v>
      </c>
      <c r="O7" s="150" t="s">
        <v>1138</v>
      </c>
      <c r="P7" s="373"/>
      <c r="Q7" s="148" t="s">
        <v>1133</v>
      </c>
      <c r="R7" s="151"/>
      <c r="S7" s="152">
        <v>8717332205912</v>
      </c>
    </row>
    <row r="8" spans="1:19" s="154" customFormat="1" x14ac:dyDescent="0.2">
      <c r="A8" s="452" t="s">
        <v>2837</v>
      </c>
      <c r="B8" s="142" t="s">
        <v>1139</v>
      </c>
      <c r="C8" s="634" t="s">
        <v>14</v>
      </c>
      <c r="D8" s="144" t="s">
        <v>13</v>
      </c>
      <c r="E8" s="145" t="s">
        <v>1140</v>
      </c>
      <c r="F8" s="621" t="s">
        <v>691</v>
      </c>
      <c r="G8" s="622">
        <v>470</v>
      </c>
      <c r="H8" s="633">
        <f t="shared" si="0"/>
        <v>2211</v>
      </c>
      <c r="I8" s="148" t="s">
        <v>2733</v>
      </c>
      <c r="J8" s="148" t="s">
        <v>229</v>
      </c>
      <c r="K8" s="149">
        <v>1</v>
      </c>
      <c r="L8" s="149">
        <v>8537109199</v>
      </c>
      <c r="M8" s="148" t="s">
        <v>632</v>
      </c>
      <c r="N8" s="149">
        <v>15</v>
      </c>
      <c r="O8" s="150" t="s">
        <v>1141</v>
      </c>
      <c r="P8" s="373"/>
      <c r="Q8" s="148" t="s">
        <v>1133</v>
      </c>
      <c r="R8" s="151"/>
      <c r="S8" s="152">
        <v>8717332205929</v>
      </c>
    </row>
    <row r="9" spans="1:19" x14ac:dyDescent="0.2">
      <c r="A9" s="450"/>
      <c r="B9" s="142" t="s">
        <v>1142</v>
      </c>
      <c r="C9" s="143" t="s">
        <v>17</v>
      </c>
      <c r="D9" s="144" t="s">
        <v>16</v>
      </c>
      <c r="E9" s="145" t="s">
        <v>1143</v>
      </c>
      <c r="F9" s="621" t="s">
        <v>691</v>
      </c>
      <c r="G9" s="426">
        <v>259.11</v>
      </c>
      <c r="H9" s="426">
        <f t="shared" si="0"/>
        <v>1219</v>
      </c>
      <c r="I9" s="148" t="s">
        <v>2733</v>
      </c>
      <c r="J9" s="148" t="s">
        <v>229</v>
      </c>
      <c r="K9" s="148" t="s">
        <v>3</v>
      </c>
      <c r="L9" s="149">
        <v>8537109199</v>
      </c>
      <c r="M9" s="148" t="s">
        <v>632</v>
      </c>
      <c r="N9" s="149">
        <v>4</v>
      </c>
      <c r="O9" s="150" t="s">
        <v>1144</v>
      </c>
      <c r="P9" s="373"/>
      <c r="Q9" s="148" t="s">
        <v>1133</v>
      </c>
      <c r="R9" s="151"/>
      <c r="S9" s="152">
        <v>8717332205936</v>
      </c>
    </row>
    <row r="10" spans="1:19" x14ac:dyDescent="0.2">
      <c r="A10" s="453"/>
      <c r="B10" s="155" t="s">
        <v>1145</v>
      </c>
      <c r="C10" s="156" t="s">
        <v>20</v>
      </c>
      <c r="D10" s="157" t="s">
        <v>19</v>
      </c>
      <c r="E10" s="158" t="s">
        <v>1146</v>
      </c>
      <c r="F10" s="623" t="s">
        <v>691</v>
      </c>
      <c r="G10" s="426">
        <v>237.16</v>
      </c>
      <c r="H10" s="426">
        <f t="shared" si="0"/>
        <v>1116</v>
      </c>
      <c r="I10" s="148" t="s">
        <v>2733</v>
      </c>
      <c r="J10" s="160" t="s">
        <v>229</v>
      </c>
      <c r="K10" s="161">
        <v>1</v>
      </c>
      <c r="L10" s="161">
        <v>8537109199</v>
      </c>
      <c r="M10" s="160" t="s">
        <v>632</v>
      </c>
      <c r="N10" s="161">
        <v>17</v>
      </c>
      <c r="O10" s="454" t="s">
        <v>1147</v>
      </c>
      <c r="P10" s="374"/>
      <c r="Q10" s="160" t="s">
        <v>1133</v>
      </c>
      <c r="R10" s="162"/>
      <c r="S10" s="163">
        <v>8717332205943</v>
      </c>
    </row>
    <row r="11" spans="1:19" x14ac:dyDescent="0.2">
      <c r="A11" s="453"/>
      <c r="B11" s="155" t="s">
        <v>1148</v>
      </c>
      <c r="C11" s="156" t="s">
        <v>23</v>
      </c>
      <c r="D11" s="157" t="s">
        <v>22</v>
      </c>
      <c r="E11" s="158" t="s">
        <v>1149</v>
      </c>
      <c r="F11" s="623" t="s">
        <v>691</v>
      </c>
      <c r="G11" s="426">
        <v>468.24</v>
      </c>
      <c r="H11" s="426">
        <f t="shared" si="0"/>
        <v>2203</v>
      </c>
      <c r="I11" s="148" t="s">
        <v>2733</v>
      </c>
      <c r="J11" s="160" t="s">
        <v>229</v>
      </c>
      <c r="K11" s="161">
        <v>1</v>
      </c>
      <c r="L11" s="161">
        <v>8537109199</v>
      </c>
      <c r="M11" s="160" t="s">
        <v>632</v>
      </c>
      <c r="N11" s="161">
        <v>52</v>
      </c>
      <c r="O11" s="454" t="s">
        <v>1150</v>
      </c>
      <c r="P11" s="374"/>
      <c r="Q11" s="160" t="s">
        <v>1133</v>
      </c>
      <c r="R11" s="162"/>
      <c r="S11" s="163">
        <v>8717332205950</v>
      </c>
    </row>
    <row r="12" spans="1:19" s="154" customFormat="1" x14ac:dyDescent="0.2">
      <c r="A12" s="452"/>
      <c r="B12" s="142" t="s">
        <v>1151</v>
      </c>
      <c r="C12" s="143" t="s">
        <v>1152</v>
      </c>
      <c r="D12" s="144" t="s">
        <v>1153</v>
      </c>
      <c r="E12" s="145" t="s">
        <v>1154</v>
      </c>
      <c r="F12" s="621" t="s">
        <v>691</v>
      </c>
      <c r="G12" s="426">
        <v>345.47</v>
      </c>
      <c r="H12" s="426">
        <f t="shared" si="0"/>
        <v>1625</v>
      </c>
      <c r="I12" s="148" t="s">
        <v>2733</v>
      </c>
      <c r="J12" s="148" t="s">
        <v>229</v>
      </c>
      <c r="K12" s="149">
        <v>1</v>
      </c>
      <c r="L12" s="149">
        <v>8537109199</v>
      </c>
      <c r="M12" s="148" t="s">
        <v>632</v>
      </c>
      <c r="N12" s="149">
        <v>79</v>
      </c>
      <c r="O12" s="150" t="s">
        <v>1155</v>
      </c>
      <c r="P12" s="373"/>
      <c r="Q12" s="148" t="s">
        <v>1133</v>
      </c>
      <c r="R12" s="151"/>
      <c r="S12" s="152">
        <v>800549134231</v>
      </c>
    </row>
    <row r="13" spans="1:19" s="154" customFormat="1" x14ac:dyDescent="0.2">
      <c r="A13" s="453"/>
      <c r="B13" s="155" t="s">
        <v>1156</v>
      </c>
      <c r="C13" s="156" t="s">
        <v>26</v>
      </c>
      <c r="D13" s="157" t="s">
        <v>25</v>
      </c>
      <c r="E13" s="158" t="s">
        <v>1157</v>
      </c>
      <c r="F13" s="623" t="s">
        <v>691</v>
      </c>
      <c r="G13" s="426">
        <v>395.27</v>
      </c>
      <c r="H13" s="426">
        <f t="shared" si="0"/>
        <v>1859</v>
      </c>
      <c r="I13" s="148" t="s">
        <v>2733</v>
      </c>
      <c r="J13" s="160" t="s">
        <v>229</v>
      </c>
      <c r="K13" s="160" t="s">
        <v>3</v>
      </c>
      <c r="L13" s="161">
        <v>8537109199</v>
      </c>
      <c r="M13" s="160" t="s">
        <v>632</v>
      </c>
      <c r="N13" s="161">
        <v>15</v>
      </c>
      <c r="O13" s="454" t="s">
        <v>1158</v>
      </c>
      <c r="P13" s="374"/>
      <c r="Q13" s="160" t="s">
        <v>1133</v>
      </c>
      <c r="R13" s="162"/>
      <c r="S13" s="163">
        <v>8717332205998</v>
      </c>
    </row>
    <row r="14" spans="1:19" s="154" customFormat="1" x14ac:dyDescent="0.2">
      <c r="A14" s="452"/>
      <c r="B14" s="142" t="s">
        <v>1159</v>
      </c>
      <c r="C14" s="143" t="s">
        <v>29</v>
      </c>
      <c r="D14" s="144" t="s">
        <v>28</v>
      </c>
      <c r="E14" s="145" t="s">
        <v>1160</v>
      </c>
      <c r="F14" s="621" t="s">
        <v>691</v>
      </c>
      <c r="G14" s="426">
        <v>345.47</v>
      </c>
      <c r="H14" s="426">
        <f t="shared" si="0"/>
        <v>1625</v>
      </c>
      <c r="I14" s="148" t="s">
        <v>2733</v>
      </c>
      <c r="J14" s="148" t="s">
        <v>229</v>
      </c>
      <c r="K14" s="149">
        <v>1</v>
      </c>
      <c r="L14" s="149">
        <v>8537109199</v>
      </c>
      <c r="M14" s="148" t="s">
        <v>632</v>
      </c>
      <c r="N14" s="149">
        <v>37</v>
      </c>
      <c r="O14" s="150" t="s">
        <v>1138</v>
      </c>
      <c r="P14" s="373"/>
      <c r="Q14" s="148" t="s">
        <v>1133</v>
      </c>
      <c r="R14" s="151"/>
      <c r="S14" s="152">
        <v>8717332206001</v>
      </c>
    </row>
    <row r="15" spans="1:19" x14ac:dyDescent="0.2">
      <c r="A15" s="450"/>
      <c r="B15" s="142" t="s">
        <v>1161</v>
      </c>
      <c r="C15" s="143" t="s">
        <v>32</v>
      </c>
      <c r="D15" s="144" t="s">
        <v>31</v>
      </c>
      <c r="E15" s="145" t="s">
        <v>1162</v>
      </c>
      <c r="F15" s="621" t="s">
        <v>691</v>
      </c>
      <c r="G15" s="426">
        <v>456.01</v>
      </c>
      <c r="H15" s="426">
        <f t="shared" si="0"/>
        <v>2145</v>
      </c>
      <c r="I15" s="148" t="s">
        <v>2761</v>
      </c>
      <c r="J15" s="148" t="s">
        <v>229</v>
      </c>
      <c r="K15" s="148" t="s">
        <v>3</v>
      </c>
      <c r="L15" s="149">
        <v>8537109199</v>
      </c>
      <c r="M15" s="148" t="s">
        <v>632</v>
      </c>
      <c r="N15" s="149">
        <v>32</v>
      </c>
      <c r="O15" s="150" t="s">
        <v>1155</v>
      </c>
      <c r="P15" s="373"/>
      <c r="Q15" s="148" t="s">
        <v>1133</v>
      </c>
      <c r="R15" s="151"/>
      <c r="S15" s="153">
        <v>8717332260041</v>
      </c>
    </row>
    <row r="16" spans="1:19" x14ac:dyDescent="0.2">
      <c r="A16" s="453"/>
      <c r="B16" s="155" t="s">
        <v>1163</v>
      </c>
      <c r="C16" s="156" t="s">
        <v>36</v>
      </c>
      <c r="D16" s="157" t="s">
        <v>35</v>
      </c>
      <c r="E16" s="158" t="s">
        <v>1164</v>
      </c>
      <c r="F16" s="623" t="s">
        <v>691</v>
      </c>
      <c r="G16" s="426">
        <v>504.72</v>
      </c>
      <c r="H16" s="426">
        <f t="shared" si="0"/>
        <v>2374</v>
      </c>
      <c r="I16" s="148" t="s">
        <v>2733</v>
      </c>
      <c r="J16" s="160" t="s">
        <v>229</v>
      </c>
      <c r="K16" s="161">
        <v>1</v>
      </c>
      <c r="L16" s="161">
        <v>8538909999</v>
      </c>
      <c r="M16" s="160" t="s">
        <v>632</v>
      </c>
      <c r="N16" s="161">
        <v>462</v>
      </c>
      <c r="O16" s="454" t="s">
        <v>1138</v>
      </c>
      <c r="P16" s="374"/>
      <c r="Q16" s="160" t="s">
        <v>1133</v>
      </c>
      <c r="R16" s="162"/>
      <c r="S16" s="164">
        <v>8717332206018</v>
      </c>
    </row>
    <row r="17" spans="1:19" x14ac:dyDescent="0.2">
      <c r="A17" s="453"/>
      <c r="B17" s="155" t="s">
        <v>1165</v>
      </c>
      <c r="C17" s="156" t="s">
        <v>39</v>
      </c>
      <c r="D17" s="157" t="s">
        <v>38</v>
      </c>
      <c r="E17" s="158" t="s">
        <v>1166</v>
      </c>
      <c r="F17" s="623" t="s">
        <v>691</v>
      </c>
      <c r="G17" s="426">
        <v>1003.36</v>
      </c>
      <c r="H17" s="426">
        <f t="shared" si="0"/>
        <v>4720</v>
      </c>
      <c r="I17" s="148" t="s">
        <v>2733</v>
      </c>
      <c r="J17" s="160" t="s">
        <v>229</v>
      </c>
      <c r="K17" s="160" t="s">
        <v>3</v>
      </c>
      <c r="L17" s="161">
        <v>8538909999</v>
      </c>
      <c r="M17" s="160" t="s">
        <v>632</v>
      </c>
      <c r="N17" s="161">
        <v>27</v>
      </c>
      <c r="O17" s="454" t="s">
        <v>1167</v>
      </c>
      <c r="P17" s="374"/>
      <c r="Q17" s="160" t="s">
        <v>1133</v>
      </c>
      <c r="R17" s="162"/>
      <c r="S17" s="164">
        <v>8717332309719</v>
      </c>
    </row>
    <row r="18" spans="1:19" x14ac:dyDescent="0.2">
      <c r="A18" s="450"/>
      <c r="B18" s="165" t="s">
        <v>1168</v>
      </c>
      <c r="C18" s="166" t="s">
        <v>41</v>
      </c>
      <c r="D18" s="167" t="s">
        <v>1042</v>
      </c>
      <c r="E18" s="145" t="s">
        <v>1169</v>
      </c>
      <c r="F18" s="621" t="s">
        <v>691</v>
      </c>
      <c r="G18" s="426">
        <v>58.58</v>
      </c>
      <c r="H18" s="426">
        <f t="shared" si="0"/>
        <v>276</v>
      </c>
      <c r="I18" s="168" t="s">
        <v>2761</v>
      </c>
      <c r="J18" s="168" t="s">
        <v>229</v>
      </c>
      <c r="K18" s="168" t="s">
        <v>3</v>
      </c>
      <c r="L18" s="149">
        <v>8536901000</v>
      </c>
      <c r="M18" s="168" t="s">
        <v>632</v>
      </c>
      <c r="N18" s="149">
        <v>165</v>
      </c>
      <c r="O18" s="150" t="s">
        <v>1170</v>
      </c>
      <c r="P18" s="145"/>
      <c r="Q18" s="168" t="s">
        <v>1133</v>
      </c>
      <c r="R18" s="151"/>
      <c r="S18" s="169">
        <v>8717332206025</v>
      </c>
    </row>
    <row r="19" spans="1:19" x14ac:dyDescent="0.2">
      <c r="A19" s="450"/>
      <c r="B19" s="142" t="s">
        <v>1171</v>
      </c>
      <c r="C19" s="143" t="s">
        <v>44</v>
      </c>
      <c r="D19" s="144" t="s">
        <v>43</v>
      </c>
      <c r="E19" s="145" t="s">
        <v>1172</v>
      </c>
      <c r="F19" s="621" t="s">
        <v>691</v>
      </c>
      <c r="G19" s="426">
        <v>146.83000000000001</v>
      </c>
      <c r="H19" s="426">
        <f t="shared" si="0"/>
        <v>691</v>
      </c>
      <c r="I19" s="148" t="s">
        <v>2761</v>
      </c>
      <c r="J19" s="148" t="s">
        <v>229</v>
      </c>
      <c r="K19" s="149">
        <v>1</v>
      </c>
      <c r="L19" s="149">
        <v>8536901000</v>
      </c>
      <c r="M19" s="148" t="s">
        <v>632</v>
      </c>
      <c r="N19" s="149">
        <v>129</v>
      </c>
      <c r="O19" s="150" t="s">
        <v>1173</v>
      </c>
      <c r="P19" s="373"/>
      <c r="Q19" s="148" t="s">
        <v>1133</v>
      </c>
      <c r="R19" s="151"/>
      <c r="S19" s="152">
        <v>8717332206032</v>
      </c>
    </row>
    <row r="20" spans="1:19" x14ac:dyDescent="0.2">
      <c r="A20" s="450"/>
      <c r="B20" s="170" t="s">
        <v>1174</v>
      </c>
      <c r="C20" s="171"/>
      <c r="D20" s="172" t="s">
        <v>1175</v>
      </c>
      <c r="E20" s="171"/>
      <c r="F20" s="173"/>
      <c r="G20" s="451"/>
      <c r="H20" s="451"/>
      <c r="I20" s="171" t="s">
        <v>1175</v>
      </c>
      <c r="J20" s="171"/>
      <c r="K20" s="171"/>
      <c r="L20" s="174"/>
      <c r="M20" s="174"/>
      <c r="N20" s="175" t="s">
        <v>1175</v>
      </c>
      <c r="O20" s="456" t="s">
        <v>1175</v>
      </c>
      <c r="P20" s="375"/>
      <c r="Q20" s="176"/>
      <c r="R20" s="177"/>
      <c r="S20" s="178"/>
    </row>
    <row r="21" spans="1:19" x14ac:dyDescent="0.2">
      <c r="A21" s="450"/>
      <c r="B21" s="179" t="s">
        <v>1176</v>
      </c>
      <c r="C21" s="180" t="s">
        <v>978</v>
      </c>
      <c r="D21" s="181" t="s">
        <v>980</v>
      </c>
      <c r="E21" s="158" t="s">
        <v>1177</v>
      </c>
      <c r="F21" s="623" t="s">
        <v>691</v>
      </c>
      <c r="G21" s="426">
        <v>839.18</v>
      </c>
      <c r="H21" s="426">
        <f>ROUND(ROUND(G21*4.704,2),0)</f>
        <v>3948</v>
      </c>
      <c r="I21" s="148" t="s">
        <v>2733</v>
      </c>
      <c r="J21" s="160" t="s">
        <v>229</v>
      </c>
      <c r="K21" s="161" t="s">
        <v>3</v>
      </c>
      <c r="L21" s="161">
        <v>8537109199</v>
      </c>
      <c r="M21" s="182" t="s">
        <v>631</v>
      </c>
      <c r="N21" s="161">
        <v>24</v>
      </c>
      <c r="O21" s="454">
        <v>3.1909999999999998</v>
      </c>
      <c r="P21" s="158"/>
      <c r="Q21" s="182" t="s">
        <v>1133</v>
      </c>
      <c r="R21" s="162"/>
      <c r="S21" s="183">
        <v>8717332940417</v>
      </c>
    </row>
    <row r="22" spans="1:19" x14ac:dyDescent="0.2">
      <c r="A22" s="450"/>
      <c r="B22" s="179" t="s">
        <v>1178</v>
      </c>
      <c r="C22" s="180" t="s">
        <v>979</v>
      </c>
      <c r="D22" s="181" t="s">
        <v>981</v>
      </c>
      <c r="E22" s="158" t="s">
        <v>1179</v>
      </c>
      <c r="F22" s="623" t="s">
        <v>691</v>
      </c>
      <c r="G22" s="426">
        <v>1441.2</v>
      </c>
      <c r="H22" s="426">
        <f>ROUND(ROUND(G22*4.704,2),0)</f>
        <v>6779</v>
      </c>
      <c r="I22" s="148" t="s">
        <v>2733</v>
      </c>
      <c r="J22" s="160" t="s">
        <v>229</v>
      </c>
      <c r="K22" s="161" t="s">
        <v>3</v>
      </c>
      <c r="L22" s="161">
        <v>8537109199</v>
      </c>
      <c r="M22" s="182" t="s">
        <v>631</v>
      </c>
      <c r="N22" s="161">
        <v>27</v>
      </c>
      <c r="O22" s="454">
        <v>3.1909999999999998</v>
      </c>
      <c r="P22" s="158"/>
      <c r="Q22" s="182" t="s">
        <v>1133</v>
      </c>
      <c r="R22" s="162"/>
      <c r="S22" s="183">
        <v>4060039031174</v>
      </c>
    </row>
    <row r="23" spans="1:19" x14ac:dyDescent="0.2">
      <c r="A23" s="450"/>
      <c r="B23" s="134" t="s">
        <v>2610</v>
      </c>
      <c r="C23" s="137"/>
      <c r="D23" s="184" t="s">
        <v>1175</v>
      </c>
      <c r="E23" s="137"/>
      <c r="F23" s="138"/>
      <c r="G23" s="451"/>
      <c r="H23" s="451"/>
      <c r="I23" s="137" t="s">
        <v>1175</v>
      </c>
      <c r="J23" s="137"/>
      <c r="K23" s="137"/>
      <c r="L23" s="137"/>
      <c r="M23" s="137"/>
      <c r="N23" s="185" t="s">
        <v>1175</v>
      </c>
      <c r="O23" s="457" t="s">
        <v>1175</v>
      </c>
      <c r="P23" s="376"/>
      <c r="Q23" s="139"/>
      <c r="R23" s="186"/>
      <c r="S23" s="141"/>
    </row>
    <row r="24" spans="1:19" x14ac:dyDescent="0.2">
      <c r="A24" s="450"/>
      <c r="B24" s="142" t="s">
        <v>1183</v>
      </c>
      <c r="C24" s="143" t="s">
        <v>47</v>
      </c>
      <c r="D24" s="144" t="s">
        <v>46</v>
      </c>
      <c r="E24" s="145" t="s">
        <v>1184</v>
      </c>
      <c r="F24" s="621" t="s">
        <v>691</v>
      </c>
      <c r="G24" s="426">
        <v>514.09</v>
      </c>
      <c r="H24" s="426">
        <f>ROUND(ROUND(G24*4.704,2),0)</f>
        <v>2418</v>
      </c>
      <c r="I24" s="148" t="s">
        <v>2761</v>
      </c>
      <c r="J24" s="148" t="s">
        <v>229</v>
      </c>
      <c r="K24" s="149">
        <v>1</v>
      </c>
      <c r="L24" s="149">
        <v>8538909999</v>
      </c>
      <c r="M24" s="148" t="s">
        <v>632</v>
      </c>
      <c r="N24" s="149">
        <v>68</v>
      </c>
      <c r="O24" s="150" t="s">
        <v>1185</v>
      </c>
      <c r="P24" s="373"/>
      <c r="Q24" s="148" t="s">
        <v>1133</v>
      </c>
      <c r="R24" s="189"/>
      <c r="S24" s="153">
        <v>8717332206131</v>
      </c>
    </row>
    <row r="25" spans="1:19" x14ac:dyDescent="0.2">
      <c r="A25" s="450"/>
      <c r="B25" s="142" t="s">
        <v>1186</v>
      </c>
      <c r="C25" s="143" t="s">
        <v>50</v>
      </c>
      <c r="D25" s="144" t="s">
        <v>49</v>
      </c>
      <c r="E25" s="145" t="s">
        <v>1187</v>
      </c>
      <c r="F25" s="621" t="s">
        <v>691</v>
      </c>
      <c r="G25" s="426">
        <v>647.75</v>
      </c>
      <c r="H25" s="426">
        <f t="shared" ref="H25:H40" si="1">ROUND(ROUND(G25*4.704,2),0)</f>
        <v>3047</v>
      </c>
      <c r="I25" s="148" t="s">
        <v>2761</v>
      </c>
      <c r="J25" s="148" t="s">
        <v>229</v>
      </c>
      <c r="K25" s="149">
        <v>1</v>
      </c>
      <c r="L25" s="149">
        <v>8538909999</v>
      </c>
      <c r="M25" s="148" t="s">
        <v>632</v>
      </c>
      <c r="N25" s="149">
        <v>74</v>
      </c>
      <c r="O25" s="150" t="s">
        <v>1188</v>
      </c>
      <c r="P25" s="373"/>
      <c r="Q25" s="148" t="s">
        <v>1133</v>
      </c>
      <c r="R25" s="151"/>
      <c r="S25" s="153">
        <v>8717332206148</v>
      </c>
    </row>
    <row r="26" spans="1:19" x14ac:dyDescent="0.2">
      <c r="A26" s="450"/>
      <c r="B26" s="155" t="s">
        <v>1189</v>
      </c>
      <c r="C26" s="156" t="s">
        <v>53</v>
      </c>
      <c r="D26" s="157" t="s">
        <v>52</v>
      </c>
      <c r="E26" s="158" t="s">
        <v>1190</v>
      </c>
      <c r="F26" s="623" t="s">
        <v>691</v>
      </c>
      <c r="G26" s="426">
        <v>1100.6600000000001</v>
      </c>
      <c r="H26" s="426">
        <f t="shared" si="1"/>
        <v>5178</v>
      </c>
      <c r="I26" s="160" t="s">
        <v>2761</v>
      </c>
      <c r="J26" s="160" t="s">
        <v>229</v>
      </c>
      <c r="K26" s="161">
        <v>1</v>
      </c>
      <c r="L26" s="161">
        <v>8538909999</v>
      </c>
      <c r="M26" s="160" t="s">
        <v>632</v>
      </c>
      <c r="N26" s="161">
        <v>21</v>
      </c>
      <c r="O26" s="454" t="s">
        <v>1191</v>
      </c>
      <c r="P26" s="374"/>
      <c r="Q26" s="160" t="s">
        <v>1133</v>
      </c>
      <c r="R26" s="162"/>
      <c r="S26" s="164">
        <v>8717332206155</v>
      </c>
    </row>
    <row r="27" spans="1:19" x14ac:dyDescent="0.2">
      <c r="A27" s="450"/>
      <c r="B27" s="142" t="s">
        <v>1192</v>
      </c>
      <c r="C27" s="143" t="s">
        <v>56</v>
      </c>
      <c r="D27" s="144" t="s">
        <v>55</v>
      </c>
      <c r="E27" s="145" t="s">
        <v>1193</v>
      </c>
      <c r="F27" s="621" t="s">
        <v>691</v>
      </c>
      <c r="G27" s="426">
        <v>347.33</v>
      </c>
      <c r="H27" s="426">
        <f t="shared" si="1"/>
        <v>1634</v>
      </c>
      <c r="I27" s="148" t="s">
        <v>2761</v>
      </c>
      <c r="J27" s="148" t="s">
        <v>229</v>
      </c>
      <c r="K27" s="149">
        <v>1</v>
      </c>
      <c r="L27" s="149">
        <v>8538909999</v>
      </c>
      <c r="M27" s="148" t="s">
        <v>632</v>
      </c>
      <c r="N27" s="149">
        <v>54</v>
      </c>
      <c r="O27" s="150" t="s">
        <v>1194</v>
      </c>
      <c r="P27" s="373"/>
      <c r="Q27" s="148" t="s">
        <v>1133</v>
      </c>
      <c r="R27" s="151"/>
      <c r="S27" s="153">
        <v>8717332206162</v>
      </c>
    </row>
    <row r="28" spans="1:19" x14ac:dyDescent="0.2">
      <c r="A28" s="450"/>
      <c r="B28" s="142" t="s">
        <v>1195</v>
      </c>
      <c r="C28" s="143" t="s">
        <v>1196</v>
      </c>
      <c r="D28" s="144" t="s">
        <v>1197</v>
      </c>
      <c r="E28" s="145" t="s">
        <v>1198</v>
      </c>
      <c r="F28" s="621" t="s">
        <v>691</v>
      </c>
      <c r="G28" s="426">
        <v>350.4</v>
      </c>
      <c r="H28" s="426">
        <f t="shared" si="1"/>
        <v>1648</v>
      </c>
      <c r="I28" s="148" t="s">
        <v>2761</v>
      </c>
      <c r="J28" s="148" t="s">
        <v>229</v>
      </c>
      <c r="K28" s="148" t="s">
        <v>3</v>
      </c>
      <c r="L28" s="149">
        <v>3926909790</v>
      </c>
      <c r="M28" s="148" t="s">
        <v>632</v>
      </c>
      <c r="N28" s="149">
        <v>124</v>
      </c>
      <c r="O28" s="150" t="s">
        <v>1199</v>
      </c>
      <c r="P28" s="373"/>
      <c r="Q28" s="148" t="s">
        <v>1133</v>
      </c>
      <c r="R28" s="151"/>
      <c r="S28" s="153">
        <v>8717332206667</v>
      </c>
    </row>
    <row r="29" spans="1:19" x14ac:dyDescent="0.2">
      <c r="A29" s="450"/>
      <c r="B29" s="142" t="s">
        <v>1200</v>
      </c>
      <c r="C29" s="143" t="s">
        <v>59</v>
      </c>
      <c r="D29" s="144" t="s">
        <v>58</v>
      </c>
      <c r="E29" s="145" t="s">
        <v>1201</v>
      </c>
      <c r="F29" s="621" t="s">
        <v>691</v>
      </c>
      <c r="G29" s="426">
        <v>401.54</v>
      </c>
      <c r="H29" s="426">
        <f t="shared" si="1"/>
        <v>1889</v>
      </c>
      <c r="I29" s="148" t="s">
        <v>2761</v>
      </c>
      <c r="J29" s="148" t="s">
        <v>229</v>
      </c>
      <c r="K29" s="149">
        <v>1</v>
      </c>
      <c r="L29" s="149">
        <v>8538909999</v>
      </c>
      <c r="M29" s="148" t="s">
        <v>632</v>
      </c>
      <c r="N29" s="149">
        <v>64</v>
      </c>
      <c r="O29" s="150" t="s">
        <v>1202</v>
      </c>
      <c r="P29" s="373"/>
      <c r="Q29" s="148" t="s">
        <v>1133</v>
      </c>
      <c r="R29" s="151"/>
      <c r="S29" s="153">
        <v>8717332206179</v>
      </c>
    </row>
    <row r="30" spans="1:19" x14ac:dyDescent="0.2">
      <c r="A30" s="450"/>
      <c r="B30" s="142" t="s">
        <v>1203</v>
      </c>
      <c r="C30" s="143" t="s">
        <v>62</v>
      </c>
      <c r="D30" s="144" t="s">
        <v>61</v>
      </c>
      <c r="E30" s="145" t="s">
        <v>1204</v>
      </c>
      <c r="F30" s="621" t="s">
        <v>691</v>
      </c>
      <c r="G30" s="426">
        <v>334.16</v>
      </c>
      <c r="H30" s="426">
        <f t="shared" si="1"/>
        <v>1572</v>
      </c>
      <c r="I30" s="148" t="s">
        <v>2761</v>
      </c>
      <c r="J30" s="148" t="s">
        <v>229</v>
      </c>
      <c r="K30" s="148" t="s">
        <v>3</v>
      </c>
      <c r="L30" s="149">
        <v>8538909999</v>
      </c>
      <c r="M30" s="148" t="s">
        <v>632</v>
      </c>
      <c r="N30" s="149">
        <v>13</v>
      </c>
      <c r="O30" s="150" t="s">
        <v>1205</v>
      </c>
      <c r="P30" s="373"/>
      <c r="Q30" s="148" t="s">
        <v>1133</v>
      </c>
      <c r="R30" s="151"/>
      <c r="S30" s="153">
        <v>8717332206315</v>
      </c>
    </row>
    <row r="31" spans="1:19" x14ac:dyDescent="0.2">
      <c r="A31" s="450"/>
      <c r="B31" s="142" t="s">
        <v>1206</v>
      </c>
      <c r="C31" s="143" t="s">
        <v>68</v>
      </c>
      <c r="D31" s="144" t="s">
        <v>67</v>
      </c>
      <c r="E31" s="145" t="s">
        <v>1207</v>
      </c>
      <c r="F31" s="621" t="s">
        <v>691</v>
      </c>
      <c r="G31" s="426">
        <v>174.8</v>
      </c>
      <c r="H31" s="426">
        <f t="shared" si="1"/>
        <v>822</v>
      </c>
      <c r="I31" s="148" t="s">
        <v>2761</v>
      </c>
      <c r="J31" s="148" t="s">
        <v>229</v>
      </c>
      <c r="K31" s="149">
        <v>1</v>
      </c>
      <c r="L31" s="149">
        <v>3926909790</v>
      </c>
      <c r="M31" s="148" t="s">
        <v>632</v>
      </c>
      <c r="N31" s="149">
        <v>500</v>
      </c>
      <c r="O31" s="150" t="s">
        <v>1208</v>
      </c>
      <c r="P31" s="373"/>
      <c r="Q31" s="148" t="s">
        <v>1133</v>
      </c>
      <c r="R31" s="151"/>
      <c r="S31" s="152">
        <v>8717332206193</v>
      </c>
    </row>
    <row r="32" spans="1:19" x14ac:dyDescent="0.2">
      <c r="A32" s="450"/>
      <c r="B32" s="142" t="s">
        <v>1209</v>
      </c>
      <c r="C32" s="143" t="s">
        <v>71</v>
      </c>
      <c r="D32" s="144" t="s">
        <v>70</v>
      </c>
      <c r="E32" s="145" t="s">
        <v>1210</v>
      </c>
      <c r="F32" s="621" t="s">
        <v>691</v>
      </c>
      <c r="G32" s="426">
        <v>128.52000000000001</v>
      </c>
      <c r="H32" s="426">
        <f t="shared" si="1"/>
        <v>605</v>
      </c>
      <c r="I32" s="148" t="s">
        <v>2761</v>
      </c>
      <c r="J32" s="148" t="s">
        <v>229</v>
      </c>
      <c r="K32" s="149">
        <v>1</v>
      </c>
      <c r="L32" s="149">
        <v>3926909790</v>
      </c>
      <c r="M32" s="148" t="s">
        <v>632</v>
      </c>
      <c r="N32" s="149">
        <v>150</v>
      </c>
      <c r="O32" s="150" t="s">
        <v>1211</v>
      </c>
      <c r="P32" s="373"/>
      <c r="Q32" s="148" t="s">
        <v>1133</v>
      </c>
      <c r="R32" s="151"/>
      <c r="S32" s="152">
        <v>8717332206209</v>
      </c>
    </row>
    <row r="33" spans="1:19" x14ac:dyDescent="0.2">
      <c r="A33" s="450"/>
      <c r="B33" s="142" t="s">
        <v>1212</v>
      </c>
      <c r="C33" s="143" t="s">
        <v>74</v>
      </c>
      <c r="D33" s="144" t="s">
        <v>73</v>
      </c>
      <c r="E33" s="145" t="s">
        <v>1213</v>
      </c>
      <c r="F33" s="621" t="s">
        <v>691</v>
      </c>
      <c r="G33" s="426">
        <v>102.83</v>
      </c>
      <c r="H33" s="426">
        <f t="shared" si="1"/>
        <v>484</v>
      </c>
      <c r="I33" s="148" t="s">
        <v>2761</v>
      </c>
      <c r="J33" s="148" t="s">
        <v>229</v>
      </c>
      <c r="K33" s="148" t="s">
        <v>3</v>
      </c>
      <c r="L33" s="149">
        <v>3926909790</v>
      </c>
      <c r="M33" s="148" t="s">
        <v>632</v>
      </c>
      <c r="N33" s="149">
        <v>20</v>
      </c>
      <c r="O33" s="150" t="s">
        <v>1214</v>
      </c>
      <c r="P33" s="373"/>
      <c r="Q33" s="148" t="s">
        <v>1133</v>
      </c>
      <c r="R33" s="151"/>
      <c r="S33" s="152">
        <v>8717332206216</v>
      </c>
    </row>
    <row r="34" spans="1:19" x14ac:dyDescent="0.2">
      <c r="A34" s="450"/>
      <c r="B34" s="165" t="s">
        <v>1215</v>
      </c>
      <c r="C34" s="166" t="s">
        <v>65</v>
      </c>
      <c r="D34" s="167" t="s">
        <v>64</v>
      </c>
      <c r="E34" s="145" t="s">
        <v>1216</v>
      </c>
      <c r="F34" s="621" t="s">
        <v>691</v>
      </c>
      <c r="G34" s="426">
        <v>434.44</v>
      </c>
      <c r="H34" s="426">
        <f t="shared" si="1"/>
        <v>2044</v>
      </c>
      <c r="I34" s="168" t="s">
        <v>2761</v>
      </c>
      <c r="J34" s="168" t="s">
        <v>229</v>
      </c>
      <c r="K34" s="168" t="s">
        <v>3</v>
      </c>
      <c r="L34" s="149">
        <v>85189000</v>
      </c>
      <c r="M34" s="168" t="s">
        <v>675</v>
      </c>
      <c r="N34" s="168">
        <v>7</v>
      </c>
      <c r="O34" s="458" t="s">
        <v>1217</v>
      </c>
      <c r="P34" s="145"/>
      <c r="Q34" s="168" t="s">
        <v>1133</v>
      </c>
      <c r="R34" s="151"/>
      <c r="S34" s="169">
        <v>8717332875269</v>
      </c>
    </row>
    <row r="35" spans="1:19" x14ac:dyDescent="0.2">
      <c r="A35" s="450"/>
      <c r="B35" s="142" t="s">
        <v>1218</v>
      </c>
      <c r="C35" s="143" t="s">
        <v>1219</v>
      </c>
      <c r="D35" s="144" t="s">
        <v>1220</v>
      </c>
      <c r="E35" s="145" t="s">
        <v>1221</v>
      </c>
      <c r="F35" s="621" t="s">
        <v>691</v>
      </c>
      <c r="G35" s="426">
        <v>129.56</v>
      </c>
      <c r="H35" s="426">
        <f t="shared" si="1"/>
        <v>609</v>
      </c>
      <c r="I35" s="148" t="s">
        <v>2761</v>
      </c>
      <c r="J35" s="148" t="s">
        <v>229</v>
      </c>
      <c r="K35" s="148" t="s">
        <v>3</v>
      </c>
      <c r="L35" s="149">
        <v>3926909790</v>
      </c>
      <c r="M35" s="148" t="s">
        <v>632</v>
      </c>
      <c r="N35" s="149">
        <v>8</v>
      </c>
      <c r="O35" s="150" t="s">
        <v>1222</v>
      </c>
      <c r="P35" s="373"/>
      <c r="Q35" s="148" t="s">
        <v>1133</v>
      </c>
      <c r="R35" s="151"/>
      <c r="S35" s="153">
        <v>8717332206650</v>
      </c>
    </row>
    <row r="36" spans="1:19" x14ac:dyDescent="0.2">
      <c r="A36" s="450"/>
      <c r="B36" s="142" t="s">
        <v>1223</v>
      </c>
      <c r="C36" s="143" t="s">
        <v>77</v>
      </c>
      <c r="D36" s="144" t="s">
        <v>76</v>
      </c>
      <c r="E36" s="145" t="s">
        <v>1224</v>
      </c>
      <c r="F36" s="621" t="s">
        <v>691</v>
      </c>
      <c r="G36" s="426">
        <v>138.19</v>
      </c>
      <c r="H36" s="426">
        <f t="shared" si="1"/>
        <v>650</v>
      </c>
      <c r="I36" s="148" t="s">
        <v>2761</v>
      </c>
      <c r="J36" s="148" t="s">
        <v>229</v>
      </c>
      <c r="K36" s="148" t="s">
        <v>3</v>
      </c>
      <c r="L36" s="149">
        <v>7326909890</v>
      </c>
      <c r="M36" s="148" t="s">
        <v>632</v>
      </c>
      <c r="N36" s="149">
        <v>10</v>
      </c>
      <c r="O36" s="150" t="s">
        <v>1225</v>
      </c>
      <c r="P36" s="373"/>
      <c r="Q36" s="148" t="s">
        <v>1133</v>
      </c>
      <c r="R36" s="189"/>
      <c r="S36" s="153">
        <v>8717332206278</v>
      </c>
    </row>
    <row r="37" spans="1:19" x14ac:dyDescent="0.2">
      <c r="A37" s="450"/>
      <c r="B37" s="142" t="s">
        <v>1226</v>
      </c>
      <c r="C37" s="143" t="s">
        <v>80</v>
      </c>
      <c r="D37" s="144" t="s">
        <v>79</v>
      </c>
      <c r="E37" s="145" t="s">
        <v>1227</v>
      </c>
      <c r="F37" s="621" t="s">
        <v>691</v>
      </c>
      <c r="G37" s="426">
        <v>107.96</v>
      </c>
      <c r="H37" s="426">
        <f t="shared" si="1"/>
        <v>508</v>
      </c>
      <c r="I37" s="148" t="s">
        <v>2761</v>
      </c>
      <c r="J37" s="148" t="s">
        <v>229</v>
      </c>
      <c r="K37" s="148" t="s">
        <v>3</v>
      </c>
      <c r="L37" s="149">
        <v>7326909890</v>
      </c>
      <c r="M37" s="148" t="s">
        <v>632</v>
      </c>
      <c r="N37" s="149">
        <v>4</v>
      </c>
      <c r="O37" s="150" t="s">
        <v>1228</v>
      </c>
      <c r="P37" s="373"/>
      <c r="Q37" s="148" t="s">
        <v>1133</v>
      </c>
      <c r="R37" s="189"/>
      <c r="S37" s="153">
        <v>8717332206285</v>
      </c>
    </row>
    <row r="38" spans="1:19" x14ac:dyDescent="0.2">
      <c r="A38" s="450"/>
      <c r="B38" s="142" t="s">
        <v>1229</v>
      </c>
      <c r="C38" s="143" t="s">
        <v>83</v>
      </c>
      <c r="D38" s="144" t="s">
        <v>82</v>
      </c>
      <c r="E38" s="145" t="s">
        <v>1230</v>
      </c>
      <c r="F38" s="621" t="s">
        <v>691</v>
      </c>
      <c r="G38" s="426">
        <v>95</v>
      </c>
      <c r="H38" s="426">
        <f t="shared" si="1"/>
        <v>447</v>
      </c>
      <c r="I38" s="148" t="s">
        <v>2761</v>
      </c>
      <c r="J38" s="148" t="s">
        <v>229</v>
      </c>
      <c r="K38" s="148" t="s">
        <v>3</v>
      </c>
      <c r="L38" s="149">
        <v>3926909790</v>
      </c>
      <c r="M38" s="148" t="s">
        <v>632</v>
      </c>
      <c r="N38" s="149">
        <v>3</v>
      </c>
      <c r="O38" s="150" t="s">
        <v>1231</v>
      </c>
      <c r="P38" s="373"/>
      <c r="Q38" s="148" t="s">
        <v>1133</v>
      </c>
      <c r="R38" s="189"/>
      <c r="S38" s="153">
        <v>8717332206292</v>
      </c>
    </row>
    <row r="39" spans="1:19" x14ac:dyDescent="0.2">
      <c r="A39" s="450"/>
      <c r="B39" s="155" t="s">
        <v>1232</v>
      </c>
      <c r="C39" s="156" t="s">
        <v>86</v>
      </c>
      <c r="D39" s="157" t="s">
        <v>85</v>
      </c>
      <c r="E39" s="158" t="s">
        <v>1233</v>
      </c>
      <c r="F39" s="623" t="s">
        <v>691</v>
      </c>
      <c r="G39" s="426">
        <v>17.27</v>
      </c>
      <c r="H39" s="426">
        <f t="shared" si="1"/>
        <v>81</v>
      </c>
      <c r="I39" s="160" t="s">
        <v>2761</v>
      </c>
      <c r="J39" s="160" t="s">
        <v>229</v>
      </c>
      <c r="K39" s="161">
        <v>1</v>
      </c>
      <c r="L39" s="161">
        <v>3926909790</v>
      </c>
      <c r="M39" s="160" t="s">
        <v>632</v>
      </c>
      <c r="N39" s="161">
        <v>737</v>
      </c>
      <c r="O39" s="454" t="s">
        <v>1234</v>
      </c>
      <c r="P39" s="374"/>
      <c r="Q39" s="160" t="s">
        <v>1133</v>
      </c>
      <c r="R39" s="190"/>
      <c r="S39" s="163">
        <v>8717332206605</v>
      </c>
    </row>
    <row r="40" spans="1:19" x14ac:dyDescent="0.2">
      <c r="A40" s="450"/>
      <c r="B40" s="142" t="s">
        <v>1235</v>
      </c>
      <c r="C40" s="143" t="s">
        <v>89</v>
      </c>
      <c r="D40" s="144" t="s">
        <v>88</v>
      </c>
      <c r="E40" s="145" t="s">
        <v>1236</v>
      </c>
      <c r="F40" s="621" t="s">
        <v>691</v>
      </c>
      <c r="G40" s="426">
        <v>86.37</v>
      </c>
      <c r="H40" s="426">
        <f t="shared" si="1"/>
        <v>406</v>
      </c>
      <c r="I40" s="148" t="s">
        <v>2761</v>
      </c>
      <c r="J40" s="148" t="s">
        <v>229</v>
      </c>
      <c r="K40" s="148" t="s">
        <v>3</v>
      </c>
      <c r="L40" s="149">
        <v>7326909890</v>
      </c>
      <c r="M40" s="148" t="s">
        <v>632</v>
      </c>
      <c r="N40" s="149">
        <v>31</v>
      </c>
      <c r="O40" s="150" t="s">
        <v>1237</v>
      </c>
      <c r="P40" s="373"/>
      <c r="Q40" s="148" t="s">
        <v>1133</v>
      </c>
      <c r="R40" s="189"/>
      <c r="S40" s="152">
        <v>8717332206766</v>
      </c>
    </row>
    <row r="41" spans="1:19" x14ac:dyDescent="0.2">
      <c r="A41" s="450"/>
      <c r="B41" s="134" t="s">
        <v>2611</v>
      </c>
      <c r="C41" s="137"/>
      <c r="D41" s="184" t="s">
        <v>1175</v>
      </c>
      <c r="E41" s="137"/>
      <c r="F41" s="138"/>
      <c r="G41" s="451"/>
      <c r="H41" s="451"/>
      <c r="I41" s="137" t="s">
        <v>1175</v>
      </c>
      <c r="J41" s="137"/>
      <c r="K41" s="137"/>
      <c r="L41" s="137"/>
      <c r="M41" s="137"/>
      <c r="N41" s="185" t="s">
        <v>1175</v>
      </c>
      <c r="O41" s="457" t="s">
        <v>1175</v>
      </c>
      <c r="P41" s="377"/>
      <c r="Q41" s="140"/>
      <c r="R41" s="186"/>
      <c r="S41" s="141"/>
    </row>
    <row r="42" spans="1:19" x14ac:dyDescent="0.2">
      <c r="A42" s="450"/>
      <c r="B42" s="142" t="s">
        <v>1238</v>
      </c>
      <c r="C42" s="143" t="s">
        <v>92</v>
      </c>
      <c r="D42" s="144" t="s">
        <v>91</v>
      </c>
      <c r="E42" s="145" t="s">
        <v>1239</v>
      </c>
      <c r="F42" s="621" t="s">
        <v>691</v>
      </c>
      <c r="G42" s="426">
        <v>431.84</v>
      </c>
      <c r="H42" s="426">
        <f>ROUND(ROUND(G42*4.704,2),0)</f>
        <v>2031</v>
      </c>
      <c r="I42" s="148" t="s">
        <v>2761</v>
      </c>
      <c r="J42" s="148" t="s">
        <v>229</v>
      </c>
      <c r="K42" s="149">
        <v>1</v>
      </c>
      <c r="L42" s="149">
        <v>8529904900</v>
      </c>
      <c r="M42" s="148" t="s">
        <v>632</v>
      </c>
      <c r="N42" s="149">
        <v>64</v>
      </c>
      <c r="O42" s="150" t="s">
        <v>1240</v>
      </c>
      <c r="P42" s="373"/>
      <c r="Q42" s="148" t="s">
        <v>1133</v>
      </c>
      <c r="R42" s="151"/>
      <c r="S42" s="152">
        <v>8717332206087</v>
      </c>
    </row>
    <row r="43" spans="1:19" x14ac:dyDescent="0.2">
      <c r="A43" s="450"/>
      <c r="B43" s="142" t="s">
        <v>1241</v>
      </c>
      <c r="C43" s="143" t="s">
        <v>95</v>
      </c>
      <c r="D43" s="144" t="s">
        <v>94</v>
      </c>
      <c r="E43" s="145" t="s">
        <v>1242</v>
      </c>
      <c r="F43" s="621" t="s">
        <v>691</v>
      </c>
      <c r="G43" s="426">
        <v>647.75</v>
      </c>
      <c r="H43" s="426">
        <f t="shared" ref="H43:H50" si="2">ROUND(ROUND(G43*4.704,2),0)</f>
        <v>3047</v>
      </c>
      <c r="I43" s="148" t="s">
        <v>2761</v>
      </c>
      <c r="J43" s="148" t="s">
        <v>229</v>
      </c>
      <c r="K43" s="149">
        <v>1</v>
      </c>
      <c r="L43" s="149">
        <v>8529904900</v>
      </c>
      <c r="M43" s="148" t="s">
        <v>632</v>
      </c>
      <c r="N43" s="149">
        <v>13</v>
      </c>
      <c r="O43" s="150" t="s">
        <v>1243</v>
      </c>
      <c r="P43" s="373"/>
      <c r="Q43" s="148" t="s">
        <v>1133</v>
      </c>
      <c r="R43" s="151"/>
      <c r="S43" s="153">
        <v>8717332206094</v>
      </c>
    </row>
    <row r="44" spans="1:19" x14ac:dyDescent="0.2">
      <c r="A44" s="450"/>
      <c r="B44" s="155" t="s">
        <v>1244</v>
      </c>
      <c r="C44" s="156" t="s">
        <v>98</v>
      </c>
      <c r="D44" s="157" t="s">
        <v>97</v>
      </c>
      <c r="E44" s="158" t="s">
        <v>1245</v>
      </c>
      <c r="F44" s="623" t="s">
        <v>691</v>
      </c>
      <c r="G44" s="426">
        <v>1100.6600000000001</v>
      </c>
      <c r="H44" s="426">
        <f t="shared" si="2"/>
        <v>5178</v>
      </c>
      <c r="I44" s="160" t="s">
        <v>2761</v>
      </c>
      <c r="J44" s="160" t="s">
        <v>229</v>
      </c>
      <c r="K44" s="160" t="s">
        <v>3</v>
      </c>
      <c r="L44" s="161">
        <v>8529904900</v>
      </c>
      <c r="M44" s="160" t="s">
        <v>632</v>
      </c>
      <c r="N44" s="161">
        <v>7</v>
      </c>
      <c r="O44" s="454" t="s">
        <v>1246</v>
      </c>
      <c r="P44" s="374"/>
      <c r="Q44" s="160" t="s">
        <v>1133</v>
      </c>
      <c r="R44" s="162"/>
      <c r="S44" s="164">
        <v>8717332206100</v>
      </c>
    </row>
    <row r="45" spans="1:19" x14ac:dyDescent="0.2">
      <c r="A45" s="450"/>
      <c r="B45" s="142" t="s">
        <v>1247</v>
      </c>
      <c r="C45" s="143" t="s">
        <v>101</v>
      </c>
      <c r="D45" s="144" t="s">
        <v>100</v>
      </c>
      <c r="E45" s="145" t="s">
        <v>1248</v>
      </c>
      <c r="F45" s="621" t="s">
        <v>691</v>
      </c>
      <c r="G45" s="426">
        <v>477.38</v>
      </c>
      <c r="H45" s="426">
        <f t="shared" si="2"/>
        <v>2246</v>
      </c>
      <c r="I45" s="148" t="s">
        <v>2761</v>
      </c>
      <c r="J45" s="148" t="s">
        <v>229</v>
      </c>
      <c r="K45" s="148" t="s">
        <v>3</v>
      </c>
      <c r="L45" s="149">
        <v>3926909790</v>
      </c>
      <c r="M45" s="148" t="s">
        <v>632</v>
      </c>
      <c r="N45" s="149">
        <v>8</v>
      </c>
      <c r="O45" s="150" t="s">
        <v>1249</v>
      </c>
      <c r="P45" s="373"/>
      <c r="Q45" s="148" t="s">
        <v>1133</v>
      </c>
      <c r="R45" s="151"/>
      <c r="S45" s="153">
        <v>8717332206117</v>
      </c>
    </row>
    <row r="46" spans="1:19" x14ac:dyDescent="0.2">
      <c r="A46" s="450"/>
      <c r="B46" s="142" t="s">
        <v>1250</v>
      </c>
      <c r="C46" s="143" t="s">
        <v>104</v>
      </c>
      <c r="D46" s="144" t="s">
        <v>103</v>
      </c>
      <c r="E46" s="145" t="s">
        <v>1251</v>
      </c>
      <c r="F46" s="621" t="s">
        <v>691</v>
      </c>
      <c r="G46" s="426">
        <v>647.75</v>
      </c>
      <c r="H46" s="426">
        <f t="shared" si="2"/>
        <v>3047</v>
      </c>
      <c r="I46" s="148" t="s">
        <v>2761</v>
      </c>
      <c r="J46" s="148" t="s">
        <v>229</v>
      </c>
      <c r="K46" s="148" t="s">
        <v>3</v>
      </c>
      <c r="L46" s="149">
        <v>3926909790</v>
      </c>
      <c r="M46" s="148" t="s">
        <v>632</v>
      </c>
      <c r="N46" s="149">
        <v>10</v>
      </c>
      <c r="O46" s="150" t="s">
        <v>1252</v>
      </c>
      <c r="P46" s="373"/>
      <c r="Q46" s="148" t="s">
        <v>1133</v>
      </c>
      <c r="R46" s="151"/>
      <c r="S46" s="153">
        <v>8717332206124</v>
      </c>
    </row>
    <row r="47" spans="1:19" x14ac:dyDescent="0.2">
      <c r="A47" s="450"/>
      <c r="B47" s="142" t="s">
        <v>1253</v>
      </c>
      <c r="C47" s="143" t="s">
        <v>1254</v>
      </c>
      <c r="D47" s="144" t="s">
        <v>1255</v>
      </c>
      <c r="E47" s="145" t="s">
        <v>1256</v>
      </c>
      <c r="F47" s="621" t="s">
        <v>691</v>
      </c>
      <c r="G47" s="426">
        <v>287.49</v>
      </c>
      <c r="H47" s="426">
        <f t="shared" si="2"/>
        <v>1352</v>
      </c>
      <c r="I47" s="148" t="s">
        <v>2761</v>
      </c>
      <c r="J47" s="148" t="s">
        <v>229</v>
      </c>
      <c r="K47" s="148" t="s">
        <v>3</v>
      </c>
      <c r="L47" s="149">
        <v>7326909890</v>
      </c>
      <c r="M47" s="148" t="s">
        <v>675</v>
      </c>
      <c r="N47" s="149">
        <v>1</v>
      </c>
      <c r="O47" s="150" t="s">
        <v>1257</v>
      </c>
      <c r="P47" s="373"/>
      <c r="Q47" s="148" t="s">
        <v>1133</v>
      </c>
      <c r="R47" s="151"/>
      <c r="S47" s="152">
        <v>8717332263493</v>
      </c>
    </row>
    <row r="48" spans="1:19" x14ac:dyDescent="0.2">
      <c r="A48" s="450"/>
      <c r="B48" s="165" t="s">
        <v>1258</v>
      </c>
      <c r="C48" s="166" t="s">
        <v>121</v>
      </c>
      <c r="D48" s="167" t="s">
        <v>120</v>
      </c>
      <c r="E48" s="145" t="s">
        <v>1259</v>
      </c>
      <c r="F48" s="621" t="s">
        <v>691</v>
      </c>
      <c r="G48" s="426">
        <v>766.64</v>
      </c>
      <c r="H48" s="426">
        <f t="shared" si="2"/>
        <v>3606</v>
      </c>
      <c r="I48" s="168" t="s">
        <v>2761</v>
      </c>
      <c r="J48" s="168" t="s">
        <v>229</v>
      </c>
      <c r="K48" s="168" t="s">
        <v>3</v>
      </c>
      <c r="L48" s="149">
        <v>8302500000</v>
      </c>
      <c r="M48" s="168" t="s">
        <v>675</v>
      </c>
      <c r="N48" s="149">
        <v>5</v>
      </c>
      <c r="O48" s="150" t="s">
        <v>1260</v>
      </c>
      <c r="P48" s="145"/>
      <c r="Q48" s="168" t="s">
        <v>1133</v>
      </c>
      <c r="R48" s="168"/>
      <c r="S48" s="169">
        <v>8717332875252</v>
      </c>
    </row>
    <row r="49" spans="1:19" x14ac:dyDescent="0.2">
      <c r="A49" s="450"/>
      <c r="B49" s="165" t="s">
        <v>1261</v>
      </c>
      <c r="C49" s="166" t="s">
        <v>124</v>
      </c>
      <c r="D49" s="167" t="s">
        <v>123</v>
      </c>
      <c r="E49" s="145" t="s">
        <v>1262</v>
      </c>
      <c r="F49" s="621" t="s">
        <v>691</v>
      </c>
      <c r="G49" s="426">
        <v>925.96</v>
      </c>
      <c r="H49" s="426">
        <f t="shared" si="2"/>
        <v>4356</v>
      </c>
      <c r="I49" s="168" t="s">
        <v>2761</v>
      </c>
      <c r="J49" s="168" t="s">
        <v>229</v>
      </c>
      <c r="K49" s="168" t="s">
        <v>3</v>
      </c>
      <c r="L49" s="149">
        <v>8504409090</v>
      </c>
      <c r="M49" s="168" t="s">
        <v>1263</v>
      </c>
      <c r="N49" s="168">
        <v>31</v>
      </c>
      <c r="O49" s="458" t="s">
        <v>1264</v>
      </c>
      <c r="P49" s="145"/>
      <c r="Q49" s="168" t="s">
        <v>1133</v>
      </c>
      <c r="R49" s="168"/>
      <c r="S49" s="169">
        <v>8717332871018</v>
      </c>
    </row>
    <row r="50" spans="1:19" x14ac:dyDescent="0.2">
      <c r="A50" s="450"/>
      <c r="B50" s="165" t="s">
        <v>1265</v>
      </c>
      <c r="C50" s="166" t="s">
        <v>127</v>
      </c>
      <c r="D50" s="167" t="s">
        <v>126</v>
      </c>
      <c r="E50" s="145" t="s">
        <v>1266</v>
      </c>
      <c r="F50" s="621" t="s">
        <v>691</v>
      </c>
      <c r="G50" s="426">
        <v>1286.56</v>
      </c>
      <c r="H50" s="426">
        <f t="shared" si="2"/>
        <v>6052</v>
      </c>
      <c r="I50" s="168" t="s">
        <v>2761</v>
      </c>
      <c r="J50" s="168" t="s">
        <v>229</v>
      </c>
      <c r="K50" s="168" t="s">
        <v>3</v>
      </c>
      <c r="L50" s="149">
        <v>8504409090</v>
      </c>
      <c r="M50" s="168" t="s">
        <v>1263</v>
      </c>
      <c r="N50" s="168">
        <v>23</v>
      </c>
      <c r="O50" s="458" t="s">
        <v>1264</v>
      </c>
      <c r="P50" s="145"/>
      <c r="Q50" s="168" t="s">
        <v>1133</v>
      </c>
      <c r="R50" s="168"/>
      <c r="S50" s="169">
        <v>8717332871032</v>
      </c>
    </row>
    <row r="51" spans="1:19" x14ac:dyDescent="0.2">
      <c r="A51" s="450"/>
      <c r="B51" s="134" t="s">
        <v>2612</v>
      </c>
      <c r="C51" s="137"/>
      <c r="D51" s="184"/>
      <c r="E51" s="137"/>
      <c r="F51" s="138"/>
      <c r="G51" s="451"/>
      <c r="H51" s="451"/>
      <c r="I51" s="137" t="s">
        <v>1175</v>
      </c>
      <c r="J51" s="137"/>
      <c r="K51" s="137"/>
      <c r="L51" s="137"/>
      <c r="M51" s="137"/>
      <c r="N51" s="137" t="s">
        <v>1175</v>
      </c>
      <c r="O51" s="459" t="s">
        <v>1175</v>
      </c>
      <c r="P51" s="377"/>
      <c r="Q51" s="140"/>
      <c r="R51" s="186"/>
      <c r="S51" s="141"/>
    </row>
    <row r="52" spans="1:19" x14ac:dyDescent="0.2">
      <c r="A52" s="450"/>
      <c r="B52" s="142" t="s">
        <v>1267</v>
      </c>
      <c r="C52" s="143" t="s">
        <v>682</v>
      </c>
      <c r="D52" s="144" t="s">
        <v>106</v>
      </c>
      <c r="E52" s="145" t="s">
        <v>1268</v>
      </c>
      <c r="F52" s="621" t="s">
        <v>691</v>
      </c>
      <c r="G52" s="426">
        <v>423.2</v>
      </c>
      <c r="H52" s="426">
        <f>ROUND(ROUND(G52*4.704,2),0)</f>
        <v>1991</v>
      </c>
      <c r="I52" s="148" t="s">
        <v>2733</v>
      </c>
      <c r="J52" s="148" t="s">
        <v>229</v>
      </c>
      <c r="K52" s="149">
        <v>1</v>
      </c>
      <c r="L52" s="149">
        <v>8504403090</v>
      </c>
      <c r="M52" s="148" t="s">
        <v>632</v>
      </c>
      <c r="N52" s="149">
        <v>1250</v>
      </c>
      <c r="O52" s="150" t="s">
        <v>1269</v>
      </c>
      <c r="P52" s="373"/>
      <c r="Q52" s="148" t="s">
        <v>1133</v>
      </c>
      <c r="R52" s="151"/>
      <c r="S52" s="153">
        <v>8717332206582</v>
      </c>
    </row>
    <row r="53" spans="1:19" x14ac:dyDescent="0.2">
      <c r="A53" s="450"/>
      <c r="B53" s="142" t="s">
        <v>1270</v>
      </c>
      <c r="C53" s="143" t="s">
        <v>109</v>
      </c>
      <c r="D53" s="144" t="s">
        <v>108</v>
      </c>
      <c r="E53" s="145" t="s">
        <v>1271</v>
      </c>
      <c r="F53" s="621" t="s">
        <v>691</v>
      </c>
      <c r="G53" s="426">
        <v>21.59</v>
      </c>
      <c r="H53" s="426">
        <f t="shared" ref="H53:H58" si="3">ROUND(ROUND(G53*4.704,2),0)</f>
        <v>102</v>
      </c>
      <c r="I53" s="148" t="s">
        <v>2761</v>
      </c>
      <c r="J53" s="148" t="s">
        <v>229</v>
      </c>
      <c r="K53" s="148" t="s">
        <v>3</v>
      </c>
      <c r="L53" s="149">
        <v>8544429090</v>
      </c>
      <c r="M53" s="148" t="s">
        <v>632</v>
      </c>
      <c r="N53" s="149">
        <v>700</v>
      </c>
      <c r="O53" s="150" t="s">
        <v>1272</v>
      </c>
      <c r="P53" s="373"/>
      <c r="Q53" s="148" t="s">
        <v>1133</v>
      </c>
      <c r="R53" s="151"/>
      <c r="S53" s="153">
        <v>8717332206520</v>
      </c>
    </row>
    <row r="54" spans="1:19" x14ac:dyDescent="0.2">
      <c r="A54" s="450"/>
      <c r="B54" s="142" t="s">
        <v>1273</v>
      </c>
      <c r="C54" s="143" t="s">
        <v>112</v>
      </c>
      <c r="D54" s="144" t="s">
        <v>111</v>
      </c>
      <c r="E54" s="145" t="s">
        <v>1274</v>
      </c>
      <c r="F54" s="621" t="s">
        <v>691</v>
      </c>
      <c r="G54" s="426">
        <v>95</v>
      </c>
      <c r="H54" s="426">
        <f t="shared" si="3"/>
        <v>447</v>
      </c>
      <c r="I54" s="148" t="s">
        <v>2761</v>
      </c>
      <c r="J54" s="148" t="s">
        <v>229</v>
      </c>
      <c r="K54" s="148" t="s">
        <v>3</v>
      </c>
      <c r="L54" s="149">
        <v>3926909790</v>
      </c>
      <c r="M54" s="148" t="s">
        <v>632</v>
      </c>
      <c r="N54" s="149">
        <v>12</v>
      </c>
      <c r="O54" s="150" t="s">
        <v>1275</v>
      </c>
      <c r="P54" s="373"/>
      <c r="Q54" s="148" t="s">
        <v>1133</v>
      </c>
      <c r="R54" s="151"/>
      <c r="S54" s="192">
        <v>8717332342655</v>
      </c>
    </row>
    <row r="55" spans="1:19" x14ac:dyDescent="0.2">
      <c r="A55" s="450"/>
      <c r="B55" s="142" t="s">
        <v>1276</v>
      </c>
      <c r="C55" s="143" t="s">
        <v>115</v>
      </c>
      <c r="D55" s="144" t="s">
        <v>114</v>
      </c>
      <c r="E55" s="145" t="s">
        <v>1277</v>
      </c>
      <c r="F55" s="621" t="s">
        <v>691</v>
      </c>
      <c r="G55" s="426">
        <v>120.92</v>
      </c>
      <c r="H55" s="426">
        <f t="shared" si="3"/>
        <v>569</v>
      </c>
      <c r="I55" s="148" t="s">
        <v>2761</v>
      </c>
      <c r="J55" s="148" t="s">
        <v>229</v>
      </c>
      <c r="K55" s="149">
        <v>1</v>
      </c>
      <c r="L55" s="149">
        <v>3926909790</v>
      </c>
      <c r="M55" s="148" t="s">
        <v>632</v>
      </c>
      <c r="N55" s="149">
        <v>375</v>
      </c>
      <c r="O55" s="150" t="s">
        <v>1278</v>
      </c>
      <c r="P55" s="373"/>
      <c r="Q55" s="148" t="s">
        <v>1133</v>
      </c>
      <c r="R55" s="151"/>
      <c r="S55" s="192">
        <v>8717332342679</v>
      </c>
    </row>
    <row r="56" spans="1:19" s="460" customFormat="1" x14ac:dyDescent="0.2">
      <c r="A56" s="450"/>
      <c r="B56" s="155">
        <v>705000398453</v>
      </c>
      <c r="C56" s="156" t="s">
        <v>1279</v>
      </c>
      <c r="D56" s="157" t="s">
        <v>2604</v>
      </c>
      <c r="E56" s="158" t="s">
        <v>1280</v>
      </c>
      <c r="F56" s="623" t="s">
        <v>691</v>
      </c>
      <c r="G56" s="426">
        <v>583.55999999999995</v>
      </c>
      <c r="H56" s="426">
        <f t="shared" si="3"/>
        <v>2745</v>
      </c>
      <c r="I56" s="160" t="s">
        <v>2761</v>
      </c>
      <c r="J56" s="160" t="s">
        <v>229</v>
      </c>
      <c r="K56" s="161" t="s">
        <v>3</v>
      </c>
      <c r="L56" s="161">
        <v>85044055</v>
      </c>
      <c r="M56" s="160" t="s">
        <v>1281</v>
      </c>
      <c r="N56" s="161">
        <v>23</v>
      </c>
      <c r="O56" s="454">
        <v>11</v>
      </c>
      <c r="P56" s="378"/>
      <c r="Q56" s="160" t="s">
        <v>1133</v>
      </c>
      <c r="R56" s="162"/>
      <c r="S56" s="195">
        <v>4060039146991</v>
      </c>
    </row>
    <row r="57" spans="1:19" x14ac:dyDescent="0.2">
      <c r="A57" s="450"/>
      <c r="B57" s="142" t="s">
        <v>1282</v>
      </c>
      <c r="C57" s="143" t="s">
        <v>1283</v>
      </c>
      <c r="D57" s="144" t="s">
        <v>1284</v>
      </c>
      <c r="E57" s="145" t="s">
        <v>1285</v>
      </c>
      <c r="F57" s="621" t="s">
        <v>691</v>
      </c>
      <c r="G57" s="426">
        <v>1174.5899999999999</v>
      </c>
      <c r="H57" s="426">
        <f t="shared" si="3"/>
        <v>5525</v>
      </c>
      <c r="I57" s="148" t="s">
        <v>2761</v>
      </c>
      <c r="J57" s="148" t="s">
        <v>229</v>
      </c>
      <c r="K57" s="148" t="s">
        <v>34</v>
      </c>
      <c r="L57" s="149">
        <v>8504900500</v>
      </c>
      <c r="M57" s="148" t="s">
        <v>1286</v>
      </c>
      <c r="N57" s="149">
        <v>20</v>
      </c>
      <c r="O57" s="150" t="s">
        <v>1287</v>
      </c>
      <c r="P57" s="379"/>
      <c r="Q57" s="148" t="s">
        <v>1288</v>
      </c>
      <c r="R57" s="189"/>
      <c r="S57" s="152">
        <v>8717332206674</v>
      </c>
    </row>
    <row r="58" spans="1:19" x14ac:dyDescent="0.2">
      <c r="A58" s="450"/>
      <c r="B58" s="142" t="s">
        <v>1289</v>
      </c>
      <c r="C58" s="196" t="s">
        <v>1290</v>
      </c>
      <c r="D58" s="167" t="s">
        <v>1291</v>
      </c>
      <c r="E58" s="197" t="s">
        <v>1292</v>
      </c>
      <c r="F58" s="621" t="s">
        <v>691</v>
      </c>
      <c r="G58" s="426">
        <v>174.42</v>
      </c>
      <c r="H58" s="426">
        <f t="shared" si="3"/>
        <v>820</v>
      </c>
      <c r="I58" s="148" t="s">
        <v>2733</v>
      </c>
      <c r="J58" s="198" t="s">
        <v>229</v>
      </c>
      <c r="K58" s="198" t="s">
        <v>3</v>
      </c>
      <c r="L58" s="149">
        <v>8531900000</v>
      </c>
      <c r="M58" s="198" t="s">
        <v>632</v>
      </c>
      <c r="N58" s="380">
        <v>111</v>
      </c>
      <c r="O58" s="458" t="s">
        <v>1138</v>
      </c>
      <c r="P58" s="197"/>
      <c r="Q58" s="198"/>
      <c r="R58" s="198"/>
      <c r="S58" s="152">
        <v>8717332754281</v>
      </c>
    </row>
    <row r="59" spans="1:19" x14ac:dyDescent="0.2">
      <c r="A59" s="450"/>
      <c r="B59" s="134" t="s">
        <v>2613</v>
      </c>
      <c r="C59" s="137"/>
      <c r="D59" s="184"/>
      <c r="E59" s="137"/>
      <c r="F59" s="138"/>
      <c r="G59" s="451"/>
      <c r="H59" s="451"/>
      <c r="I59" s="137" t="s">
        <v>1175</v>
      </c>
      <c r="J59" s="137"/>
      <c r="K59" s="137"/>
      <c r="L59" s="137"/>
      <c r="M59" s="185"/>
      <c r="N59" s="185" t="s">
        <v>1175</v>
      </c>
      <c r="O59" s="457" t="s">
        <v>1175</v>
      </c>
      <c r="P59" s="377"/>
      <c r="Q59" s="140"/>
      <c r="R59" s="186"/>
      <c r="S59" s="141"/>
    </row>
    <row r="60" spans="1:19" x14ac:dyDescent="0.2">
      <c r="A60" s="450"/>
      <c r="B60" s="142" t="s">
        <v>1293</v>
      </c>
      <c r="C60" s="143" t="s">
        <v>118</v>
      </c>
      <c r="D60" s="144" t="s">
        <v>117</v>
      </c>
      <c r="E60" s="145" t="s">
        <v>1294</v>
      </c>
      <c r="F60" s="621" t="s">
        <v>691</v>
      </c>
      <c r="G60" s="426">
        <v>28.07</v>
      </c>
      <c r="H60" s="426">
        <f>ROUND(ROUND(G60*4.704,2),0)</f>
        <v>132</v>
      </c>
      <c r="I60" s="148" t="s">
        <v>2761</v>
      </c>
      <c r="J60" s="148" t="s">
        <v>229</v>
      </c>
      <c r="K60" s="149">
        <v>1</v>
      </c>
      <c r="L60" s="149">
        <v>8544429090</v>
      </c>
      <c r="M60" s="148" t="s">
        <v>632</v>
      </c>
      <c r="N60" s="149">
        <v>788</v>
      </c>
      <c r="O60" s="150" t="s">
        <v>1272</v>
      </c>
      <c r="P60" s="373"/>
      <c r="Q60" s="148" t="s">
        <v>1133</v>
      </c>
      <c r="R60" s="151"/>
      <c r="S60" s="152">
        <v>8717332206537</v>
      </c>
    </row>
    <row r="61" spans="1:19" x14ac:dyDescent="0.2">
      <c r="A61" s="450"/>
      <c r="B61" s="179" t="s">
        <v>1295</v>
      </c>
      <c r="C61" s="180" t="s">
        <v>995</v>
      </c>
      <c r="D61" s="181" t="s">
        <v>997</v>
      </c>
      <c r="E61" s="158" t="s">
        <v>1296</v>
      </c>
      <c r="F61" s="623" t="s">
        <v>691</v>
      </c>
      <c r="G61" s="426">
        <v>72.97</v>
      </c>
      <c r="H61" s="426">
        <f t="shared" ref="H61:H62" si="4">ROUND(ROUND(G61*4.704,2),0)</f>
        <v>343</v>
      </c>
      <c r="I61" s="148" t="s">
        <v>2761</v>
      </c>
      <c r="J61" s="148" t="s">
        <v>229</v>
      </c>
      <c r="K61" s="161" t="s">
        <v>3</v>
      </c>
      <c r="L61" s="161">
        <v>8544429090</v>
      </c>
      <c r="M61" s="182" t="s">
        <v>631</v>
      </c>
      <c r="N61" s="161">
        <v>13</v>
      </c>
      <c r="O61" s="454">
        <v>0.64200000000000002</v>
      </c>
      <c r="P61" s="158"/>
      <c r="Q61" s="182" t="s">
        <v>1133</v>
      </c>
      <c r="R61" s="162"/>
      <c r="S61" s="183">
        <v>4060039022608</v>
      </c>
    </row>
    <row r="62" spans="1:19" x14ac:dyDescent="0.2">
      <c r="A62" s="450"/>
      <c r="B62" s="179" t="s">
        <v>1297</v>
      </c>
      <c r="C62" s="180" t="s">
        <v>996</v>
      </c>
      <c r="D62" s="181" t="s">
        <v>998</v>
      </c>
      <c r="E62" s="158" t="s">
        <v>1298</v>
      </c>
      <c r="F62" s="623" t="s">
        <v>691</v>
      </c>
      <c r="G62" s="426">
        <v>43.78</v>
      </c>
      <c r="H62" s="426">
        <f t="shared" si="4"/>
        <v>206</v>
      </c>
      <c r="I62" s="148" t="s">
        <v>2761</v>
      </c>
      <c r="J62" s="148" t="s">
        <v>229</v>
      </c>
      <c r="K62" s="161" t="s">
        <v>3</v>
      </c>
      <c r="L62" s="161">
        <v>8544429090</v>
      </c>
      <c r="M62" s="182" t="s">
        <v>631</v>
      </c>
      <c r="N62" s="161">
        <v>25</v>
      </c>
      <c r="O62" s="454">
        <v>0.25800000000000001</v>
      </c>
      <c r="P62" s="158"/>
      <c r="Q62" s="182" t="s">
        <v>1133</v>
      </c>
      <c r="R62" s="162"/>
      <c r="S62" s="183">
        <v>4060039022615</v>
      </c>
    </row>
    <row r="63" spans="1:19" x14ac:dyDescent="0.2">
      <c r="A63" s="450"/>
      <c r="B63" s="134" t="s">
        <v>1299</v>
      </c>
      <c r="C63" s="137"/>
      <c r="D63" s="184"/>
      <c r="E63" s="137"/>
      <c r="F63" s="138"/>
      <c r="G63" s="451"/>
      <c r="H63" s="451"/>
      <c r="I63" s="137" t="s">
        <v>1175</v>
      </c>
      <c r="J63" s="137"/>
      <c r="K63" s="137"/>
      <c r="L63" s="137"/>
      <c r="M63" s="185"/>
      <c r="N63" s="185" t="s">
        <v>1175</v>
      </c>
      <c r="O63" s="457" t="s">
        <v>1175</v>
      </c>
      <c r="P63" s="377"/>
      <c r="Q63" s="140"/>
      <c r="R63" s="186"/>
      <c r="S63" s="141"/>
    </row>
    <row r="64" spans="1:19" x14ac:dyDescent="0.2">
      <c r="A64" s="450"/>
      <c r="B64" s="142" t="s">
        <v>1300</v>
      </c>
      <c r="C64" s="143" t="s">
        <v>1301</v>
      </c>
      <c r="D64" s="144" t="s">
        <v>1302</v>
      </c>
      <c r="E64" s="145" t="s">
        <v>1303</v>
      </c>
      <c r="F64" s="621" t="s">
        <v>691</v>
      </c>
      <c r="G64" s="426">
        <v>577.83000000000004</v>
      </c>
      <c r="H64" s="426">
        <f>ROUND(ROUND(G64*4.704,2),0)</f>
        <v>2718</v>
      </c>
      <c r="I64" s="148" t="s">
        <v>2733</v>
      </c>
      <c r="J64" s="148" t="s">
        <v>229</v>
      </c>
      <c r="K64" s="148" t="s">
        <v>3</v>
      </c>
      <c r="L64" s="149">
        <v>8537109199</v>
      </c>
      <c r="M64" s="148" t="s">
        <v>675</v>
      </c>
      <c r="N64" s="149">
        <v>3</v>
      </c>
      <c r="O64" s="150" t="s">
        <v>1304</v>
      </c>
      <c r="P64" s="167"/>
      <c r="Q64" s="148" t="s">
        <v>1133</v>
      </c>
      <c r="R64" s="199" t="s">
        <v>2657</v>
      </c>
      <c r="S64" s="153">
        <v>8717332004584</v>
      </c>
    </row>
    <row r="65" spans="1:19" ht="16.5" x14ac:dyDescent="0.2">
      <c r="A65" s="450"/>
      <c r="B65" s="142">
        <v>8717332915347</v>
      </c>
      <c r="C65" s="143" t="s">
        <v>1305</v>
      </c>
      <c r="D65" s="144" t="s">
        <v>1306</v>
      </c>
      <c r="E65" s="145" t="s">
        <v>1307</v>
      </c>
      <c r="F65" s="621" t="s">
        <v>691</v>
      </c>
      <c r="G65" s="426">
        <v>353.27</v>
      </c>
      <c r="H65" s="426">
        <f t="shared" ref="H65:H68" si="5">ROUND(ROUND(G65*4.704,2),0)</f>
        <v>1662</v>
      </c>
      <c r="I65" s="148" t="s">
        <v>2733</v>
      </c>
      <c r="J65" s="148" t="s">
        <v>229</v>
      </c>
      <c r="K65" s="148" t="s">
        <v>3</v>
      </c>
      <c r="L65" s="149">
        <v>8538909189</v>
      </c>
      <c r="M65" s="148" t="s">
        <v>675</v>
      </c>
      <c r="N65" s="149">
        <v>11</v>
      </c>
      <c r="O65" s="150" t="s">
        <v>1309</v>
      </c>
      <c r="P65" s="167"/>
      <c r="Q65" s="148" t="s">
        <v>1133</v>
      </c>
      <c r="R65" s="199"/>
      <c r="S65" s="153">
        <v>8717332915347</v>
      </c>
    </row>
    <row r="66" spans="1:19" x14ac:dyDescent="0.2">
      <c r="A66" s="450"/>
      <c r="B66" s="142" t="s">
        <v>1310</v>
      </c>
      <c r="C66" s="143" t="s">
        <v>1311</v>
      </c>
      <c r="D66" s="144" t="s">
        <v>1312</v>
      </c>
      <c r="E66" s="145" t="s">
        <v>1313</v>
      </c>
      <c r="F66" s="621" t="s">
        <v>691</v>
      </c>
      <c r="G66" s="426">
        <v>87.21</v>
      </c>
      <c r="H66" s="426">
        <f t="shared" si="5"/>
        <v>410</v>
      </c>
      <c r="I66" s="148" t="s">
        <v>2761</v>
      </c>
      <c r="J66" s="148" t="s">
        <v>229</v>
      </c>
      <c r="K66" s="148" t="s">
        <v>229</v>
      </c>
      <c r="L66" s="149">
        <v>3919908099</v>
      </c>
      <c r="M66" s="148" t="s">
        <v>675</v>
      </c>
      <c r="N66" s="149">
        <v>2</v>
      </c>
      <c r="O66" s="150" t="s">
        <v>1314</v>
      </c>
      <c r="P66" s="167"/>
      <c r="Q66" s="148" t="s">
        <v>1133</v>
      </c>
      <c r="R66" s="199"/>
      <c r="S66" s="153">
        <v>8717332019816</v>
      </c>
    </row>
    <row r="67" spans="1:19" x14ac:dyDescent="0.2">
      <c r="A67" s="450"/>
      <c r="B67" s="142">
        <v>8531901000</v>
      </c>
      <c r="C67" s="143" t="s">
        <v>1315</v>
      </c>
      <c r="D67" s="144" t="s">
        <v>1316</v>
      </c>
      <c r="E67" s="145" t="s">
        <v>1317</v>
      </c>
      <c r="F67" s="621" t="s">
        <v>691</v>
      </c>
      <c r="G67" s="426">
        <v>353.27</v>
      </c>
      <c r="H67" s="426">
        <f t="shared" si="5"/>
        <v>1662</v>
      </c>
      <c r="I67" s="148" t="s">
        <v>2733</v>
      </c>
      <c r="J67" s="148" t="s">
        <v>229</v>
      </c>
      <c r="K67" s="148" t="s">
        <v>229</v>
      </c>
      <c r="L67" s="149">
        <v>8531209590</v>
      </c>
      <c r="M67" s="148" t="s">
        <v>632</v>
      </c>
      <c r="N67" s="149">
        <v>9</v>
      </c>
      <c r="O67" s="150" t="s">
        <v>1318</v>
      </c>
      <c r="P67" s="167"/>
      <c r="Q67" s="148" t="s">
        <v>1133</v>
      </c>
      <c r="R67" s="199"/>
      <c r="S67" s="153">
        <v>8717332915330</v>
      </c>
    </row>
    <row r="68" spans="1:19" x14ac:dyDescent="0.2">
      <c r="A68" s="450"/>
      <c r="B68" s="142" t="s">
        <v>1319</v>
      </c>
      <c r="C68" s="143" t="s">
        <v>1320</v>
      </c>
      <c r="D68" s="144" t="s">
        <v>1321</v>
      </c>
      <c r="E68" s="145" t="s">
        <v>1322</v>
      </c>
      <c r="F68" s="621" t="s">
        <v>691</v>
      </c>
      <c r="G68" s="426">
        <v>46.96</v>
      </c>
      <c r="H68" s="426">
        <f t="shared" si="5"/>
        <v>221</v>
      </c>
      <c r="I68" s="148" t="s">
        <v>2761</v>
      </c>
      <c r="J68" s="148" t="s">
        <v>229</v>
      </c>
      <c r="K68" s="148" t="s">
        <v>229</v>
      </c>
      <c r="L68" s="149">
        <v>3919908099</v>
      </c>
      <c r="M68" s="148" t="s">
        <v>675</v>
      </c>
      <c r="N68" s="149">
        <v>10</v>
      </c>
      <c r="O68" s="150" t="s">
        <v>1323</v>
      </c>
      <c r="P68" s="373"/>
      <c r="Q68" s="148" t="s">
        <v>601</v>
      </c>
      <c r="R68" s="151"/>
      <c r="S68" s="152" t="s">
        <v>1175</v>
      </c>
    </row>
    <row r="69" spans="1:19" x14ac:dyDescent="0.2">
      <c r="A69" s="450"/>
      <c r="B69" s="134" t="s">
        <v>2614</v>
      </c>
      <c r="C69" s="137"/>
      <c r="D69" s="184"/>
      <c r="E69" s="137"/>
      <c r="F69" s="138"/>
      <c r="G69" s="451"/>
      <c r="H69" s="451"/>
      <c r="I69" s="137" t="s">
        <v>1175</v>
      </c>
      <c r="J69" s="137"/>
      <c r="K69" s="137"/>
      <c r="L69" s="137"/>
      <c r="M69" s="185"/>
      <c r="N69" s="185" t="s">
        <v>1175</v>
      </c>
      <c r="O69" s="185"/>
      <c r="P69" s="377"/>
      <c r="Q69" s="140"/>
      <c r="R69" s="186"/>
      <c r="S69" s="141"/>
    </row>
    <row r="70" spans="1:19" x14ac:dyDescent="0.2">
      <c r="A70" s="450"/>
      <c r="B70" s="142" t="s">
        <v>1232</v>
      </c>
      <c r="C70" s="143" t="s">
        <v>86</v>
      </c>
      <c r="D70" s="144" t="s">
        <v>85</v>
      </c>
      <c r="E70" s="158" t="s">
        <v>1233</v>
      </c>
      <c r="F70" s="621" t="s">
        <v>691</v>
      </c>
      <c r="G70" s="426">
        <v>17.27</v>
      </c>
      <c r="H70" s="426">
        <f>ROUND(ROUND(G70*4.704,2),0)</f>
        <v>81</v>
      </c>
      <c r="I70" s="149" t="s">
        <v>2761</v>
      </c>
      <c r="J70" s="149" t="s">
        <v>229</v>
      </c>
      <c r="K70" s="149">
        <v>1</v>
      </c>
      <c r="L70" s="149">
        <v>3926909790</v>
      </c>
      <c r="M70" s="148" t="s">
        <v>632</v>
      </c>
      <c r="N70" s="149">
        <v>737</v>
      </c>
      <c r="O70" s="149" t="s">
        <v>1234</v>
      </c>
      <c r="P70" s="373"/>
      <c r="Q70" s="148" t="s">
        <v>1133</v>
      </c>
      <c r="R70" s="151"/>
      <c r="S70" s="152">
        <v>8717332206605</v>
      </c>
    </row>
    <row r="71" spans="1:19" x14ac:dyDescent="0.2">
      <c r="A71" s="450"/>
      <c r="B71" s="142" t="s">
        <v>1326</v>
      </c>
      <c r="C71" s="143" t="s">
        <v>1327</v>
      </c>
      <c r="D71" s="144" t="s">
        <v>1328</v>
      </c>
      <c r="E71" s="165" t="s">
        <v>1329</v>
      </c>
      <c r="F71" s="621" t="s">
        <v>691</v>
      </c>
      <c r="G71" s="426">
        <v>117.87</v>
      </c>
      <c r="H71" s="426">
        <f t="shared" ref="H71:H134" si="6">ROUND(ROUND(G71*4.704,2),0)</f>
        <v>554</v>
      </c>
      <c r="I71" s="149" t="s">
        <v>2761</v>
      </c>
      <c r="J71" s="149" t="s">
        <v>229</v>
      </c>
      <c r="K71" s="148" t="s">
        <v>3</v>
      </c>
      <c r="L71" s="149">
        <v>8531900000</v>
      </c>
      <c r="M71" s="148" t="s">
        <v>675</v>
      </c>
      <c r="N71" s="149">
        <v>5</v>
      </c>
      <c r="O71" s="149" t="s">
        <v>1330</v>
      </c>
      <c r="P71" s="379"/>
      <c r="Q71" s="148" t="s">
        <v>1133</v>
      </c>
      <c r="R71" s="189"/>
      <c r="S71" s="152">
        <v>8717332212309</v>
      </c>
    </row>
    <row r="72" spans="1:19" x14ac:dyDescent="0.2">
      <c r="A72" s="453"/>
      <c r="B72" s="499"/>
      <c r="C72" s="155" t="s">
        <v>2735</v>
      </c>
      <c r="D72" s="157" t="s">
        <v>2736</v>
      </c>
      <c r="E72" s="179" t="s">
        <v>2737</v>
      </c>
      <c r="F72" s="500" t="s">
        <v>691</v>
      </c>
      <c r="G72" s="426">
        <v>58.63</v>
      </c>
      <c r="H72" s="426">
        <f t="shared" si="6"/>
        <v>276</v>
      </c>
      <c r="I72" s="227" t="s">
        <v>2761</v>
      </c>
      <c r="J72" s="227" t="s">
        <v>229</v>
      </c>
      <c r="K72" s="227" t="s">
        <v>3</v>
      </c>
      <c r="L72" s="204">
        <v>85334010</v>
      </c>
      <c r="M72" s="194" t="s">
        <v>2738</v>
      </c>
      <c r="N72" s="204"/>
      <c r="O72" s="204" t="s">
        <v>1355</v>
      </c>
      <c r="P72" s="501"/>
      <c r="Q72" s="194" t="s">
        <v>1357</v>
      </c>
      <c r="R72" s="502"/>
      <c r="S72" s="163">
        <v>4060039122308</v>
      </c>
    </row>
    <row r="73" spans="1:19" x14ac:dyDescent="0.2">
      <c r="A73" s="450"/>
      <c r="B73" s="170" t="s">
        <v>1331</v>
      </c>
      <c r="C73" s="171"/>
      <c r="D73" s="172" t="s">
        <v>1175</v>
      </c>
      <c r="E73" s="171"/>
      <c r="F73" s="173"/>
      <c r="G73" s="451"/>
      <c r="H73" s="451"/>
      <c r="I73" s="171" t="s">
        <v>1175</v>
      </c>
      <c r="J73" s="171"/>
      <c r="K73" s="171"/>
      <c r="L73" s="171"/>
      <c r="M73" s="174"/>
      <c r="N73" s="174" t="s">
        <v>1175</v>
      </c>
      <c r="O73" s="174" t="s">
        <v>1175</v>
      </c>
      <c r="P73" s="375"/>
      <c r="Q73" s="175"/>
      <c r="R73" s="177"/>
      <c r="S73" s="178"/>
    </row>
    <row r="74" spans="1:19" x14ac:dyDescent="0.2">
      <c r="A74" s="450"/>
      <c r="B74" s="201" t="s">
        <v>1332</v>
      </c>
      <c r="C74" s="180" t="s">
        <v>993</v>
      </c>
      <c r="D74" s="181" t="s">
        <v>992</v>
      </c>
      <c r="E74" s="158" t="s">
        <v>1333</v>
      </c>
      <c r="F74" s="623" t="s">
        <v>691</v>
      </c>
      <c r="G74" s="426">
        <v>1477.68</v>
      </c>
      <c r="H74" s="426">
        <f t="shared" si="6"/>
        <v>6951</v>
      </c>
      <c r="I74" s="148" t="s">
        <v>2733</v>
      </c>
      <c r="J74" s="148" t="s">
        <v>229</v>
      </c>
      <c r="K74" s="161" t="s">
        <v>3</v>
      </c>
      <c r="L74" s="161">
        <v>8537109199</v>
      </c>
      <c r="M74" s="182" t="s">
        <v>631</v>
      </c>
      <c r="N74" s="202">
        <v>22</v>
      </c>
      <c r="O74" s="203">
        <v>3.121</v>
      </c>
      <c r="P74" s="158"/>
      <c r="Q74" s="182" t="s">
        <v>1133</v>
      </c>
      <c r="R74" s="162"/>
      <c r="S74" s="183">
        <v>8717332940431</v>
      </c>
    </row>
    <row r="75" spans="1:19" x14ac:dyDescent="0.2">
      <c r="A75" s="450"/>
      <c r="B75" s="170" t="s">
        <v>1334</v>
      </c>
      <c r="C75" s="171"/>
      <c r="D75" s="172" t="s">
        <v>1175</v>
      </c>
      <c r="E75" s="171"/>
      <c r="F75" s="173"/>
      <c r="G75" s="451"/>
      <c r="H75" s="451"/>
      <c r="I75" s="171" t="s">
        <v>1175</v>
      </c>
      <c r="J75" s="171"/>
      <c r="K75" s="171"/>
      <c r="L75" s="171"/>
      <c r="M75" s="174"/>
      <c r="N75" s="174" t="s">
        <v>1175</v>
      </c>
      <c r="O75" s="174" t="s">
        <v>1175</v>
      </c>
      <c r="P75" s="375"/>
      <c r="Q75" s="175"/>
      <c r="R75" s="177"/>
      <c r="S75" s="178"/>
    </row>
    <row r="76" spans="1:19" x14ac:dyDescent="0.2">
      <c r="A76" s="450"/>
      <c r="B76" s="165" t="s">
        <v>1335</v>
      </c>
      <c r="C76" s="166" t="s">
        <v>1336</v>
      </c>
      <c r="D76" s="167" t="s">
        <v>1337</v>
      </c>
      <c r="E76" s="145" t="s">
        <v>1338</v>
      </c>
      <c r="F76" s="621" t="s">
        <v>691</v>
      </c>
      <c r="G76" s="426">
        <v>839.18</v>
      </c>
      <c r="H76" s="426">
        <f t="shared" si="6"/>
        <v>3948</v>
      </c>
      <c r="I76" s="148" t="s">
        <v>2733</v>
      </c>
      <c r="J76" s="148" t="s">
        <v>229</v>
      </c>
      <c r="K76" s="149" t="s">
        <v>3</v>
      </c>
      <c r="L76" s="149">
        <v>8537109199</v>
      </c>
      <c r="M76" s="168" t="s">
        <v>631</v>
      </c>
      <c r="N76" s="187">
        <v>28</v>
      </c>
      <c r="O76" s="187">
        <v>3.1909999999999998</v>
      </c>
      <c r="P76" s="145"/>
      <c r="Q76" s="168" t="s">
        <v>1133</v>
      </c>
      <c r="R76" s="151"/>
      <c r="S76" s="205">
        <v>8717332940424</v>
      </c>
    </row>
    <row r="77" spans="1:19" x14ac:dyDescent="0.2">
      <c r="A77" s="450"/>
      <c r="B77" s="165" t="s">
        <v>1339</v>
      </c>
      <c r="C77" s="166" t="s">
        <v>1340</v>
      </c>
      <c r="D77" s="167" t="s">
        <v>1341</v>
      </c>
      <c r="E77" s="145" t="s">
        <v>1342</v>
      </c>
      <c r="F77" s="621" t="s">
        <v>691</v>
      </c>
      <c r="G77" s="426">
        <v>1441.2</v>
      </c>
      <c r="H77" s="426">
        <f t="shared" si="6"/>
        <v>6779</v>
      </c>
      <c r="I77" s="148" t="s">
        <v>2733</v>
      </c>
      <c r="J77" s="148" t="s">
        <v>229</v>
      </c>
      <c r="K77" s="149" t="s">
        <v>3</v>
      </c>
      <c r="L77" s="149">
        <v>8537109199</v>
      </c>
      <c r="M77" s="168" t="s">
        <v>631</v>
      </c>
      <c r="N77" s="187">
        <v>18</v>
      </c>
      <c r="O77" s="187">
        <v>3.1909999999999998</v>
      </c>
      <c r="P77" s="145"/>
      <c r="Q77" s="168" t="s">
        <v>1133</v>
      </c>
      <c r="R77" s="151"/>
      <c r="S77" s="169">
        <v>4060039031181</v>
      </c>
    </row>
    <row r="78" spans="1:19" x14ac:dyDescent="0.2">
      <c r="A78" s="450"/>
      <c r="B78" s="515" t="s">
        <v>1343</v>
      </c>
      <c r="C78" s="516" t="s">
        <v>970</v>
      </c>
      <c r="D78" s="517" t="s">
        <v>974</v>
      </c>
      <c r="E78" s="518" t="s">
        <v>1344</v>
      </c>
      <c r="F78" s="635" t="s">
        <v>691</v>
      </c>
      <c r="G78" s="636">
        <v>1756.2</v>
      </c>
      <c r="H78" s="636">
        <f>ROUND(ROUND(G78*4.704*1.05,2),0)</f>
        <v>8674</v>
      </c>
      <c r="I78" s="572" t="s">
        <v>2761</v>
      </c>
      <c r="J78" s="572" t="s">
        <v>229</v>
      </c>
      <c r="K78" s="573" t="s">
        <v>3</v>
      </c>
      <c r="L78" s="573">
        <v>8537109199</v>
      </c>
      <c r="M78" s="574" t="s">
        <v>631</v>
      </c>
      <c r="N78" s="575">
        <v>0</v>
      </c>
      <c r="O78" s="575">
        <v>19.7</v>
      </c>
      <c r="P78" s="518"/>
      <c r="Q78" s="574" t="s">
        <v>1133</v>
      </c>
      <c r="R78" s="576"/>
      <c r="S78" s="577">
        <v>4060039107411</v>
      </c>
    </row>
    <row r="79" spans="1:19" x14ac:dyDescent="0.2">
      <c r="A79" s="450"/>
      <c r="B79" s="515" t="s">
        <v>1345</v>
      </c>
      <c r="C79" s="516" t="s">
        <v>971</v>
      </c>
      <c r="D79" s="517" t="s">
        <v>975</v>
      </c>
      <c r="E79" s="518" t="s">
        <v>1346</v>
      </c>
      <c r="F79" s="635" t="s">
        <v>691</v>
      </c>
      <c r="G79" s="636">
        <v>1888.24</v>
      </c>
      <c r="H79" s="636">
        <f>ROUND(ROUND(G79*4.704*1.05,2),0)</f>
        <v>9326</v>
      </c>
      <c r="I79" s="572" t="s">
        <v>2761</v>
      </c>
      <c r="J79" s="572" t="s">
        <v>229</v>
      </c>
      <c r="K79" s="573" t="s">
        <v>3</v>
      </c>
      <c r="L79" s="573">
        <v>8537109199</v>
      </c>
      <c r="M79" s="574" t="s">
        <v>631</v>
      </c>
      <c r="N79" s="575">
        <v>5</v>
      </c>
      <c r="O79" s="575">
        <v>22.8</v>
      </c>
      <c r="P79" s="518"/>
      <c r="Q79" s="574" t="s">
        <v>1133</v>
      </c>
      <c r="R79" s="576"/>
      <c r="S79" s="577">
        <v>4060039107428</v>
      </c>
    </row>
    <row r="80" spans="1:19" x14ac:dyDescent="0.2">
      <c r="A80" s="450"/>
      <c r="B80" s="515" t="s">
        <v>1347</v>
      </c>
      <c r="C80" s="516" t="s">
        <v>972</v>
      </c>
      <c r="D80" s="517" t="s">
        <v>976</v>
      </c>
      <c r="E80" s="518" t="s">
        <v>1348</v>
      </c>
      <c r="F80" s="635" t="s">
        <v>691</v>
      </c>
      <c r="G80" s="636">
        <v>2304.13</v>
      </c>
      <c r="H80" s="636">
        <f>ROUND(ROUND(G80*4.704*1.05,2),0)</f>
        <v>11381</v>
      </c>
      <c r="I80" s="572" t="s">
        <v>2761</v>
      </c>
      <c r="J80" s="572" t="s">
        <v>229</v>
      </c>
      <c r="K80" s="573" t="s">
        <v>3</v>
      </c>
      <c r="L80" s="573">
        <v>8537109199</v>
      </c>
      <c r="M80" s="574" t="s">
        <v>631</v>
      </c>
      <c r="N80" s="575">
        <v>0</v>
      </c>
      <c r="O80" s="575">
        <v>19.7</v>
      </c>
      <c r="P80" s="518"/>
      <c r="Q80" s="574" t="s">
        <v>1133</v>
      </c>
      <c r="R80" s="576"/>
      <c r="S80" s="577">
        <v>4090039107435</v>
      </c>
    </row>
    <row r="81" spans="1:19" x14ac:dyDescent="0.2">
      <c r="A81" s="450"/>
      <c r="B81" s="515" t="s">
        <v>1349</v>
      </c>
      <c r="C81" s="516" t="s">
        <v>973</v>
      </c>
      <c r="D81" s="517" t="s">
        <v>977</v>
      </c>
      <c r="E81" s="518" t="s">
        <v>1350</v>
      </c>
      <c r="F81" s="635" t="s">
        <v>691</v>
      </c>
      <c r="G81" s="636">
        <v>2430.37</v>
      </c>
      <c r="H81" s="636">
        <f>ROUND(ROUND(G81*4.704*1.05,2),0)</f>
        <v>12004</v>
      </c>
      <c r="I81" s="572" t="s">
        <v>2761</v>
      </c>
      <c r="J81" s="572" t="s">
        <v>229</v>
      </c>
      <c r="K81" s="573" t="s">
        <v>3</v>
      </c>
      <c r="L81" s="573">
        <v>8537109199</v>
      </c>
      <c r="M81" s="574" t="s">
        <v>631</v>
      </c>
      <c r="N81" s="575">
        <v>2</v>
      </c>
      <c r="O81" s="575">
        <v>22.8</v>
      </c>
      <c r="P81" s="518"/>
      <c r="Q81" s="574" t="s">
        <v>1133</v>
      </c>
      <c r="R81" s="576"/>
      <c r="S81" s="577">
        <v>4060039107442</v>
      </c>
    </row>
    <row r="82" spans="1:19" x14ac:dyDescent="0.2">
      <c r="A82" s="450"/>
      <c r="B82" s="170" t="s">
        <v>2796</v>
      </c>
      <c r="C82" s="171"/>
      <c r="D82" s="172"/>
      <c r="E82" s="171"/>
      <c r="F82" s="173"/>
      <c r="G82" s="451"/>
      <c r="H82" s="451"/>
      <c r="I82" s="171" t="s">
        <v>1175</v>
      </c>
      <c r="J82" s="171"/>
      <c r="K82" s="171"/>
      <c r="L82" s="171"/>
      <c r="M82" s="174"/>
      <c r="N82" s="174" t="s">
        <v>1175</v>
      </c>
      <c r="O82" s="174"/>
      <c r="P82" s="375"/>
      <c r="Q82" s="175"/>
      <c r="R82" s="177"/>
      <c r="S82" s="178"/>
    </row>
    <row r="83" spans="1:19" x14ac:dyDescent="0.2">
      <c r="A83" s="453">
        <v>45784</v>
      </c>
      <c r="B83" s="503" t="s">
        <v>2797</v>
      </c>
      <c r="C83" s="624" t="s">
        <v>2838</v>
      </c>
      <c r="D83" s="556" t="s">
        <v>2799</v>
      </c>
      <c r="E83" s="557" t="s">
        <v>2800</v>
      </c>
      <c r="F83" s="625" t="s">
        <v>691</v>
      </c>
      <c r="G83" s="622">
        <v>2000</v>
      </c>
      <c r="H83" s="633">
        <f t="shared" si="6"/>
        <v>9408</v>
      </c>
      <c r="I83" s="474" t="s">
        <v>2761</v>
      </c>
      <c r="J83" s="474"/>
      <c r="K83" s="504" t="s">
        <v>229</v>
      </c>
      <c r="L83" s="474" t="s">
        <v>1181</v>
      </c>
      <c r="M83" s="504" t="s">
        <v>675</v>
      </c>
      <c r="N83" s="474"/>
      <c r="O83" s="558" t="s">
        <v>1181</v>
      </c>
      <c r="P83" s="559"/>
      <c r="Q83" s="504" t="s">
        <v>1181</v>
      </c>
      <c r="R83" s="560"/>
      <c r="S83" s="561">
        <v>4060039205827</v>
      </c>
    </row>
    <row r="84" spans="1:19" x14ac:dyDescent="0.2">
      <c r="A84" s="453">
        <v>45784</v>
      </c>
      <c r="B84" s="503" t="s">
        <v>2802</v>
      </c>
      <c r="C84" s="624" t="s">
        <v>2839</v>
      </c>
      <c r="D84" s="556" t="s">
        <v>2804</v>
      </c>
      <c r="E84" s="557" t="s">
        <v>2805</v>
      </c>
      <c r="F84" s="625" t="s">
        <v>691</v>
      </c>
      <c r="G84" s="622">
        <v>45</v>
      </c>
      <c r="H84" s="633">
        <f t="shared" si="6"/>
        <v>212</v>
      </c>
      <c r="I84" s="474" t="s">
        <v>2761</v>
      </c>
      <c r="J84" s="474"/>
      <c r="K84" s="504" t="s">
        <v>229</v>
      </c>
      <c r="L84" s="474" t="s">
        <v>1181</v>
      </c>
      <c r="M84" s="504" t="s">
        <v>675</v>
      </c>
      <c r="N84" s="474"/>
      <c r="O84" s="558" t="s">
        <v>1181</v>
      </c>
      <c r="P84" s="559"/>
      <c r="Q84" s="504" t="s">
        <v>1181</v>
      </c>
      <c r="R84" s="560"/>
      <c r="S84" s="561">
        <v>4060039205834</v>
      </c>
    </row>
    <row r="85" spans="1:19" x14ac:dyDescent="0.2">
      <c r="A85" s="450"/>
      <c r="B85" s="170" t="s">
        <v>2605</v>
      </c>
      <c r="C85" s="171"/>
      <c r="D85" s="172"/>
      <c r="E85" s="171"/>
      <c r="F85" s="173"/>
      <c r="G85" s="451"/>
      <c r="H85" s="451"/>
      <c r="I85" s="171" t="s">
        <v>1175</v>
      </c>
      <c r="J85" s="171"/>
      <c r="K85" s="171"/>
      <c r="L85" s="171"/>
      <c r="M85" s="174"/>
      <c r="N85" s="174" t="s">
        <v>1175</v>
      </c>
      <c r="O85" s="174"/>
      <c r="P85" s="375"/>
      <c r="Q85" s="175"/>
      <c r="R85" s="177"/>
      <c r="S85" s="178"/>
    </row>
    <row r="86" spans="1:19" x14ac:dyDescent="0.2">
      <c r="A86" s="453">
        <v>45784</v>
      </c>
      <c r="B86" s="503" t="s">
        <v>1181</v>
      </c>
      <c r="C86" s="624" t="s">
        <v>2806</v>
      </c>
      <c r="D86" s="556" t="s">
        <v>2807</v>
      </c>
      <c r="E86" s="557" t="s">
        <v>1325</v>
      </c>
      <c r="F86" s="625" t="s">
        <v>691</v>
      </c>
      <c r="G86" s="622">
        <v>937.5</v>
      </c>
      <c r="H86" s="633">
        <f t="shared" si="6"/>
        <v>4410</v>
      </c>
      <c r="I86" s="474" t="s">
        <v>2761</v>
      </c>
      <c r="J86" s="474" t="s">
        <v>229</v>
      </c>
      <c r="K86" s="504" t="s">
        <v>3</v>
      </c>
      <c r="L86" s="474">
        <v>8517620000</v>
      </c>
      <c r="M86" s="504" t="s">
        <v>675</v>
      </c>
      <c r="N86" s="474">
        <v>3</v>
      </c>
      <c r="O86" s="558">
        <v>1.127</v>
      </c>
      <c r="P86" s="559"/>
      <c r="Q86" s="504"/>
      <c r="R86" s="560"/>
      <c r="S86" s="561">
        <v>4060039034250</v>
      </c>
    </row>
    <row r="87" spans="1:19" x14ac:dyDescent="0.2">
      <c r="A87" s="453">
        <v>45833</v>
      </c>
      <c r="B87" s="503" t="s">
        <v>1181</v>
      </c>
      <c r="C87" s="624" t="s">
        <v>2809</v>
      </c>
      <c r="D87" s="556" t="s">
        <v>2810</v>
      </c>
      <c r="E87" s="557" t="s">
        <v>2811</v>
      </c>
      <c r="F87" s="625" t="s">
        <v>691</v>
      </c>
      <c r="G87" s="622">
        <v>312</v>
      </c>
      <c r="H87" s="633">
        <f t="shared" si="6"/>
        <v>1468</v>
      </c>
      <c r="I87" s="474" t="s">
        <v>2761</v>
      </c>
      <c r="J87" s="474" t="s">
        <v>229</v>
      </c>
      <c r="K87" s="504" t="s">
        <v>1181</v>
      </c>
      <c r="L87" s="474">
        <v>4911990000</v>
      </c>
      <c r="M87" s="504" t="s">
        <v>2840</v>
      </c>
      <c r="N87" s="474">
        <v>0</v>
      </c>
      <c r="O87" s="558">
        <v>0</v>
      </c>
      <c r="P87" s="559" t="s">
        <v>2812</v>
      </c>
      <c r="Q87" s="504" t="s">
        <v>1182</v>
      </c>
      <c r="R87" s="560"/>
      <c r="S87" s="561">
        <v>4060039104076</v>
      </c>
    </row>
    <row r="88" spans="1:19" x14ac:dyDescent="0.2">
      <c r="A88" s="453">
        <v>45833</v>
      </c>
      <c r="B88" s="503" t="s">
        <v>1181</v>
      </c>
      <c r="C88" s="624" t="s">
        <v>2813</v>
      </c>
      <c r="D88" s="556" t="s">
        <v>2814</v>
      </c>
      <c r="E88" s="557" t="s">
        <v>2815</v>
      </c>
      <c r="F88" s="625" t="s">
        <v>691</v>
      </c>
      <c r="G88" s="622">
        <v>940</v>
      </c>
      <c r="H88" s="633">
        <f t="shared" si="6"/>
        <v>4422</v>
      </c>
      <c r="I88" s="474" t="s">
        <v>2761</v>
      </c>
      <c r="J88" s="474" t="s">
        <v>229</v>
      </c>
      <c r="K88" s="504" t="s">
        <v>1181</v>
      </c>
      <c r="L88" s="474">
        <v>4911990000</v>
      </c>
      <c r="M88" s="504" t="s">
        <v>2840</v>
      </c>
      <c r="N88" s="474">
        <v>0</v>
      </c>
      <c r="O88" s="558">
        <v>0</v>
      </c>
      <c r="P88" s="559" t="s">
        <v>2816</v>
      </c>
      <c r="Q88" s="504" t="s">
        <v>1182</v>
      </c>
      <c r="R88" s="560"/>
      <c r="S88" s="561">
        <v>4060039112699</v>
      </c>
    </row>
    <row r="89" spans="1:19" ht="13.5" thickBot="1" x14ac:dyDescent="0.25">
      <c r="A89" s="453">
        <v>45833</v>
      </c>
      <c r="B89" s="503" t="s">
        <v>1181</v>
      </c>
      <c r="C89" s="624" t="s">
        <v>2817</v>
      </c>
      <c r="D89" s="556" t="s">
        <v>2818</v>
      </c>
      <c r="E89" s="557" t="s">
        <v>2819</v>
      </c>
      <c r="F89" s="625" t="s">
        <v>691</v>
      </c>
      <c r="G89" s="622">
        <v>1562</v>
      </c>
      <c r="H89" s="633">
        <f t="shared" si="6"/>
        <v>7348</v>
      </c>
      <c r="I89" s="474" t="s">
        <v>2761</v>
      </c>
      <c r="J89" s="474" t="s">
        <v>229</v>
      </c>
      <c r="K89" s="504" t="s">
        <v>1181</v>
      </c>
      <c r="L89" s="474">
        <v>4911990000</v>
      </c>
      <c r="M89" s="504" t="s">
        <v>2840</v>
      </c>
      <c r="N89" s="474">
        <v>0</v>
      </c>
      <c r="O89" s="558">
        <v>0</v>
      </c>
      <c r="P89" s="559" t="s">
        <v>2820</v>
      </c>
      <c r="Q89" s="504" t="s">
        <v>1182</v>
      </c>
      <c r="R89" s="560"/>
      <c r="S89" s="561">
        <v>4060039111692</v>
      </c>
    </row>
    <row r="90" spans="1:19" ht="13.5" thickBot="1" x14ac:dyDescent="0.25">
      <c r="A90" s="450"/>
      <c r="B90" s="562" t="s">
        <v>1351</v>
      </c>
      <c r="C90" s="626"/>
      <c r="D90" s="563" t="s">
        <v>1175</v>
      </c>
      <c r="E90" s="563"/>
      <c r="F90" s="564"/>
      <c r="G90" s="564"/>
      <c r="H90" s="564"/>
      <c r="I90" s="566" t="s">
        <v>1175</v>
      </c>
      <c r="J90" s="566"/>
      <c r="K90" s="566"/>
      <c r="L90" s="566"/>
      <c r="M90" s="566"/>
      <c r="N90" s="566" t="s">
        <v>1175</v>
      </c>
      <c r="O90" s="566" t="s">
        <v>1175</v>
      </c>
      <c r="P90" s="563"/>
      <c r="Q90" s="567"/>
      <c r="R90" s="567"/>
      <c r="S90" s="568"/>
    </row>
    <row r="91" spans="1:19" x14ac:dyDescent="0.2">
      <c r="A91" s="461"/>
      <c r="B91" s="166" t="s">
        <v>1352</v>
      </c>
      <c r="C91" s="145" t="s">
        <v>411</v>
      </c>
      <c r="D91" s="167" t="s">
        <v>1353</v>
      </c>
      <c r="E91" s="206" t="s">
        <v>1354</v>
      </c>
      <c r="F91" s="627" t="s">
        <v>691</v>
      </c>
      <c r="G91" s="426">
        <v>5224.9399999999996</v>
      </c>
      <c r="H91" s="426">
        <f t="shared" si="6"/>
        <v>24578</v>
      </c>
      <c r="I91" s="149" t="s">
        <v>2761</v>
      </c>
      <c r="J91" s="149" t="s">
        <v>229</v>
      </c>
      <c r="K91" s="148" t="s">
        <v>229</v>
      </c>
      <c r="L91" s="168">
        <v>4911990000</v>
      </c>
      <c r="M91" s="187" t="s">
        <v>680</v>
      </c>
      <c r="N91" s="150">
        <v>0</v>
      </c>
      <c r="O91" s="150" t="s">
        <v>1355</v>
      </c>
      <c r="P91" s="373" t="s">
        <v>1356</v>
      </c>
      <c r="Q91" s="148" t="s">
        <v>1357</v>
      </c>
      <c r="R91" s="151" t="s">
        <v>1356</v>
      </c>
      <c r="S91" s="169">
        <v>8717332995257</v>
      </c>
    </row>
    <row r="92" spans="1:19" x14ac:dyDescent="0.2">
      <c r="A92" s="461"/>
      <c r="B92" s="142" t="s">
        <v>1358</v>
      </c>
      <c r="C92" s="143" t="s">
        <v>412</v>
      </c>
      <c r="D92" s="208" t="s">
        <v>1359</v>
      </c>
      <c r="E92" s="145" t="s">
        <v>1360</v>
      </c>
      <c r="F92" s="621" t="s">
        <v>691</v>
      </c>
      <c r="G92" s="426">
        <v>3542.34</v>
      </c>
      <c r="H92" s="426">
        <f t="shared" si="6"/>
        <v>16663</v>
      </c>
      <c r="I92" s="198" t="s">
        <v>2761</v>
      </c>
      <c r="J92" s="198" t="s">
        <v>229</v>
      </c>
      <c r="K92" s="198" t="s">
        <v>229</v>
      </c>
      <c r="L92" s="149">
        <v>4911990000</v>
      </c>
      <c r="M92" s="198" t="s">
        <v>680</v>
      </c>
      <c r="N92" s="149">
        <v>0</v>
      </c>
      <c r="O92" s="149" t="s">
        <v>1355</v>
      </c>
      <c r="P92" s="373" t="s">
        <v>1356</v>
      </c>
      <c r="Q92" s="148" t="s">
        <v>1357</v>
      </c>
      <c r="R92" s="151" t="s">
        <v>1356</v>
      </c>
      <c r="S92" s="169">
        <v>8717332995240</v>
      </c>
    </row>
    <row r="93" spans="1:19" x14ac:dyDescent="0.2">
      <c r="A93" s="461"/>
      <c r="B93" s="166"/>
      <c r="C93" s="145" t="s">
        <v>1361</v>
      </c>
      <c r="D93" s="241" t="s">
        <v>1053</v>
      </c>
      <c r="E93" s="206" t="s">
        <v>1362</v>
      </c>
      <c r="F93" s="627" t="s">
        <v>691</v>
      </c>
      <c r="G93" s="426">
        <v>9446.2199999999993</v>
      </c>
      <c r="H93" s="426">
        <f t="shared" si="6"/>
        <v>44435</v>
      </c>
      <c r="I93" s="149" t="s">
        <v>2761</v>
      </c>
      <c r="J93" s="149" t="s">
        <v>229</v>
      </c>
      <c r="K93" s="148" t="s">
        <v>229</v>
      </c>
      <c r="L93" s="149">
        <v>4911990000</v>
      </c>
      <c r="M93" s="187" t="s">
        <v>680</v>
      </c>
      <c r="N93" s="150" t="s">
        <v>1175</v>
      </c>
      <c r="O93" s="150" t="s">
        <v>1355</v>
      </c>
      <c r="P93" s="373" t="s">
        <v>1363</v>
      </c>
      <c r="Q93" s="148" t="s">
        <v>1357</v>
      </c>
      <c r="R93" s="151" t="s">
        <v>1363</v>
      </c>
      <c r="S93" s="169">
        <v>4060039091192</v>
      </c>
    </row>
    <row r="94" spans="1:19" x14ac:dyDescent="0.2">
      <c r="A94" s="461"/>
      <c r="B94" s="166"/>
      <c r="C94" s="145" t="s">
        <v>411</v>
      </c>
      <c r="D94" s="158" t="s">
        <v>1364</v>
      </c>
      <c r="E94" s="206" t="s">
        <v>1354</v>
      </c>
      <c r="F94" s="627" t="s">
        <v>691</v>
      </c>
      <c r="G94" s="426">
        <v>5224.9399999999996</v>
      </c>
      <c r="H94" s="426">
        <f t="shared" si="6"/>
        <v>24578</v>
      </c>
      <c r="I94" s="149" t="s">
        <v>2761</v>
      </c>
      <c r="J94" s="149" t="s">
        <v>229</v>
      </c>
      <c r="K94" s="148" t="s">
        <v>229</v>
      </c>
      <c r="L94" s="149">
        <v>4911990000</v>
      </c>
      <c r="M94" s="187" t="s">
        <v>680</v>
      </c>
      <c r="N94" s="150">
        <v>0</v>
      </c>
      <c r="O94" s="150" t="s">
        <v>1355</v>
      </c>
      <c r="P94" s="373" t="s">
        <v>1363</v>
      </c>
      <c r="Q94" s="148" t="s">
        <v>1357</v>
      </c>
      <c r="R94" s="151" t="s">
        <v>1363</v>
      </c>
      <c r="S94" s="169">
        <v>4060039091437</v>
      </c>
    </row>
    <row r="95" spans="1:19" x14ac:dyDescent="0.2">
      <c r="A95" s="461"/>
      <c r="B95" s="166"/>
      <c r="C95" s="145" t="s">
        <v>412</v>
      </c>
      <c r="D95" s="158" t="s">
        <v>1365</v>
      </c>
      <c r="E95" s="206" t="s">
        <v>1360</v>
      </c>
      <c r="F95" s="627" t="s">
        <v>691</v>
      </c>
      <c r="G95" s="426">
        <v>3542.34</v>
      </c>
      <c r="H95" s="426">
        <f t="shared" si="6"/>
        <v>16663</v>
      </c>
      <c r="I95" s="149" t="s">
        <v>2761</v>
      </c>
      <c r="J95" s="149" t="s">
        <v>229</v>
      </c>
      <c r="K95" s="148" t="s">
        <v>229</v>
      </c>
      <c r="L95" s="149">
        <v>4911990000</v>
      </c>
      <c r="M95" s="187" t="s">
        <v>680</v>
      </c>
      <c r="N95" s="150">
        <v>0</v>
      </c>
      <c r="O95" s="150" t="s">
        <v>1355</v>
      </c>
      <c r="P95" s="373" t="s">
        <v>1363</v>
      </c>
      <c r="Q95" s="148" t="s">
        <v>1357</v>
      </c>
      <c r="R95" s="151" t="s">
        <v>1363</v>
      </c>
      <c r="S95" s="169">
        <v>4060039091420</v>
      </c>
    </row>
    <row r="96" spans="1:19" x14ac:dyDescent="0.2">
      <c r="A96" s="450"/>
      <c r="B96" s="142" t="s">
        <v>1366</v>
      </c>
      <c r="C96" s="143" t="s">
        <v>1367</v>
      </c>
      <c r="D96" s="208" t="s">
        <v>1368</v>
      </c>
      <c r="E96" s="145" t="s">
        <v>1369</v>
      </c>
      <c r="F96" s="621" t="s">
        <v>691</v>
      </c>
      <c r="G96" s="426">
        <v>509.86</v>
      </c>
      <c r="H96" s="426">
        <f t="shared" si="6"/>
        <v>2398</v>
      </c>
      <c r="I96" s="198" t="s">
        <v>2761</v>
      </c>
      <c r="J96" s="198" t="s">
        <v>229</v>
      </c>
      <c r="K96" s="198" t="s">
        <v>229</v>
      </c>
      <c r="L96" s="149">
        <v>4911990000</v>
      </c>
      <c r="M96" s="198" t="s">
        <v>680</v>
      </c>
      <c r="N96" s="149">
        <v>0</v>
      </c>
      <c r="O96" s="149" t="s">
        <v>1355</v>
      </c>
      <c r="P96" s="373"/>
      <c r="Q96" s="148" t="s">
        <v>1357</v>
      </c>
      <c r="R96" s="151"/>
      <c r="S96" s="169">
        <v>8717332995264</v>
      </c>
    </row>
    <row r="97" spans="1:19" x14ac:dyDescent="0.2">
      <c r="A97" s="450"/>
      <c r="B97" s="142" t="s">
        <v>1370</v>
      </c>
      <c r="C97" s="143" t="s">
        <v>1371</v>
      </c>
      <c r="D97" s="208" t="s">
        <v>1372</v>
      </c>
      <c r="E97" s="145" t="s">
        <v>1373</v>
      </c>
      <c r="F97" s="621" t="s">
        <v>691</v>
      </c>
      <c r="G97" s="426">
        <v>356.03</v>
      </c>
      <c r="H97" s="426">
        <f t="shared" si="6"/>
        <v>1675</v>
      </c>
      <c r="I97" s="198" t="s">
        <v>2761</v>
      </c>
      <c r="J97" s="198" t="s">
        <v>229</v>
      </c>
      <c r="K97" s="198" t="s">
        <v>229</v>
      </c>
      <c r="L97" s="149">
        <v>4911990000</v>
      </c>
      <c r="M97" s="198" t="s">
        <v>680</v>
      </c>
      <c r="N97" s="149">
        <v>0</v>
      </c>
      <c r="O97" s="149" t="s">
        <v>1355</v>
      </c>
      <c r="P97" s="373"/>
      <c r="Q97" s="148" t="s">
        <v>1357</v>
      </c>
      <c r="R97" s="151"/>
      <c r="S97" s="169">
        <v>8717332995288</v>
      </c>
    </row>
    <row r="98" spans="1:19" x14ac:dyDescent="0.2">
      <c r="A98" s="450"/>
      <c r="B98" s="134" t="s">
        <v>1374</v>
      </c>
      <c r="C98" s="628"/>
      <c r="D98" s="209" t="s">
        <v>1175</v>
      </c>
      <c r="E98" s="209"/>
      <c r="F98" s="210"/>
      <c r="G98" s="451"/>
      <c r="H98" s="451"/>
      <c r="I98" s="211" t="s">
        <v>1175</v>
      </c>
      <c r="J98" s="211"/>
      <c r="K98" s="211"/>
      <c r="L98" s="137"/>
      <c r="M98" s="211"/>
      <c r="N98" s="211" t="s">
        <v>1175</v>
      </c>
      <c r="O98" s="211" t="s">
        <v>1175</v>
      </c>
      <c r="P98" s="209"/>
      <c r="Q98" s="211"/>
      <c r="R98" s="212"/>
      <c r="S98" s="381"/>
    </row>
    <row r="99" spans="1:19" x14ac:dyDescent="0.2">
      <c r="A99" s="450"/>
      <c r="B99" s="142">
        <v>705000164791</v>
      </c>
      <c r="C99" s="143" t="s">
        <v>546</v>
      </c>
      <c r="D99" s="144" t="s">
        <v>545</v>
      </c>
      <c r="E99" s="213" t="s">
        <v>1375</v>
      </c>
      <c r="F99" s="621" t="s">
        <v>691</v>
      </c>
      <c r="G99" s="426">
        <v>389.41</v>
      </c>
      <c r="H99" s="426">
        <f t="shared" si="6"/>
        <v>1832</v>
      </c>
      <c r="I99" s="148" t="s">
        <v>2733</v>
      </c>
      <c r="J99" s="168" t="s">
        <v>229</v>
      </c>
      <c r="K99" s="148" t="s">
        <v>3</v>
      </c>
      <c r="L99" s="149">
        <v>8531103000</v>
      </c>
      <c r="M99" s="148" t="s">
        <v>632</v>
      </c>
      <c r="N99" s="149">
        <v>15</v>
      </c>
      <c r="O99" s="149" t="s">
        <v>1376</v>
      </c>
      <c r="P99" s="167"/>
      <c r="Q99" s="148"/>
      <c r="R99" s="214"/>
      <c r="S99" s="169">
        <v>8717332759385</v>
      </c>
    </row>
    <row r="100" spans="1:19" x14ac:dyDescent="0.2">
      <c r="A100" s="450"/>
      <c r="B100" s="142">
        <v>705000164792</v>
      </c>
      <c r="C100" s="143" t="s">
        <v>549</v>
      </c>
      <c r="D100" s="144" t="s">
        <v>548</v>
      </c>
      <c r="E100" s="213" t="s">
        <v>1377</v>
      </c>
      <c r="F100" s="621" t="s">
        <v>691</v>
      </c>
      <c r="G100" s="426">
        <v>479.96</v>
      </c>
      <c r="H100" s="426">
        <f t="shared" si="6"/>
        <v>2258</v>
      </c>
      <c r="I100" s="148" t="s">
        <v>2733</v>
      </c>
      <c r="J100" s="168" t="s">
        <v>229</v>
      </c>
      <c r="K100" s="148" t="s">
        <v>3</v>
      </c>
      <c r="L100" s="149">
        <v>8531103000</v>
      </c>
      <c r="M100" s="148" t="s">
        <v>632</v>
      </c>
      <c r="N100" s="149">
        <v>20</v>
      </c>
      <c r="O100" s="149" t="s">
        <v>1378</v>
      </c>
      <c r="P100" s="167"/>
      <c r="Q100" s="148"/>
      <c r="R100" s="214"/>
      <c r="S100" s="169">
        <v>8717332759392</v>
      </c>
    </row>
    <row r="101" spans="1:19" x14ac:dyDescent="0.2">
      <c r="A101" s="450"/>
      <c r="B101" s="142">
        <v>705000164793</v>
      </c>
      <c r="C101" s="143" t="s">
        <v>552</v>
      </c>
      <c r="D101" s="144" t="s">
        <v>551</v>
      </c>
      <c r="E101" s="213" t="s">
        <v>1379</v>
      </c>
      <c r="F101" s="621" t="s">
        <v>691</v>
      </c>
      <c r="G101" s="426">
        <v>600.71</v>
      </c>
      <c r="H101" s="426">
        <f t="shared" si="6"/>
        <v>2826</v>
      </c>
      <c r="I101" s="148" t="s">
        <v>2733</v>
      </c>
      <c r="J101" s="168" t="s">
        <v>229</v>
      </c>
      <c r="K101" s="148" t="s">
        <v>3</v>
      </c>
      <c r="L101" s="149">
        <v>8531103000</v>
      </c>
      <c r="M101" s="148" t="s">
        <v>632</v>
      </c>
      <c r="N101" s="149">
        <v>14</v>
      </c>
      <c r="O101" s="149" t="s">
        <v>1380</v>
      </c>
      <c r="P101" s="167"/>
      <c r="Q101" s="148"/>
      <c r="R101" s="214"/>
      <c r="S101" s="169">
        <v>8717332759408</v>
      </c>
    </row>
    <row r="102" spans="1:19" x14ac:dyDescent="0.2">
      <c r="A102" s="450"/>
      <c r="B102" s="142">
        <v>705000164794</v>
      </c>
      <c r="C102" s="143" t="s">
        <v>555</v>
      </c>
      <c r="D102" s="144" t="s">
        <v>554</v>
      </c>
      <c r="E102" s="213" t="s">
        <v>1381</v>
      </c>
      <c r="F102" s="621" t="s">
        <v>691</v>
      </c>
      <c r="G102" s="426">
        <v>45.29</v>
      </c>
      <c r="H102" s="426">
        <f t="shared" si="6"/>
        <v>213</v>
      </c>
      <c r="I102" s="168" t="s">
        <v>2761</v>
      </c>
      <c r="J102" s="168" t="s">
        <v>229</v>
      </c>
      <c r="K102" s="148" t="s">
        <v>3</v>
      </c>
      <c r="L102" s="149">
        <v>8531900000</v>
      </c>
      <c r="M102" s="148" t="s">
        <v>632</v>
      </c>
      <c r="N102" s="149">
        <v>1</v>
      </c>
      <c r="O102" s="149" t="s">
        <v>1234</v>
      </c>
      <c r="P102" s="167"/>
      <c r="Q102" s="148"/>
      <c r="R102" s="214"/>
      <c r="S102" s="169">
        <v>8717332759415</v>
      </c>
    </row>
    <row r="103" spans="1:19" x14ac:dyDescent="0.2">
      <c r="A103" s="450"/>
      <c r="B103" s="142">
        <v>705000164795</v>
      </c>
      <c r="C103" s="143" t="s">
        <v>558</v>
      </c>
      <c r="D103" s="144" t="s">
        <v>557</v>
      </c>
      <c r="E103" s="213" t="s">
        <v>1382</v>
      </c>
      <c r="F103" s="621" t="s">
        <v>691</v>
      </c>
      <c r="G103" s="426">
        <v>84.52</v>
      </c>
      <c r="H103" s="426">
        <f t="shared" si="6"/>
        <v>398</v>
      </c>
      <c r="I103" s="168" t="s">
        <v>2761</v>
      </c>
      <c r="J103" s="168" t="s">
        <v>229</v>
      </c>
      <c r="K103" s="148" t="s">
        <v>3</v>
      </c>
      <c r="L103" s="149">
        <v>8531900000</v>
      </c>
      <c r="M103" s="148" t="s">
        <v>632</v>
      </c>
      <c r="N103" s="149">
        <v>10</v>
      </c>
      <c r="O103" s="149" t="s">
        <v>1234</v>
      </c>
      <c r="P103" s="167"/>
      <c r="Q103" s="148"/>
      <c r="R103" s="214"/>
      <c r="S103" s="169">
        <v>8717332759422</v>
      </c>
    </row>
    <row r="104" spans="1:19" ht="13.5" thickBot="1" x14ac:dyDescent="0.25">
      <c r="A104" s="450"/>
      <c r="B104" s="142">
        <v>705000164844</v>
      </c>
      <c r="C104" s="143" t="s">
        <v>561</v>
      </c>
      <c r="D104" s="144" t="s">
        <v>560</v>
      </c>
      <c r="E104" s="213" t="s">
        <v>1383</v>
      </c>
      <c r="F104" s="621" t="s">
        <v>691</v>
      </c>
      <c r="G104" s="426">
        <v>30.19</v>
      </c>
      <c r="H104" s="426">
        <f t="shared" si="6"/>
        <v>142</v>
      </c>
      <c r="I104" s="168" t="s">
        <v>2761</v>
      </c>
      <c r="J104" s="168" t="s">
        <v>229</v>
      </c>
      <c r="K104" s="148" t="s">
        <v>3</v>
      </c>
      <c r="L104" s="149">
        <v>3926909790</v>
      </c>
      <c r="M104" s="148" t="s">
        <v>632</v>
      </c>
      <c r="N104" s="149">
        <v>8</v>
      </c>
      <c r="O104" s="149" t="s">
        <v>1384</v>
      </c>
      <c r="P104" s="382"/>
      <c r="Q104" s="148"/>
      <c r="R104" s="215"/>
      <c r="S104" s="169">
        <v>8717332759859</v>
      </c>
    </row>
    <row r="105" spans="1:19" ht="13.5" thickBot="1" x14ac:dyDescent="0.25">
      <c r="A105" s="450"/>
      <c r="B105" s="562" t="s">
        <v>2616</v>
      </c>
      <c r="C105" s="626"/>
      <c r="D105" s="563" t="s">
        <v>1175</v>
      </c>
      <c r="E105" s="563"/>
      <c r="F105" s="564"/>
      <c r="G105" s="564"/>
      <c r="H105" s="564"/>
      <c r="I105" s="566" t="s">
        <v>1175</v>
      </c>
      <c r="J105" s="566" t="s">
        <v>1175</v>
      </c>
      <c r="K105" s="566"/>
      <c r="L105" s="566"/>
      <c r="M105" s="566" t="s">
        <v>1175</v>
      </c>
      <c r="N105" s="566"/>
      <c r="O105" s="566"/>
      <c r="P105" s="563"/>
      <c r="Q105" s="567"/>
      <c r="R105" s="567"/>
      <c r="S105" s="568"/>
    </row>
    <row r="106" spans="1:19" x14ac:dyDescent="0.2">
      <c r="A106" s="450"/>
      <c r="B106" s="134" t="s">
        <v>2617</v>
      </c>
      <c r="C106" s="137"/>
      <c r="D106" s="184" t="s">
        <v>1175</v>
      </c>
      <c r="E106" s="137"/>
      <c r="F106" s="138"/>
      <c r="G106" s="451"/>
      <c r="H106" s="451"/>
      <c r="I106" s="137" t="s">
        <v>1175</v>
      </c>
      <c r="J106" s="137" t="s">
        <v>1175</v>
      </c>
      <c r="K106" s="139"/>
      <c r="L106" s="139"/>
      <c r="M106" s="139" t="s">
        <v>1175</v>
      </c>
      <c r="N106" s="188"/>
      <c r="O106" s="139"/>
      <c r="P106" s="383"/>
      <c r="Q106" s="186"/>
      <c r="R106" s="186"/>
      <c r="S106" s="384"/>
    </row>
    <row r="107" spans="1:19" x14ac:dyDescent="0.2">
      <c r="A107" s="450"/>
      <c r="B107" s="385"/>
      <c r="C107" s="386" t="s">
        <v>2618</v>
      </c>
      <c r="D107" s="208" t="s">
        <v>2619</v>
      </c>
      <c r="E107" s="387" t="s">
        <v>2620</v>
      </c>
      <c r="F107" s="621"/>
      <c r="G107" s="426"/>
      <c r="H107" s="426">
        <f t="shared" si="6"/>
        <v>0</v>
      </c>
      <c r="I107" s="387"/>
      <c r="J107" s="387"/>
      <c r="K107" s="149"/>
      <c r="L107" s="198"/>
      <c r="M107" s="198"/>
      <c r="N107" s="389"/>
      <c r="O107" s="198" t="s">
        <v>2622</v>
      </c>
      <c r="P107" s="390"/>
      <c r="Q107" s="391"/>
      <c r="S107" s="463"/>
    </row>
    <row r="108" spans="1:19" x14ac:dyDescent="0.2">
      <c r="A108" s="450"/>
      <c r="B108" s="392"/>
      <c r="C108" s="386" t="s">
        <v>2623</v>
      </c>
      <c r="D108" s="208" t="s">
        <v>2624</v>
      </c>
      <c r="E108" s="387" t="s">
        <v>2625</v>
      </c>
      <c r="F108" s="621"/>
      <c r="G108" s="426"/>
      <c r="H108" s="426">
        <f t="shared" si="6"/>
        <v>0</v>
      </c>
      <c r="I108" s="387"/>
      <c r="J108" s="387"/>
      <c r="K108" s="149"/>
      <c r="L108" s="198"/>
      <c r="M108" s="198"/>
      <c r="N108" s="389"/>
      <c r="O108" s="198" t="s">
        <v>2626</v>
      </c>
      <c r="P108" s="390"/>
      <c r="Q108" s="391"/>
      <c r="S108" s="463"/>
    </row>
    <row r="109" spans="1:19" ht="13.5" thickBot="1" x14ac:dyDescent="0.25">
      <c r="A109" s="450"/>
      <c r="B109" s="393"/>
      <c r="C109" s="386" t="s">
        <v>2627</v>
      </c>
      <c r="D109" s="208" t="s">
        <v>2628</v>
      </c>
      <c r="E109" s="387" t="s">
        <v>2629</v>
      </c>
      <c r="F109" s="621"/>
      <c r="G109" s="426"/>
      <c r="H109" s="426">
        <f t="shared" si="6"/>
        <v>0</v>
      </c>
      <c r="I109" s="387"/>
      <c r="J109" s="387"/>
      <c r="K109" s="149"/>
      <c r="L109" s="149"/>
      <c r="M109" s="149"/>
      <c r="N109" s="389"/>
      <c r="O109" s="149" t="s">
        <v>2630</v>
      </c>
      <c r="P109" s="390"/>
      <c r="Q109" s="394"/>
      <c r="R109" s="394"/>
      <c r="S109" s="463"/>
    </row>
    <row r="110" spans="1:19" ht="13.5" thickBot="1" x14ac:dyDescent="0.25">
      <c r="A110" s="450"/>
      <c r="B110" s="562" t="s">
        <v>1385</v>
      </c>
      <c r="C110" s="626"/>
      <c r="D110" s="563" t="s">
        <v>1175</v>
      </c>
      <c r="E110" s="563"/>
      <c r="F110" s="564"/>
      <c r="G110" s="564"/>
      <c r="H110" s="564"/>
      <c r="I110" s="566" t="s">
        <v>1175</v>
      </c>
      <c r="J110" s="566"/>
      <c r="K110" s="566"/>
      <c r="L110" s="566"/>
      <c r="M110" s="566"/>
      <c r="N110" s="566" t="s">
        <v>1175</v>
      </c>
      <c r="O110" s="566" t="s">
        <v>1175</v>
      </c>
      <c r="P110" s="563"/>
      <c r="Q110" s="567"/>
      <c r="R110" s="567"/>
      <c r="S110" s="568"/>
    </row>
    <row r="111" spans="1:19" x14ac:dyDescent="0.2">
      <c r="A111" s="450"/>
      <c r="B111" s="216" t="s">
        <v>1386</v>
      </c>
      <c r="C111" s="217"/>
      <c r="D111" s="218" t="s">
        <v>1175</v>
      </c>
      <c r="E111" s="217"/>
      <c r="F111" s="219"/>
      <c r="G111" s="451"/>
      <c r="H111" s="451"/>
      <c r="I111" s="220" t="s">
        <v>1175</v>
      </c>
      <c r="J111" s="220"/>
      <c r="K111" s="220"/>
      <c r="L111" s="176"/>
      <c r="M111" s="220"/>
      <c r="N111" s="221" t="s">
        <v>1175</v>
      </c>
      <c r="O111" s="221" t="s">
        <v>1175</v>
      </c>
      <c r="P111" s="395"/>
      <c r="Q111" s="220"/>
      <c r="R111" s="222"/>
      <c r="S111" s="396"/>
    </row>
    <row r="112" spans="1:19" x14ac:dyDescent="0.2">
      <c r="A112" s="450"/>
      <c r="B112" s="155" t="s">
        <v>1387</v>
      </c>
      <c r="C112" s="156" t="s">
        <v>132</v>
      </c>
      <c r="D112" s="223" t="s">
        <v>131</v>
      </c>
      <c r="E112" s="224" t="s">
        <v>1388</v>
      </c>
      <c r="F112" s="623" t="s">
        <v>691</v>
      </c>
      <c r="G112" s="426">
        <v>201.11</v>
      </c>
      <c r="H112" s="426">
        <f t="shared" si="6"/>
        <v>946</v>
      </c>
      <c r="I112" s="148" t="s">
        <v>2733</v>
      </c>
      <c r="J112" s="160" t="s">
        <v>229</v>
      </c>
      <c r="K112" s="160" t="s">
        <v>3</v>
      </c>
      <c r="L112" s="161">
        <v>8531103000</v>
      </c>
      <c r="M112" s="160" t="s">
        <v>632</v>
      </c>
      <c r="N112" s="161">
        <v>112</v>
      </c>
      <c r="O112" s="161" t="s">
        <v>1389</v>
      </c>
      <c r="P112" s="397"/>
      <c r="Q112" s="160" t="s">
        <v>1133</v>
      </c>
      <c r="R112" s="225"/>
      <c r="S112" s="183">
        <v>8717332265121</v>
      </c>
    </row>
    <row r="113" spans="1:19" x14ac:dyDescent="0.2">
      <c r="A113" s="450"/>
      <c r="B113" s="155" t="s">
        <v>1390</v>
      </c>
      <c r="C113" s="156" t="s">
        <v>135</v>
      </c>
      <c r="D113" s="223" t="s">
        <v>134</v>
      </c>
      <c r="E113" s="224" t="s">
        <v>1391</v>
      </c>
      <c r="F113" s="623" t="s">
        <v>691</v>
      </c>
      <c r="G113" s="426">
        <v>321.86</v>
      </c>
      <c r="H113" s="426">
        <f t="shared" si="6"/>
        <v>1514</v>
      </c>
      <c r="I113" s="148" t="s">
        <v>2733</v>
      </c>
      <c r="J113" s="160" t="s">
        <v>229</v>
      </c>
      <c r="K113" s="160" t="s">
        <v>3</v>
      </c>
      <c r="L113" s="161">
        <v>8531103000</v>
      </c>
      <c r="M113" s="160" t="s">
        <v>632</v>
      </c>
      <c r="N113" s="161">
        <v>23</v>
      </c>
      <c r="O113" s="161" t="s">
        <v>1392</v>
      </c>
      <c r="P113" s="397"/>
      <c r="Q113" s="160" t="s">
        <v>1133</v>
      </c>
      <c r="R113" s="225"/>
      <c r="S113" s="183">
        <v>8717332265138</v>
      </c>
    </row>
    <row r="114" spans="1:19" x14ac:dyDescent="0.2">
      <c r="A114" s="450"/>
      <c r="B114" s="155" t="s">
        <v>1393</v>
      </c>
      <c r="C114" s="156" t="s">
        <v>138</v>
      </c>
      <c r="D114" s="223" t="s">
        <v>137</v>
      </c>
      <c r="E114" s="224" t="s">
        <v>1394</v>
      </c>
      <c r="F114" s="623" t="s">
        <v>691</v>
      </c>
      <c r="G114" s="426">
        <v>227.94</v>
      </c>
      <c r="H114" s="426">
        <f t="shared" si="6"/>
        <v>1072</v>
      </c>
      <c r="I114" s="148" t="s">
        <v>2733</v>
      </c>
      <c r="J114" s="160" t="s">
        <v>229</v>
      </c>
      <c r="K114" s="160" t="s">
        <v>3</v>
      </c>
      <c r="L114" s="161">
        <v>8531103000</v>
      </c>
      <c r="M114" s="160" t="s">
        <v>632</v>
      </c>
      <c r="N114" s="161">
        <v>20</v>
      </c>
      <c r="O114" s="161" t="s">
        <v>1389</v>
      </c>
      <c r="P114" s="397"/>
      <c r="Q114" s="160" t="s">
        <v>1133</v>
      </c>
      <c r="R114" s="225"/>
      <c r="S114" s="183">
        <v>8717332265190</v>
      </c>
    </row>
    <row r="115" spans="1:19" x14ac:dyDescent="0.2">
      <c r="A115" s="450"/>
      <c r="B115" s="155" t="s">
        <v>1395</v>
      </c>
      <c r="C115" s="156" t="s">
        <v>141</v>
      </c>
      <c r="D115" s="223" t="s">
        <v>140</v>
      </c>
      <c r="E115" s="224" t="s">
        <v>1396</v>
      </c>
      <c r="F115" s="623" t="s">
        <v>691</v>
      </c>
      <c r="G115" s="426">
        <v>328.71</v>
      </c>
      <c r="H115" s="426">
        <f t="shared" si="6"/>
        <v>1546</v>
      </c>
      <c r="I115" s="148" t="s">
        <v>2733</v>
      </c>
      <c r="J115" s="160" t="s">
        <v>229</v>
      </c>
      <c r="K115" s="160" t="s">
        <v>3</v>
      </c>
      <c r="L115" s="161">
        <v>8531103000</v>
      </c>
      <c r="M115" s="160" t="s">
        <v>632</v>
      </c>
      <c r="N115" s="161">
        <v>15</v>
      </c>
      <c r="O115" s="161" t="s">
        <v>1392</v>
      </c>
      <c r="P115" s="397"/>
      <c r="Q115" s="160" t="s">
        <v>1133</v>
      </c>
      <c r="R115" s="225"/>
      <c r="S115" s="183">
        <v>8717332265213</v>
      </c>
    </row>
    <row r="116" spans="1:19" x14ac:dyDescent="0.2">
      <c r="A116" s="450"/>
      <c r="B116" s="170" t="s">
        <v>162</v>
      </c>
      <c r="C116" s="171"/>
      <c r="D116" s="172" t="s">
        <v>1175</v>
      </c>
      <c r="E116" s="171"/>
      <c r="F116" s="173"/>
      <c r="G116" s="451"/>
      <c r="H116" s="451"/>
      <c r="I116" s="174" t="s">
        <v>1175</v>
      </c>
      <c r="J116" s="174"/>
      <c r="K116" s="174"/>
      <c r="L116" s="176"/>
      <c r="M116" s="174"/>
      <c r="N116" s="174" t="s">
        <v>1175</v>
      </c>
      <c r="O116" s="174" t="s">
        <v>1175</v>
      </c>
      <c r="P116" s="375"/>
      <c r="Q116" s="174"/>
      <c r="R116" s="177"/>
      <c r="S116" s="398"/>
    </row>
    <row r="117" spans="1:19" x14ac:dyDescent="0.2">
      <c r="A117" s="450"/>
      <c r="B117" s="520" t="s">
        <v>1397</v>
      </c>
      <c r="C117" s="521" t="s">
        <v>164</v>
      </c>
      <c r="D117" s="522" t="s">
        <v>1044</v>
      </c>
      <c r="E117" s="523" t="s">
        <v>1398</v>
      </c>
      <c r="F117" s="635" t="s">
        <v>691</v>
      </c>
      <c r="G117" s="636">
        <v>88.97</v>
      </c>
      <c r="H117" s="636">
        <f>ROUND(ROUND(G117*4.704*0.72,2),0)</f>
        <v>301</v>
      </c>
      <c r="I117" s="572" t="s">
        <v>2733</v>
      </c>
      <c r="J117" s="578" t="s">
        <v>229</v>
      </c>
      <c r="K117" s="578" t="s">
        <v>3</v>
      </c>
      <c r="L117" s="573">
        <v>8531103000</v>
      </c>
      <c r="M117" s="578" t="s">
        <v>631</v>
      </c>
      <c r="N117" s="579">
        <v>12911</v>
      </c>
      <c r="O117" s="579" t="s">
        <v>1399</v>
      </c>
      <c r="P117" s="580"/>
      <c r="Q117" s="579" t="s">
        <v>1133</v>
      </c>
      <c r="R117" s="581"/>
      <c r="S117" s="577">
        <v>8717332972968</v>
      </c>
    </row>
    <row r="118" spans="1:19" x14ac:dyDescent="0.2">
      <c r="A118" s="450"/>
      <c r="B118" s="520" t="s">
        <v>1400</v>
      </c>
      <c r="C118" s="521" t="s">
        <v>168</v>
      </c>
      <c r="D118" s="522" t="s">
        <v>633</v>
      </c>
      <c r="E118" s="523" t="s">
        <v>1401</v>
      </c>
      <c r="F118" s="635" t="s">
        <v>691</v>
      </c>
      <c r="G118" s="636">
        <v>103.23</v>
      </c>
      <c r="H118" s="636">
        <f>ROUND(ROUND(G118*4.704*0.72,2),0)</f>
        <v>350</v>
      </c>
      <c r="I118" s="572" t="s">
        <v>2733</v>
      </c>
      <c r="J118" s="578" t="s">
        <v>229</v>
      </c>
      <c r="K118" s="578" t="s">
        <v>3</v>
      </c>
      <c r="L118" s="573">
        <v>8531103000</v>
      </c>
      <c r="M118" s="578" t="s">
        <v>631</v>
      </c>
      <c r="N118" s="579">
        <v>10961</v>
      </c>
      <c r="O118" s="579" t="s">
        <v>1399</v>
      </c>
      <c r="P118" s="580"/>
      <c r="Q118" s="579" t="s">
        <v>1133</v>
      </c>
      <c r="R118" s="581"/>
      <c r="S118" s="577">
        <v>8717332972982</v>
      </c>
    </row>
    <row r="119" spans="1:19" x14ac:dyDescent="0.2">
      <c r="A119" s="450"/>
      <c r="B119" s="520" t="s">
        <v>1402</v>
      </c>
      <c r="C119" s="521" t="s">
        <v>170</v>
      </c>
      <c r="D119" s="522" t="s">
        <v>1048</v>
      </c>
      <c r="E119" s="523" t="s">
        <v>1403</v>
      </c>
      <c r="F119" s="635" t="s">
        <v>691</v>
      </c>
      <c r="G119" s="636">
        <v>81.06</v>
      </c>
      <c r="H119" s="636">
        <f>ROUND(ROUND(G119*4.704*0.82,2),0)</f>
        <v>313</v>
      </c>
      <c r="I119" s="572" t="s">
        <v>2733</v>
      </c>
      <c r="J119" s="578" t="s">
        <v>229</v>
      </c>
      <c r="K119" s="578" t="s">
        <v>3</v>
      </c>
      <c r="L119" s="573">
        <v>8531103000</v>
      </c>
      <c r="M119" s="578" t="s">
        <v>631</v>
      </c>
      <c r="N119" s="579">
        <v>1050</v>
      </c>
      <c r="O119" s="579" t="s">
        <v>1399</v>
      </c>
      <c r="P119" s="580"/>
      <c r="Q119" s="579" t="s">
        <v>1133</v>
      </c>
      <c r="R119" s="581"/>
      <c r="S119" s="577">
        <v>8717332973026</v>
      </c>
    </row>
    <row r="120" spans="1:19" x14ac:dyDescent="0.2">
      <c r="A120" s="450"/>
      <c r="B120" s="520" t="s">
        <v>1404</v>
      </c>
      <c r="C120" s="521" t="s">
        <v>166</v>
      </c>
      <c r="D120" s="522" t="s">
        <v>1045</v>
      </c>
      <c r="E120" s="523" t="s">
        <v>1405</v>
      </c>
      <c r="F120" s="635" t="s">
        <v>691</v>
      </c>
      <c r="G120" s="636">
        <v>96.16</v>
      </c>
      <c r="H120" s="636">
        <f>ROUND(ROUND(G120*4.704*0.72,2),0)</f>
        <v>326</v>
      </c>
      <c r="I120" s="572" t="s">
        <v>2733</v>
      </c>
      <c r="J120" s="578" t="s">
        <v>229</v>
      </c>
      <c r="K120" s="578" t="s">
        <v>3</v>
      </c>
      <c r="L120" s="573">
        <v>8531103000</v>
      </c>
      <c r="M120" s="578" t="s">
        <v>631</v>
      </c>
      <c r="N120" s="579">
        <v>2238</v>
      </c>
      <c r="O120" s="579" t="s">
        <v>1399</v>
      </c>
      <c r="P120" s="580"/>
      <c r="Q120" s="579" t="s">
        <v>1133</v>
      </c>
      <c r="R120" s="581"/>
      <c r="S120" s="577">
        <v>8717332972999</v>
      </c>
    </row>
    <row r="121" spans="1:19" x14ac:dyDescent="0.2">
      <c r="A121" s="450"/>
      <c r="B121" s="520" t="s">
        <v>1406</v>
      </c>
      <c r="C121" s="521" t="s">
        <v>169</v>
      </c>
      <c r="D121" s="522" t="s">
        <v>1047</v>
      </c>
      <c r="E121" s="523" t="s">
        <v>1407</v>
      </c>
      <c r="F121" s="635" t="s">
        <v>691</v>
      </c>
      <c r="G121" s="636">
        <v>111.35</v>
      </c>
      <c r="H121" s="636">
        <f>ROUND(ROUND(G121*4.704*0.72,2),0)</f>
        <v>377</v>
      </c>
      <c r="I121" s="572" t="s">
        <v>2733</v>
      </c>
      <c r="J121" s="578" t="s">
        <v>229</v>
      </c>
      <c r="K121" s="578" t="s">
        <v>3</v>
      </c>
      <c r="L121" s="573">
        <v>8531103000</v>
      </c>
      <c r="M121" s="578" t="s">
        <v>631</v>
      </c>
      <c r="N121" s="579">
        <v>2407</v>
      </c>
      <c r="O121" s="579" t="s">
        <v>1399</v>
      </c>
      <c r="P121" s="580"/>
      <c r="Q121" s="579" t="s">
        <v>1133</v>
      </c>
      <c r="R121" s="581"/>
      <c r="S121" s="577">
        <v>8717332973002</v>
      </c>
    </row>
    <row r="122" spans="1:19" x14ac:dyDescent="0.2">
      <c r="A122" s="450"/>
      <c r="B122" s="520" t="s">
        <v>1408</v>
      </c>
      <c r="C122" s="521" t="s">
        <v>172</v>
      </c>
      <c r="D122" s="522" t="s">
        <v>1049</v>
      </c>
      <c r="E122" s="523" t="s">
        <v>1409</v>
      </c>
      <c r="F122" s="635" t="s">
        <v>691</v>
      </c>
      <c r="G122" s="636">
        <v>186.08</v>
      </c>
      <c r="H122" s="636">
        <f>ROUND(ROUND(G122*4.704*0.75,2),0)</f>
        <v>656</v>
      </c>
      <c r="I122" s="572" t="s">
        <v>2733</v>
      </c>
      <c r="J122" s="578" t="s">
        <v>229</v>
      </c>
      <c r="K122" s="578" t="s">
        <v>3</v>
      </c>
      <c r="L122" s="573">
        <v>8531103000</v>
      </c>
      <c r="M122" s="578" t="s">
        <v>631</v>
      </c>
      <c r="N122" s="579">
        <v>275</v>
      </c>
      <c r="O122" s="579" t="s">
        <v>1410</v>
      </c>
      <c r="P122" s="580"/>
      <c r="Q122" s="579" t="s">
        <v>1133</v>
      </c>
      <c r="R122" s="581"/>
      <c r="S122" s="577">
        <v>8717332973019</v>
      </c>
    </row>
    <row r="123" spans="1:19" s="460" customFormat="1" x14ac:dyDescent="0.2">
      <c r="A123" s="450"/>
      <c r="B123" s="520" t="s">
        <v>2631</v>
      </c>
      <c r="C123" s="524" t="s">
        <v>2632</v>
      </c>
      <c r="D123" s="517" t="s">
        <v>2633</v>
      </c>
      <c r="E123" s="525" t="s">
        <v>2634</v>
      </c>
      <c r="F123" s="635" t="s">
        <v>691</v>
      </c>
      <c r="G123" s="636">
        <v>186.08</v>
      </c>
      <c r="H123" s="636">
        <f>ROUND(ROUND(G123*4.704*0.75,2),0)</f>
        <v>656</v>
      </c>
      <c r="I123" s="572" t="s">
        <v>2733</v>
      </c>
      <c r="J123" s="582" t="s">
        <v>229</v>
      </c>
      <c r="K123" s="583" t="s">
        <v>3</v>
      </c>
      <c r="L123" s="573">
        <v>8531103000</v>
      </c>
      <c r="M123" s="584" t="s">
        <v>631</v>
      </c>
      <c r="N123" s="585"/>
      <c r="O123" s="585" t="s">
        <v>2635</v>
      </c>
      <c r="P123" s="586"/>
      <c r="Q123" s="585" t="s">
        <v>1133</v>
      </c>
      <c r="R123" s="585"/>
      <c r="S123" s="577" t="s">
        <v>2636</v>
      </c>
    </row>
    <row r="124" spans="1:19" x14ac:dyDescent="0.2">
      <c r="A124" s="450"/>
      <c r="B124" s="520" t="s">
        <v>1411</v>
      </c>
      <c r="C124" s="521" t="s">
        <v>163</v>
      </c>
      <c r="D124" s="522" t="s">
        <v>1043</v>
      </c>
      <c r="E124" s="523" t="s">
        <v>1412</v>
      </c>
      <c r="F124" s="635" t="s">
        <v>691</v>
      </c>
      <c r="G124" s="636">
        <v>86.04</v>
      </c>
      <c r="H124" s="636">
        <f>ROUND(ROUND(G124*4.704*0.72,2),0)</f>
        <v>291</v>
      </c>
      <c r="I124" s="572" t="s">
        <v>2733</v>
      </c>
      <c r="J124" s="578" t="s">
        <v>229</v>
      </c>
      <c r="K124" s="578" t="s">
        <v>3</v>
      </c>
      <c r="L124" s="573">
        <v>8531103000</v>
      </c>
      <c r="M124" s="578" t="s">
        <v>631</v>
      </c>
      <c r="N124" s="579">
        <v>4365</v>
      </c>
      <c r="O124" s="579" t="s">
        <v>1413</v>
      </c>
      <c r="P124" s="580"/>
      <c r="Q124" s="579" t="s">
        <v>1133</v>
      </c>
      <c r="R124" s="581"/>
      <c r="S124" s="577">
        <v>8717332972951</v>
      </c>
    </row>
    <row r="125" spans="1:19" ht="13.5" thickBot="1" x14ac:dyDescent="0.25">
      <c r="A125" s="450"/>
      <c r="B125" s="520" t="s">
        <v>1414</v>
      </c>
      <c r="C125" s="521" t="s">
        <v>167</v>
      </c>
      <c r="D125" s="522" t="s">
        <v>1046</v>
      </c>
      <c r="E125" s="523" t="s">
        <v>1415</v>
      </c>
      <c r="F125" s="635" t="s">
        <v>691</v>
      </c>
      <c r="G125" s="636">
        <v>101.09</v>
      </c>
      <c r="H125" s="636">
        <f>ROUND(ROUND(G125*4.704*0.72,2),0)</f>
        <v>342</v>
      </c>
      <c r="I125" s="572" t="s">
        <v>2733</v>
      </c>
      <c r="J125" s="578" t="s">
        <v>229</v>
      </c>
      <c r="K125" s="578" t="s">
        <v>3</v>
      </c>
      <c r="L125" s="573">
        <v>8531103000</v>
      </c>
      <c r="M125" s="578" t="s">
        <v>631</v>
      </c>
      <c r="N125" s="579">
        <v>1688</v>
      </c>
      <c r="O125" s="579" t="s">
        <v>1413</v>
      </c>
      <c r="P125" s="580"/>
      <c r="Q125" s="579" t="s">
        <v>1133</v>
      </c>
      <c r="R125" s="581"/>
      <c r="S125" s="577">
        <v>8717332972975</v>
      </c>
    </row>
    <row r="126" spans="1:19" ht="13.5" thickBot="1" x14ac:dyDescent="0.25">
      <c r="A126" s="450"/>
      <c r="B126" s="562" t="s">
        <v>1416</v>
      </c>
      <c r="C126" s="626"/>
      <c r="D126" s="563" t="s">
        <v>1175</v>
      </c>
      <c r="E126" s="563"/>
      <c r="F126" s="564"/>
      <c r="G126" s="564"/>
      <c r="H126" s="564"/>
      <c r="I126" s="566" t="s">
        <v>1175</v>
      </c>
      <c r="J126" s="566"/>
      <c r="K126" s="566"/>
      <c r="L126" s="566"/>
      <c r="M126" s="566"/>
      <c r="N126" s="566" t="s">
        <v>1175</v>
      </c>
      <c r="O126" s="566" t="s">
        <v>1175</v>
      </c>
      <c r="P126" s="563"/>
      <c r="Q126" s="567"/>
      <c r="R126" s="567"/>
      <c r="S126" s="568"/>
    </row>
    <row r="127" spans="1:19" x14ac:dyDescent="0.2">
      <c r="A127" s="450"/>
      <c r="B127" s="170" t="s">
        <v>1417</v>
      </c>
      <c r="C127" s="171"/>
      <c r="D127" s="228" t="s">
        <v>1175</v>
      </c>
      <c r="E127" s="229"/>
      <c r="F127" s="230"/>
      <c r="G127" s="451"/>
      <c r="H127" s="451"/>
      <c r="I127" s="174" t="s">
        <v>1175</v>
      </c>
      <c r="J127" s="174"/>
      <c r="K127" s="174"/>
      <c r="L127" s="174"/>
      <c r="M127" s="174"/>
      <c r="N127" s="174" t="s">
        <v>1175</v>
      </c>
      <c r="O127" s="174" t="s">
        <v>1175</v>
      </c>
      <c r="P127" s="375"/>
      <c r="Q127" s="176"/>
      <c r="R127" s="176"/>
      <c r="S127" s="178"/>
    </row>
    <row r="128" spans="1:19" x14ac:dyDescent="0.2">
      <c r="A128" s="450"/>
      <c r="B128" s="155" t="s">
        <v>1418</v>
      </c>
      <c r="C128" s="156" t="s">
        <v>195</v>
      </c>
      <c r="D128" s="157" t="s">
        <v>194</v>
      </c>
      <c r="E128" s="158" t="s">
        <v>1419</v>
      </c>
      <c r="F128" s="623" t="s">
        <v>691</v>
      </c>
      <c r="G128" s="426">
        <v>72.22</v>
      </c>
      <c r="H128" s="426">
        <f t="shared" si="6"/>
        <v>340</v>
      </c>
      <c r="I128" s="231" t="s">
        <v>2761</v>
      </c>
      <c r="J128" s="231" t="s">
        <v>229</v>
      </c>
      <c r="K128" s="231" t="s">
        <v>34</v>
      </c>
      <c r="L128" s="161">
        <v>3926909790</v>
      </c>
      <c r="M128" s="160" t="s">
        <v>675</v>
      </c>
      <c r="N128" s="161">
        <v>9</v>
      </c>
      <c r="O128" s="161" t="s">
        <v>1420</v>
      </c>
      <c r="P128" s="233"/>
      <c r="Q128" s="160" t="s">
        <v>601</v>
      </c>
      <c r="R128" s="227"/>
      <c r="S128" s="183">
        <v>4060039033000</v>
      </c>
    </row>
    <row r="129" spans="1:19" x14ac:dyDescent="0.2">
      <c r="A129" s="450"/>
      <c r="B129" s="155" t="s">
        <v>1421</v>
      </c>
      <c r="C129" s="156" t="s">
        <v>176</v>
      </c>
      <c r="D129" s="157" t="s">
        <v>175</v>
      </c>
      <c r="E129" s="158" t="s">
        <v>1422</v>
      </c>
      <c r="F129" s="623" t="s">
        <v>691</v>
      </c>
      <c r="G129" s="426">
        <v>53.55</v>
      </c>
      <c r="H129" s="426">
        <f t="shared" si="6"/>
        <v>252</v>
      </c>
      <c r="I129" s="160" t="s">
        <v>2761</v>
      </c>
      <c r="J129" s="160" t="s">
        <v>229</v>
      </c>
      <c r="K129" s="160" t="s">
        <v>3</v>
      </c>
      <c r="L129" s="161">
        <v>8536909599</v>
      </c>
      <c r="M129" s="160" t="s">
        <v>632</v>
      </c>
      <c r="N129" s="161">
        <v>174</v>
      </c>
      <c r="O129" s="161" t="s">
        <v>1423</v>
      </c>
      <c r="P129" s="400"/>
      <c r="Q129" s="160" t="s">
        <v>1133</v>
      </c>
      <c r="R129" s="227"/>
      <c r="S129" s="183">
        <v>8717332097494</v>
      </c>
    </row>
    <row r="130" spans="1:19" x14ac:dyDescent="0.2">
      <c r="A130" s="450"/>
      <c r="B130" s="155" t="s">
        <v>1424</v>
      </c>
      <c r="C130" s="156" t="s">
        <v>179</v>
      </c>
      <c r="D130" s="157" t="s">
        <v>178</v>
      </c>
      <c r="E130" s="158" t="s">
        <v>1425</v>
      </c>
      <c r="F130" s="623" t="s">
        <v>691</v>
      </c>
      <c r="G130" s="426">
        <v>15.21</v>
      </c>
      <c r="H130" s="426">
        <f t="shared" si="6"/>
        <v>72</v>
      </c>
      <c r="I130" s="160" t="s">
        <v>2761</v>
      </c>
      <c r="J130" s="160" t="s">
        <v>229</v>
      </c>
      <c r="K130" s="160" t="s">
        <v>3</v>
      </c>
      <c r="L130" s="161">
        <v>3926909790</v>
      </c>
      <c r="M130" s="160" t="s">
        <v>632</v>
      </c>
      <c r="N130" s="161">
        <v>192</v>
      </c>
      <c r="O130" s="161" t="s">
        <v>1426</v>
      </c>
      <c r="P130" s="400"/>
      <c r="Q130" s="160" t="s">
        <v>1133</v>
      </c>
      <c r="R130" s="227"/>
      <c r="S130" s="183">
        <v>8717332097487</v>
      </c>
    </row>
    <row r="131" spans="1:19" x14ac:dyDescent="0.2">
      <c r="A131" s="450"/>
      <c r="B131" s="155" t="s">
        <v>1427</v>
      </c>
      <c r="C131" s="156" t="s">
        <v>182</v>
      </c>
      <c r="D131" s="157" t="s">
        <v>181</v>
      </c>
      <c r="E131" s="158" t="s">
        <v>1428</v>
      </c>
      <c r="F131" s="623" t="s">
        <v>691</v>
      </c>
      <c r="G131" s="426">
        <v>24.02</v>
      </c>
      <c r="H131" s="426">
        <f t="shared" si="6"/>
        <v>113</v>
      </c>
      <c r="I131" s="160" t="s">
        <v>2761</v>
      </c>
      <c r="J131" s="160" t="s">
        <v>229</v>
      </c>
      <c r="K131" s="160" t="s">
        <v>3</v>
      </c>
      <c r="L131" s="161">
        <v>3926909790</v>
      </c>
      <c r="M131" s="160" t="s">
        <v>632</v>
      </c>
      <c r="N131" s="161">
        <v>20</v>
      </c>
      <c r="O131" s="161" t="s">
        <v>1429</v>
      </c>
      <c r="P131" s="400"/>
      <c r="Q131" s="160" t="s">
        <v>1133</v>
      </c>
      <c r="R131" s="227"/>
      <c r="S131" s="183">
        <v>8717332097562</v>
      </c>
    </row>
    <row r="132" spans="1:19" x14ac:dyDescent="0.2">
      <c r="A132" s="450"/>
      <c r="B132" s="155" t="s">
        <v>1430</v>
      </c>
      <c r="C132" s="156" t="s">
        <v>185</v>
      </c>
      <c r="D132" s="157" t="s">
        <v>184</v>
      </c>
      <c r="E132" s="158" t="s">
        <v>1431</v>
      </c>
      <c r="F132" s="623" t="s">
        <v>691</v>
      </c>
      <c r="G132" s="426">
        <v>6.04</v>
      </c>
      <c r="H132" s="426">
        <f t="shared" si="6"/>
        <v>28</v>
      </c>
      <c r="I132" s="160" t="s">
        <v>2761</v>
      </c>
      <c r="J132" s="160" t="s">
        <v>229</v>
      </c>
      <c r="K132" s="160" t="s">
        <v>3</v>
      </c>
      <c r="L132" s="161">
        <v>3926909790</v>
      </c>
      <c r="M132" s="160" t="s">
        <v>632</v>
      </c>
      <c r="N132" s="161">
        <v>151</v>
      </c>
      <c r="O132" s="161" t="s">
        <v>1432</v>
      </c>
      <c r="P132" s="400"/>
      <c r="Q132" s="160" t="s">
        <v>1133</v>
      </c>
      <c r="R132" s="232"/>
      <c r="S132" s="183">
        <v>8717332097555</v>
      </c>
    </row>
    <row r="133" spans="1:19" ht="16.5" x14ac:dyDescent="0.2">
      <c r="A133" s="450"/>
      <c r="B133" s="155" t="s">
        <v>1433</v>
      </c>
      <c r="C133" s="156" t="s">
        <v>187</v>
      </c>
      <c r="D133" s="157" t="s">
        <v>694</v>
      </c>
      <c r="E133" s="158" t="s">
        <v>1434</v>
      </c>
      <c r="F133" s="623" t="s">
        <v>691</v>
      </c>
      <c r="G133" s="426">
        <v>13.28</v>
      </c>
      <c r="H133" s="426">
        <f t="shared" si="6"/>
        <v>62</v>
      </c>
      <c r="I133" s="160" t="s">
        <v>2761</v>
      </c>
      <c r="J133" s="160" t="s">
        <v>229</v>
      </c>
      <c r="K133" s="160" t="s">
        <v>3</v>
      </c>
      <c r="L133" s="161">
        <v>3926909790</v>
      </c>
      <c r="M133" s="160" t="s">
        <v>632</v>
      </c>
      <c r="N133" s="161">
        <v>38</v>
      </c>
      <c r="O133" s="161" t="s">
        <v>1314</v>
      </c>
      <c r="P133" s="233"/>
      <c r="Q133" s="160" t="s">
        <v>1133</v>
      </c>
      <c r="R133" s="162"/>
      <c r="S133" s="183" t="s">
        <v>1435</v>
      </c>
    </row>
    <row r="134" spans="1:19" x14ac:dyDescent="0.2">
      <c r="A134" s="450"/>
      <c r="B134" s="155" t="s">
        <v>1436</v>
      </c>
      <c r="C134" s="156" t="s">
        <v>190</v>
      </c>
      <c r="D134" s="157" t="s">
        <v>189</v>
      </c>
      <c r="E134" s="158" t="s">
        <v>1437</v>
      </c>
      <c r="F134" s="623" t="s">
        <v>691</v>
      </c>
      <c r="G134" s="426">
        <v>9.25</v>
      </c>
      <c r="H134" s="426">
        <f t="shared" si="6"/>
        <v>44</v>
      </c>
      <c r="I134" s="160" t="s">
        <v>2761</v>
      </c>
      <c r="J134" s="160" t="s">
        <v>229</v>
      </c>
      <c r="K134" s="160" t="s">
        <v>3</v>
      </c>
      <c r="L134" s="161">
        <v>7320208990</v>
      </c>
      <c r="M134" s="160" t="s">
        <v>632</v>
      </c>
      <c r="N134" s="161">
        <v>10</v>
      </c>
      <c r="O134" s="161" t="s">
        <v>1438</v>
      </c>
      <c r="P134" s="233" t="s">
        <v>1439</v>
      </c>
      <c r="Q134" s="160" t="s">
        <v>601</v>
      </c>
      <c r="R134" s="162"/>
      <c r="S134" s="183" t="s">
        <v>1440</v>
      </c>
    </row>
    <row r="135" spans="1:19" x14ac:dyDescent="0.2">
      <c r="A135" s="450"/>
      <c r="B135" s="155" t="s">
        <v>1441</v>
      </c>
      <c r="C135" s="156" t="s">
        <v>192</v>
      </c>
      <c r="D135" s="223" t="s">
        <v>191</v>
      </c>
      <c r="E135" s="224" t="s">
        <v>1442</v>
      </c>
      <c r="F135" s="623" t="s">
        <v>691</v>
      </c>
      <c r="G135" s="426">
        <v>53.53</v>
      </c>
      <c r="H135" s="426">
        <f t="shared" ref="H135:H198" si="7">ROUND(ROUND(G135*4.704,2),0)</f>
        <v>252</v>
      </c>
      <c r="I135" s="160" t="s">
        <v>2761</v>
      </c>
      <c r="J135" s="160" t="s">
        <v>229</v>
      </c>
      <c r="K135" s="160" t="s">
        <v>3</v>
      </c>
      <c r="L135" s="161">
        <v>8536909599</v>
      </c>
      <c r="M135" s="160" t="s">
        <v>632</v>
      </c>
      <c r="N135" s="161">
        <v>2</v>
      </c>
      <c r="O135" s="161" t="s">
        <v>1443</v>
      </c>
      <c r="P135" s="397"/>
      <c r="Q135" s="160" t="s">
        <v>1133</v>
      </c>
      <c r="R135" s="225"/>
      <c r="S135" s="183" t="s">
        <v>1444</v>
      </c>
    </row>
    <row r="136" spans="1:19" x14ac:dyDescent="0.2">
      <c r="A136" s="450"/>
      <c r="B136" s="234" t="s">
        <v>1445</v>
      </c>
      <c r="C136" s="235"/>
      <c r="D136" s="236" t="s">
        <v>1175</v>
      </c>
      <c r="E136" s="235"/>
      <c r="F136" s="629"/>
      <c r="G136" s="451"/>
      <c r="H136" s="451"/>
      <c r="I136" s="238" t="s">
        <v>1175</v>
      </c>
      <c r="J136" s="238"/>
      <c r="K136" s="238"/>
      <c r="L136" s="238"/>
      <c r="M136" s="238"/>
      <c r="N136" s="238" t="s">
        <v>1175</v>
      </c>
      <c r="O136" s="238" t="s">
        <v>1175</v>
      </c>
      <c r="P136" s="401"/>
      <c r="Q136" s="238"/>
      <c r="R136" s="238"/>
      <c r="S136" s="402"/>
    </row>
    <row r="137" spans="1:19" x14ac:dyDescent="0.2">
      <c r="A137" s="450"/>
      <c r="B137" s="155" t="s">
        <v>1446</v>
      </c>
      <c r="C137" s="156" t="s">
        <v>1447</v>
      </c>
      <c r="D137" s="157" t="s">
        <v>204</v>
      </c>
      <c r="E137" s="158" t="s">
        <v>1448</v>
      </c>
      <c r="F137" s="623" t="s">
        <v>691</v>
      </c>
      <c r="G137" s="426">
        <v>42.52</v>
      </c>
      <c r="H137" s="426">
        <f t="shared" si="7"/>
        <v>200</v>
      </c>
      <c r="I137" s="160" t="s">
        <v>2761</v>
      </c>
      <c r="J137" s="160" t="s">
        <v>229</v>
      </c>
      <c r="K137" s="160" t="s">
        <v>3</v>
      </c>
      <c r="L137" s="161">
        <v>8536909599</v>
      </c>
      <c r="M137" s="160" t="s">
        <v>632</v>
      </c>
      <c r="N137" s="161">
        <v>28</v>
      </c>
      <c r="O137" s="161" t="s">
        <v>1449</v>
      </c>
      <c r="P137" s="403"/>
      <c r="Q137" s="160" t="s">
        <v>1133</v>
      </c>
      <c r="R137" s="232"/>
      <c r="S137" s="183" t="s">
        <v>1450</v>
      </c>
    </row>
    <row r="138" spans="1:19" x14ac:dyDescent="0.2">
      <c r="A138" s="450"/>
      <c r="B138" s="520" t="s">
        <v>1452</v>
      </c>
      <c r="C138" s="526" t="s">
        <v>198</v>
      </c>
      <c r="D138" s="527" t="s">
        <v>197</v>
      </c>
      <c r="E138" s="518" t="s">
        <v>1453</v>
      </c>
      <c r="F138" s="635" t="s">
        <v>691</v>
      </c>
      <c r="G138" s="636">
        <v>5.45</v>
      </c>
      <c r="H138" s="636">
        <f>ROUND(ROUND(G138*4.704*1.28,2),0)</f>
        <v>33</v>
      </c>
      <c r="I138" s="583" t="s">
        <v>2761</v>
      </c>
      <c r="J138" s="583" t="s">
        <v>229</v>
      </c>
      <c r="K138" s="573">
        <v>1</v>
      </c>
      <c r="L138" s="573">
        <v>8536909599</v>
      </c>
      <c r="M138" s="583" t="s">
        <v>632</v>
      </c>
      <c r="N138" s="573">
        <v>3162</v>
      </c>
      <c r="O138" s="573" t="s">
        <v>1454</v>
      </c>
      <c r="P138" s="517"/>
      <c r="Q138" s="583" t="s">
        <v>1133</v>
      </c>
      <c r="R138" s="585"/>
      <c r="S138" s="577">
        <v>8717332019878</v>
      </c>
    </row>
    <row r="139" spans="1:19" x14ac:dyDescent="0.2">
      <c r="A139" s="450"/>
      <c r="B139" s="520" t="s">
        <v>1455</v>
      </c>
      <c r="C139" s="526" t="s">
        <v>200</v>
      </c>
      <c r="D139" s="527" t="s">
        <v>731</v>
      </c>
      <c r="E139" s="518" t="s">
        <v>1456</v>
      </c>
      <c r="F139" s="635" t="s">
        <v>691</v>
      </c>
      <c r="G139" s="636">
        <v>5.1100000000000003</v>
      </c>
      <c r="H139" s="636">
        <f>ROUND(ROUND(G139*4.704*1.37,2),0)</f>
        <v>33</v>
      </c>
      <c r="I139" s="583" t="s">
        <v>2761</v>
      </c>
      <c r="J139" s="583" t="s">
        <v>229</v>
      </c>
      <c r="K139" s="583" t="s">
        <v>3</v>
      </c>
      <c r="L139" s="573">
        <v>8536909599</v>
      </c>
      <c r="M139" s="583" t="s">
        <v>632</v>
      </c>
      <c r="N139" s="573">
        <v>11606</v>
      </c>
      <c r="O139" s="573" t="s">
        <v>1449</v>
      </c>
      <c r="P139" s="517"/>
      <c r="Q139" s="583" t="s">
        <v>1133</v>
      </c>
      <c r="R139" s="585"/>
      <c r="S139" s="577">
        <v>8717332019878</v>
      </c>
    </row>
    <row r="140" spans="1:19" x14ac:dyDescent="0.2">
      <c r="A140" s="450"/>
      <c r="B140" s="155" t="s">
        <v>1457</v>
      </c>
      <c r="C140" s="156" t="s">
        <v>203</v>
      </c>
      <c r="D140" s="157" t="s">
        <v>202</v>
      </c>
      <c r="E140" s="158" t="s">
        <v>1458</v>
      </c>
      <c r="F140" s="623" t="s">
        <v>691</v>
      </c>
      <c r="G140" s="426">
        <v>122.48</v>
      </c>
      <c r="H140" s="426">
        <f t="shared" si="7"/>
        <v>576</v>
      </c>
      <c r="I140" s="160" t="s">
        <v>2761</v>
      </c>
      <c r="J140" s="160" t="s">
        <v>229</v>
      </c>
      <c r="K140" s="160" t="s">
        <v>3</v>
      </c>
      <c r="L140" s="161">
        <v>8536909599</v>
      </c>
      <c r="M140" s="160" t="s">
        <v>632</v>
      </c>
      <c r="N140" s="161">
        <v>38</v>
      </c>
      <c r="O140" s="161" t="s">
        <v>1459</v>
      </c>
      <c r="P140" s="181" t="s">
        <v>1460</v>
      </c>
      <c r="Q140" s="160" t="s">
        <v>1133</v>
      </c>
      <c r="R140" s="232"/>
      <c r="S140" s="183">
        <v>8717332808830</v>
      </c>
    </row>
    <row r="141" spans="1:19" x14ac:dyDescent="0.2">
      <c r="A141" s="450"/>
      <c r="B141" s="155" t="s">
        <v>1461</v>
      </c>
      <c r="C141" s="156" t="s">
        <v>208</v>
      </c>
      <c r="D141" s="157" t="s">
        <v>207</v>
      </c>
      <c r="E141" s="158" t="s">
        <v>1462</v>
      </c>
      <c r="F141" s="623" t="s">
        <v>691</v>
      </c>
      <c r="G141" s="426">
        <v>6.92</v>
      </c>
      <c r="H141" s="426">
        <f t="shared" si="7"/>
        <v>33</v>
      </c>
      <c r="I141" s="160" t="s">
        <v>2761</v>
      </c>
      <c r="J141" s="160" t="s">
        <v>229</v>
      </c>
      <c r="K141" s="160" t="s">
        <v>3</v>
      </c>
      <c r="L141" s="161">
        <v>3926909790</v>
      </c>
      <c r="M141" s="160" t="s">
        <v>632</v>
      </c>
      <c r="N141" s="161">
        <v>944</v>
      </c>
      <c r="O141" s="161" t="s">
        <v>1234</v>
      </c>
      <c r="P141" s="181"/>
      <c r="Q141" s="160" t="s">
        <v>601</v>
      </c>
      <c r="R141" s="232"/>
      <c r="S141" s="183">
        <v>8717332020461</v>
      </c>
    </row>
    <row r="142" spans="1:19" x14ac:dyDescent="0.2">
      <c r="A142" s="450"/>
      <c r="B142" s="155" t="s">
        <v>1463</v>
      </c>
      <c r="C142" s="156" t="s">
        <v>211</v>
      </c>
      <c r="D142" s="157" t="s">
        <v>210</v>
      </c>
      <c r="E142" s="158" t="s">
        <v>1464</v>
      </c>
      <c r="F142" s="623" t="s">
        <v>691</v>
      </c>
      <c r="G142" s="426">
        <v>30.24</v>
      </c>
      <c r="H142" s="426">
        <f t="shared" si="7"/>
        <v>142</v>
      </c>
      <c r="I142" s="160" t="s">
        <v>2761</v>
      </c>
      <c r="J142" s="160" t="s">
        <v>229</v>
      </c>
      <c r="K142" s="161">
        <v>1</v>
      </c>
      <c r="L142" s="161">
        <v>8536909599</v>
      </c>
      <c r="M142" s="160" t="s">
        <v>632</v>
      </c>
      <c r="N142" s="161">
        <v>254</v>
      </c>
      <c r="O142" s="161" t="s">
        <v>1465</v>
      </c>
      <c r="P142" s="181"/>
      <c r="Q142" s="160" t="s">
        <v>1133</v>
      </c>
      <c r="R142" s="232"/>
      <c r="S142" s="183">
        <v>8717332022519</v>
      </c>
    </row>
    <row r="143" spans="1:19" x14ac:dyDescent="0.2">
      <c r="A143" s="450"/>
      <c r="B143" s="155" t="s">
        <v>1466</v>
      </c>
      <c r="C143" s="156" t="s">
        <v>214</v>
      </c>
      <c r="D143" s="157" t="s">
        <v>213</v>
      </c>
      <c r="E143" s="158" t="s">
        <v>1467</v>
      </c>
      <c r="F143" s="623" t="s">
        <v>691</v>
      </c>
      <c r="G143" s="426">
        <v>48.37</v>
      </c>
      <c r="H143" s="426">
        <f t="shared" si="7"/>
        <v>228</v>
      </c>
      <c r="I143" s="160" t="s">
        <v>2761</v>
      </c>
      <c r="J143" s="160" t="s">
        <v>229</v>
      </c>
      <c r="K143" s="160" t="s">
        <v>3</v>
      </c>
      <c r="L143" s="161">
        <v>7326909890</v>
      </c>
      <c r="M143" s="160" t="s">
        <v>675</v>
      </c>
      <c r="N143" s="161">
        <v>39</v>
      </c>
      <c r="O143" s="161" t="s">
        <v>1468</v>
      </c>
      <c r="P143" s="181"/>
      <c r="Q143" s="160" t="s">
        <v>1133</v>
      </c>
      <c r="R143" s="232"/>
      <c r="S143" s="183">
        <v>8717332003266</v>
      </c>
    </row>
    <row r="144" spans="1:19" x14ac:dyDescent="0.2">
      <c r="A144" s="450"/>
      <c r="B144" s="155" t="s">
        <v>1469</v>
      </c>
      <c r="C144" s="156" t="s">
        <v>217</v>
      </c>
      <c r="D144" s="157" t="s">
        <v>216</v>
      </c>
      <c r="E144" s="158" t="s">
        <v>1470</v>
      </c>
      <c r="F144" s="623" t="s">
        <v>691</v>
      </c>
      <c r="G144" s="426">
        <v>26.05</v>
      </c>
      <c r="H144" s="426">
        <f t="shared" si="7"/>
        <v>123</v>
      </c>
      <c r="I144" s="160" t="s">
        <v>2761</v>
      </c>
      <c r="J144" s="160" t="s">
        <v>229</v>
      </c>
      <c r="K144" s="160" t="s">
        <v>3</v>
      </c>
      <c r="L144" s="161">
        <v>3926909790</v>
      </c>
      <c r="M144" s="160" t="s">
        <v>675</v>
      </c>
      <c r="N144" s="161">
        <v>123</v>
      </c>
      <c r="O144" s="161" t="s">
        <v>1471</v>
      </c>
      <c r="P144" s="181" t="s">
        <v>1460</v>
      </c>
      <c r="Q144" s="160" t="s">
        <v>1133</v>
      </c>
      <c r="R144" s="232"/>
      <c r="S144" s="183">
        <v>8717332003310</v>
      </c>
    </row>
    <row r="145" spans="1:19" ht="16.5" x14ac:dyDescent="0.2">
      <c r="A145" s="450"/>
      <c r="B145" s="155" t="s">
        <v>1472</v>
      </c>
      <c r="C145" s="156" t="s">
        <v>219</v>
      </c>
      <c r="D145" s="157" t="s">
        <v>218</v>
      </c>
      <c r="E145" s="158" t="s">
        <v>1473</v>
      </c>
      <c r="F145" s="623" t="s">
        <v>691</v>
      </c>
      <c r="G145" s="426">
        <v>0.53</v>
      </c>
      <c r="H145" s="426">
        <f t="shared" si="7"/>
        <v>2</v>
      </c>
      <c r="I145" s="160" t="s">
        <v>2761</v>
      </c>
      <c r="J145" s="160" t="s">
        <v>229</v>
      </c>
      <c r="K145" s="160" t="s">
        <v>3</v>
      </c>
      <c r="L145" s="161">
        <v>3926909790</v>
      </c>
      <c r="M145" s="160" t="s">
        <v>675</v>
      </c>
      <c r="N145" s="161">
        <v>4597</v>
      </c>
      <c r="O145" s="161" t="s">
        <v>1474</v>
      </c>
      <c r="P145" s="233" t="s">
        <v>1475</v>
      </c>
      <c r="Q145" s="160" t="s">
        <v>601</v>
      </c>
      <c r="R145" s="232"/>
      <c r="S145" s="183">
        <v>8717332003396</v>
      </c>
    </row>
    <row r="146" spans="1:19" ht="16.5" x14ac:dyDescent="0.2">
      <c r="A146" s="450"/>
      <c r="B146" s="155" t="s">
        <v>1476</v>
      </c>
      <c r="C146" s="156" t="s">
        <v>221</v>
      </c>
      <c r="D146" s="157" t="s">
        <v>220</v>
      </c>
      <c r="E146" s="158" t="s">
        <v>1477</v>
      </c>
      <c r="F146" s="623" t="s">
        <v>691</v>
      </c>
      <c r="G146" s="426">
        <v>0.56000000000000005</v>
      </c>
      <c r="H146" s="426">
        <f t="shared" si="7"/>
        <v>3</v>
      </c>
      <c r="I146" s="160" t="s">
        <v>2761</v>
      </c>
      <c r="J146" s="160" t="s">
        <v>229</v>
      </c>
      <c r="K146" s="160" t="s">
        <v>3</v>
      </c>
      <c r="L146" s="161">
        <v>3926909790</v>
      </c>
      <c r="M146" s="160" t="s">
        <v>675</v>
      </c>
      <c r="N146" s="161">
        <v>879</v>
      </c>
      <c r="O146" s="161" t="s">
        <v>1454</v>
      </c>
      <c r="P146" s="233" t="s">
        <v>1475</v>
      </c>
      <c r="Q146" s="160" t="s">
        <v>601</v>
      </c>
      <c r="R146" s="232"/>
      <c r="S146" s="183">
        <v>8717332003402</v>
      </c>
    </row>
    <row r="147" spans="1:19" x14ac:dyDescent="0.2">
      <c r="A147" s="467"/>
      <c r="B147" s="155" t="s">
        <v>1478</v>
      </c>
      <c r="C147" s="156" t="s">
        <v>222</v>
      </c>
      <c r="D147" s="157">
        <v>4998025373</v>
      </c>
      <c r="E147" s="158" t="s">
        <v>1479</v>
      </c>
      <c r="F147" s="623" t="s">
        <v>691</v>
      </c>
      <c r="G147" s="426">
        <v>48.63</v>
      </c>
      <c r="H147" s="426">
        <f t="shared" si="7"/>
        <v>229</v>
      </c>
      <c r="I147" s="160" t="s">
        <v>2761</v>
      </c>
      <c r="J147" s="160" t="s">
        <v>229</v>
      </c>
      <c r="K147" s="160" t="s">
        <v>3</v>
      </c>
      <c r="L147" s="161">
        <v>8531900000</v>
      </c>
      <c r="M147" s="160" t="s">
        <v>675</v>
      </c>
      <c r="N147" s="161">
        <v>15</v>
      </c>
      <c r="O147" s="161" t="s">
        <v>1480</v>
      </c>
      <c r="P147" s="181"/>
      <c r="Q147" s="160" t="s">
        <v>601</v>
      </c>
      <c r="R147" s="232"/>
      <c r="S147" s="183">
        <v>8717332003280</v>
      </c>
    </row>
    <row r="148" spans="1:19" x14ac:dyDescent="0.2">
      <c r="A148" s="450"/>
      <c r="B148" s="155" t="s">
        <v>1481</v>
      </c>
      <c r="C148" s="156" t="s">
        <v>224</v>
      </c>
      <c r="D148" s="157" t="s">
        <v>663</v>
      </c>
      <c r="E148" s="158" t="s">
        <v>1482</v>
      </c>
      <c r="F148" s="623" t="s">
        <v>691</v>
      </c>
      <c r="G148" s="426">
        <v>43.2</v>
      </c>
      <c r="H148" s="426">
        <f t="shared" si="7"/>
        <v>203</v>
      </c>
      <c r="I148" s="160" t="s">
        <v>2761</v>
      </c>
      <c r="J148" s="160" t="s">
        <v>229</v>
      </c>
      <c r="K148" s="160" t="s">
        <v>3</v>
      </c>
      <c r="L148" s="161">
        <v>3926909790</v>
      </c>
      <c r="M148" s="160" t="s">
        <v>675</v>
      </c>
      <c r="N148" s="161">
        <v>33</v>
      </c>
      <c r="O148" s="161" t="s">
        <v>1483</v>
      </c>
      <c r="P148" s="181"/>
      <c r="Q148" s="160" t="s">
        <v>601</v>
      </c>
      <c r="R148" s="232"/>
      <c r="S148" s="183">
        <v>8717332003426</v>
      </c>
    </row>
    <row r="149" spans="1:19" x14ac:dyDescent="0.2">
      <c r="A149" s="450"/>
      <c r="B149" s="155" t="s">
        <v>1484</v>
      </c>
      <c r="C149" s="156" t="s">
        <v>227</v>
      </c>
      <c r="D149" s="157" t="s">
        <v>228</v>
      </c>
      <c r="E149" s="158" t="s">
        <v>1485</v>
      </c>
      <c r="F149" s="623" t="s">
        <v>691</v>
      </c>
      <c r="G149" s="426">
        <v>46.93</v>
      </c>
      <c r="H149" s="426">
        <f t="shared" si="7"/>
        <v>221</v>
      </c>
      <c r="I149" s="160" t="s">
        <v>2761</v>
      </c>
      <c r="J149" s="160" t="s">
        <v>229</v>
      </c>
      <c r="K149" s="161">
        <v>1</v>
      </c>
      <c r="L149" s="161">
        <v>8531900000</v>
      </c>
      <c r="M149" s="160" t="s">
        <v>631</v>
      </c>
      <c r="N149" s="161">
        <v>175</v>
      </c>
      <c r="O149" s="161" t="s">
        <v>1486</v>
      </c>
      <c r="P149" s="181"/>
      <c r="Q149" s="160" t="s">
        <v>1133</v>
      </c>
      <c r="R149" s="232"/>
      <c r="S149" s="183">
        <v>8717332927982</v>
      </c>
    </row>
    <row r="150" spans="1:19" x14ac:dyDescent="0.2">
      <c r="A150" s="450"/>
      <c r="B150" s="155" t="s">
        <v>1487</v>
      </c>
      <c r="C150" s="156" t="s">
        <v>230</v>
      </c>
      <c r="D150" s="157" t="s">
        <v>231</v>
      </c>
      <c r="E150" s="158" t="s">
        <v>1485</v>
      </c>
      <c r="F150" s="623" t="s">
        <v>691</v>
      </c>
      <c r="G150" s="426">
        <v>15.63</v>
      </c>
      <c r="H150" s="426">
        <f t="shared" si="7"/>
        <v>74</v>
      </c>
      <c r="I150" s="160" t="s">
        <v>2761</v>
      </c>
      <c r="J150" s="160" t="s">
        <v>229</v>
      </c>
      <c r="K150" s="160" t="s">
        <v>3</v>
      </c>
      <c r="L150" s="161">
        <v>8531900000</v>
      </c>
      <c r="M150" s="160" t="s">
        <v>631</v>
      </c>
      <c r="N150" s="161">
        <v>1155</v>
      </c>
      <c r="O150" s="161" t="s">
        <v>1488</v>
      </c>
      <c r="P150" s="181"/>
      <c r="Q150" s="160" t="s">
        <v>1133</v>
      </c>
      <c r="R150" s="232"/>
      <c r="S150" s="183">
        <v>8717332926756</v>
      </c>
    </row>
    <row r="151" spans="1:19" x14ac:dyDescent="0.2">
      <c r="A151" s="450"/>
      <c r="B151" s="155" t="s">
        <v>1489</v>
      </c>
      <c r="C151" s="156" t="s">
        <v>863</v>
      </c>
      <c r="D151" s="157" t="s">
        <v>862</v>
      </c>
      <c r="E151" s="158" t="s">
        <v>1490</v>
      </c>
      <c r="F151" s="623" t="s">
        <v>691</v>
      </c>
      <c r="G151" s="426">
        <v>24.8</v>
      </c>
      <c r="H151" s="426">
        <f t="shared" si="7"/>
        <v>117</v>
      </c>
      <c r="I151" s="160" t="s">
        <v>2761</v>
      </c>
      <c r="J151" s="160" t="s">
        <v>229</v>
      </c>
      <c r="K151" s="160" t="s">
        <v>3</v>
      </c>
      <c r="L151" s="161">
        <v>3926909790</v>
      </c>
      <c r="M151" s="160" t="s">
        <v>675</v>
      </c>
      <c r="N151" s="161">
        <v>84</v>
      </c>
      <c r="O151" s="161" t="s">
        <v>1449</v>
      </c>
      <c r="P151" s="181"/>
      <c r="Q151" s="160" t="s">
        <v>601</v>
      </c>
      <c r="R151" s="232"/>
      <c r="S151" s="183">
        <v>8717332018994</v>
      </c>
    </row>
    <row r="152" spans="1:19" ht="16.5" x14ac:dyDescent="0.2">
      <c r="A152" s="467"/>
      <c r="B152" s="155" t="s">
        <v>1491</v>
      </c>
      <c r="C152" s="156" t="s">
        <v>1492</v>
      </c>
      <c r="D152" s="157" t="s">
        <v>1493</v>
      </c>
      <c r="E152" s="158" t="s">
        <v>1494</v>
      </c>
      <c r="F152" s="623" t="s">
        <v>691</v>
      </c>
      <c r="G152" s="426">
        <v>425.68</v>
      </c>
      <c r="H152" s="426">
        <f t="shared" si="7"/>
        <v>2002</v>
      </c>
      <c r="I152" s="160" t="s">
        <v>2761</v>
      </c>
      <c r="J152" s="160" t="s">
        <v>229</v>
      </c>
      <c r="K152" s="160" t="s">
        <v>229</v>
      </c>
      <c r="L152" s="161" t="s">
        <v>2637</v>
      </c>
      <c r="M152" s="160" t="s">
        <v>632</v>
      </c>
      <c r="N152" s="161">
        <v>0</v>
      </c>
      <c r="O152" s="161" t="s">
        <v>1495</v>
      </c>
      <c r="P152" s="181" t="s">
        <v>1496</v>
      </c>
      <c r="Q152" s="160" t="s">
        <v>601</v>
      </c>
      <c r="R152" s="232" t="s">
        <v>1497</v>
      </c>
      <c r="S152" s="183">
        <v>8717332822423</v>
      </c>
    </row>
    <row r="153" spans="1:19" ht="13.5" thickBot="1" x14ac:dyDescent="0.25">
      <c r="A153" s="467"/>
      <c r="B153" s="155" t="s">
        <v>1498</v>
      </c>
      <c r="C153" s="155" t="s">
        <v>1499</v>
      </c>
      <c r="D153" s="157" t="s">
        <v>1500</v>
      </c>
      <c r="E153" s="179" t="s">
        <v>1501</v>
      </c>
      <c r="F153" s="623" t="s">
        <v>691</v>
      </c>
      <c r="G153" s="426">
        <v>10.16</v>
      </c>
      <c r="H153" s="426">
        <f t="shared" si="7"/>
        <v>48</v>
      </c>
      <c r="I153" s="160" t="s">
        <v>2761</v>
      </c>
      <c r="J153" s="160" t="s">
        <v>229</v>
      </c>
      <c r="K153" s="160" t="s">
        <v>229</v>
      </c>
      <c r="L153" s="161" t="s">
        <v>2637</v>
      </c>
      <c r="M153" s="194" t="s">
        <v>632</v>
      </c>
      <c r="N153" s="161">
        <v>0</v>
      </c>
      <c r="O153" s="161" t="s">
        <v>1502</v>
      </c>
      <c r="P153" s="181"/>
      <c r="Q153" s="160" t="s">
        <v>601</v>
      </c>
      <c r="R153" s="232" t="s">
        <v>1497</v>
      </c>
      <c r="S153" s="183">
        <v>8717332808199</v>
      </c>
    </row>
    <row r="154" spans="1:19" ht="13.5" thickBot="1" x14ac:dyDescent="0.25">
      <c r="A154" s="450"/>
      <c r="B154" s="562" t="s">
        <v>1503</v>
      </c>
      <c r="C154" s="626"/>
      <c r="D154" s="563" t="s">
        <v>1175</v>
      </c>
      <c r="E154" s="563"/>
      <c r="F154" s="564"/>
      <c r="G154" s="564"/>
      <c r="H154" s="564"/>
      <c r="I154" s="566" t="s">
        <v>1175</v>
      </c>
      <c r="J154" s="566"/>
      <c r="K154" s="566"/>
      <c r="L154" s="566"/>
      <c r="M154" s="566"/>
      <c r="N154" s="566" t="s">
        <v>1175</v>
      </c>
      <c r="O154" s="566" t="s">
        <v>1175</v>
      </c>
      <c r="P154" s="563"/>
      <c r="Q154" s="567"/>
      <c r="R154" s="567"/>
      <c r="S154" s="568"/>
    </row>
    <row r="155" spans="1:19" x14ac:dyDescent="0.2">
      <c r="A155" s="450"/>
      <c r="B155" s="170" t="s">
        <v>1504</v>
      </c>
      <c r="C155" s="171"/>
      <c r="D155" s="172" t="s">
        <v>1175</v>
      </c>
      <c r="E155" s="171"/>
      <c r="F155" s="173"/>
      <c r="G155" s="451"/>
      <c r="H155" s="451"/>
      <c r="I155" s="174" t="s">
        <v>1175</v>
      </c>
      <c r="J155" s="174"/>
      <c r="K155" s="174"/>
      <c r="L155" s="174"/>
      <c r="M155" s="174"/>
      <c r="N155" s="174" t="s">
        <v>1175</v>
      </c>
      <c r="O155" s="174" t="s">
        <v>1175</v>
      </c>
      <c r="P155" s="375"/>
      <c r="Q155" s="174"/>
      <c r="R155" s="174"/>
      <c r="S155" s="404"/>
    </row>
    <row r="156" spans="1:19" x14ac:dyDescent="0.2">
      <c r="A156" s="450"/>
      <c r="B156" s="239" t="s">
        <v>1505</v>
      </c>
      <c r="C156" s="155" t="s">
        <v>565</v>
      </c>
      <c r="D156" s="157" t="s">
        <v>1038</v>
      </c>
      <c r="E156" s="158" t="s">
        <v>1506</v>
      </c>
      <c r="F156" s="623" t="s">
        <v>691</v>
      </c>
      <c r="G156" s="426">
        <v>40.119999999999997</v>
      </c>
      <c r="H156" s="426">
        <f t="shared" si="7"/>
        <v>189</v>
      </c>
      <c r="I156" s="148" t="s">
        <v>2733</v>
      </c>
      <c r="J156" s="160" t="s">
        <v>229</v>
      </c>
      <c r="K156" s="160" t="s">
        <v>3</v>
      </c>
      <c r="L156" s="161">
        <v>8531103000</v>
      </c>
      <c r="M156" s="160" t="s">
        <v>632</v>
      </c>
      <c r="N156" s="161">
        <v>690</v>
      </c>
      <c r="O156" s="161" t="s">
        <v>1507</v>
      </c>
      <c r="P156" s="158"/>
      <c r="Q156" s="160" t="s">
        <v>1133</v>
      </c>
      <c r="R156" s="154"/>
      <c r="S156" s="183">
        <v>8717332253180</v>
      </c>
    </row>
    <row r="157" spans="1:19" x14ac:dyDescent="0.2">
      <c r="A157" s="450"/>
      <c r="B157" s="239" t="s">
        <v>1508</v>
      </c>
      <c r="C157" s="155" t="s">
        <v>567</v>
      </c>
      <c r="D157" s="157" t="s">
        <v>1039</v>
      </c>
      <c r="E157" s="158" t="s">
        <v>1509</v>
      </c>
      <c r="F157" s="623" t="s">
        <v>691</v>
      </c>
      <c r="G157" s="426">
        <v>176.63</v>
      </c>
      <c r="H157" s="426">
        <f t="shared" si="7"/>
        <v>831</v>
      </c>
      <c r="I157" s="148" t="s">
        <v>2733</v>
      </c>
      <c r="J157" s="160" t="s">
        <v>229</v>
      </c>
      <c r="K157" s="160" t="s">
        <v>3</v>
      </c>
      <c r="L157" s="161">
        <v>8531103000</v>
      </c>
      <c r="M157" s="160" t="s">
        <v>632</v>
      </c>
      <c r="N157" s="161">
        <v>23</v>
      </c>
      <c r="O157" s="161" t="s">
        <v>1234</v>
      </c>
      <c r="P157" s="158"/>
      <c r="Q157" s="160" t="s">
        <v>1133</v>
      </c>
      <c r="R157" s="154"/>
      <c r="S157" s="183">
        <v>8717332253173</v>
      </c>
    </row>
    <row r="158" spans="1:19" x14ac:dyDescent="0.2">
      <c r="A158" s="450"/>
      <c r="B158" s="239" t="s">
        <v>1510</v>
      </c>
      <c r="C158" s="155" t="s">
        <v>569</v>
      </c>
      <c r="D158" s="157" t="s">
        <v>1040</v>
      </c>
      <c r="E158" s="158" t="s">
        <v>1511</v>
      </c>
      <c r="F158" s="623" t="s">
        <v>691</v>
      </c>
      <c r="G158" s="426">
        <v>69.11</v>
      </c>
      <c r="H158" s="426">
        <f t="shared" si="7"/>
        <v>325</v>
      </c>
      <c r="I158" s="148" t="s">
        <v>2733</v>
      </c>
      <c r="J158" s="160" t="s">
        <v>229</v>
      </c>
      <c r="K158" s="160" t="s">
        <v>3</v>
      </c>
      <c r="L158" s="161">
        <v>8531103000</v>
      </c>
      <c r="M158" s="160" t="s">
        <v>632</v>
      </c>
      <c r="N158" s="161">
        <v>113</v>
      </c>
      <c r="O158" s="161" t="s">
        <v>1449</v>
      </c>
      <c r="P158" s="158"/>
      <c r="Q158" s="160" t="s">
        <v>1133</v>
      </c>
      <c r="R158" s="154"/>
      <c r="S158" s="183">
        <v>8717332253210</v>
      </c>
    </row>
    <row r="159" spans="1:19" x14ac:dyDescent="0.2">
      <c r="A159" s="450"/>
      <c r="B159" s="239" t="s">
        <v>1512</v>
      </c>
      <c r="C159" s="155" t="s">
        <v>571</v>
      </c>
      <c r="D159" s="157" t="s">
        <v>1041</v>
      </c>
      <c r="E159" s="158" t="s">
        <v>1513</v>
      </c>
      <c r="F159" s="623" t="s">
        <v>691</v>
      </c>
      <c r="G159" s="426">
        <v>30.67</v>
      </c>
      <c r="H159" s="426">
        <f t="shared" si="7"/>
        <v>144</v>
      </c>
      <c r="I159" s="148" t="s">
        <v>2733</v>
      </c>
      <c r="J159" s="160" t="s">
        <v>229</v>
      </c>
      <c r="K159" s="160" t="s">
        <v>3</v>
      </c>
      <c r="L159" s="161">
        <v>8531103000</v>
      </c>
      <c r="M159" s="160" t="s">
        <v>632</v>
      </c>
      <c r="N159" s="161">
        <v>134</v>
      </c>
      <c r="O159" s="161" t="s">
        <v>1514</v>
      </c>
      <c r="P159" s="158"/>
      <c r="Q159" s="160" t="s">
        <v>1133</v>
      </c>
      <c r="R159" s="154"/>
      <c r="S159" s="183">
        <v>8717332253166</v>
      </c>
    </row>
    <row r="160" spans="1:19" x14ac:dyDescent="0.2">
      <c r="A160" s="450"/>
      <c r="B160" s="239" t="s">
        <v>1515</v>
      </c>
      <c r="C160" s="155" t="s">
        <v>1516</v>
      </c>
      <c r="D160" s="157" t="s">
        <v>1517</v>
      </c>
      <c r="E160" s="158" t="s">
        <v>1518</v>
      </c>
      <c r="F160" s="623" t="s">
        <v>691</v>
      </c>
      <c r="G160" s="426">
        <v>60.04</v>
      </c>
      <c r="H160" s="426">
        <f t="shared" si="7"/>
        <v>282</v>
      </c>
      <c r="I160" s="148" t="s">
        <v>2733</v>
      </c>
      <c r="J160" s="160" t="s">
        <v>229</v>
      </c>
      <c r="K160" s="160" t="s">
        <v>3</v>
      </c>
      <c r="L160" s="161">
        <v>8531103000</v>
      </c>
      <c r="M160" s="160" t="s">
        <v>632</v>
      </c>
      <c r="N160" s="161">
        <v>2</v>
      </c>
      <c r="O160" s="161" t="s">
        <v>1449</v>
      </c>
      <c r="P160" s="158"/>
      <c r="Q160" s="160" t="s">
        <v>1133</v>
      </c>
      <c r="R160" s="154"/>
      <c r="S160" s="183">
        <v>8717332253203</v>
      </c>
    </row>
    <row r="161" spans="1:19" x14ac:dyDescent="0.2">
      <c r="A161" s="450"/>
      <c r="B161" s="239" t="s">
        <v>1519</v>
      </c>
      <c r="C161" s="155" t="s">
        <v>573</v>
      </c>
      <c r="D161" s="157" t="s">
        <v>572</v>
      </c>
      <c r="E161" s="158" t="s">
        <v>1520</v>
      </c>
      <c r="F161" s="623" t="s">
        <v>691</v>
      </c>
      <c r="G161" s="426">
        <v>40.119999999999997</v>
      </c>
      <c r="H161" s="426">
        <f t="shared" si="7"/>
        <v>189</v>
      </c>
      <c r="I161" s="148" t="s">
        <v>2733</v>
      </c>
      <c r="J161" s="160" t="s">
        <v>229</v>
      </c>
      <c r="K161" s="160" t="s">
        <v>3</v>
      </c>
      <c r="L161" s="161">
        <v>8531900000</v>
      </c>
      <c r="M161" s="160" t="s">
        <v>632</v>
      </c>
      <c r="N161" s="161">
        <v>31</v>
      </c>
      <c r="O161" s="161" t="s">
        <v>1449</v>
      </c>
      <c r="P161" s="158"/>
      <c r="Q161" s="160" t="s">
        <v>1133</v>
      </c>
      <c r="R161" s="154"/>
      <c r="S161" s="183">
        <v>800549091664</v>
      </c>
    </row>
    <row r="162" spans="1:19" x14ac:dyDescent="0.2">
      <c r="A162" s="450"/>
      <c r="B162" s="239" t="s">
        <v>1521</v>
      </c>
      <c r="C162" s="155" t="s">
        <v>575</v>
      </c>
      <c r="D162" s="157" t="s">
        <v>574</v>
      </c>
      <c r="E162" s="158" t="s">
        <v>1522</v>
      </c>
      <c r="F162" s="623" t="s">
        <v>691</v>
      </c>
      <c r="G162" s="426">
        <v>176.63</v>
      </c>
      <c r="H162" s="426">
        <f t="shared" si="7"/>
        <v>831</v>
      </c>
      <c r="I162" s="148" t="s">
        <v>2733</v>
      </c>
      <c r="J162" s="160" t="s">
        <v>229</v>
      </c>
      <c r="K162" s="160" t="s">
        <v>3</v>
      </c>
      <c r="L162" s="161">
        <v>8531103000</v>
      </c>
      <c r="M162" s="160" t="s">
        <v>632</v>
      </c>
      <c r="N162" s="161">
        <v>2</v>
      </c>
      <c r="O162" s="161" t="s">
        <v>1449</v>
      </c>
      <c r="P162" s="158"/>
      <c r="Q162" s="160" t="s">
        <v>1133</v>
      </c>
      <c r="R162" s="154"/>
      <c r="S162" s="183">
        <v>800549091718</v>
      </c>
    </row>
    <row r="163" spans="1:19" x14ac:dyDescent="0.2">
      <c r="A163" s="450"/>
      <c r="B163" s="239" t="s">
        <v>1523</v>
      </c>
      <c r="C163" s="155" t="s">
        <v>577</v>
      </c>
      <c r="D163" s="157" t="s">
        <v>576</v>
      </c>
      <c r="E163" s="158" t="s">
        <v>1524</v>
      </c>
      <c r="F163" s="623" t="s">
        <v>691</v>
      </c>
      <c r="G163" s="426">
        <v>69.11</v>
      </c>
      <c r="H163" s="426">
        <f t="shared" si="7"/>
        <v>325</v>
      </c>
      <c r="I163" s="148" t="s">
        <v>2733</v>
      </c>
      <c r="J163" s="160" t="s">
        <v>229</v>
      </c>
      <c r="K163" s="160" t="s">
        <v>3</v>
      </c>
      <c r="L163" s="161">
        <v>8531103000</v>
      </c>
      <c r="M163" s="160" t="s">
        <v>632</v>
      </c>
      <c r="N163" s="161">
        <v>4</v>
      </c>
      <c r="O163" s="161" t="s">
        <v>1525</v>
      </c>
      <c r="P163" s="158"/>
      <c r="Q163" s="160" t="s">
        <v>1133</v>
      </c>
      <c r="R163" s="154"/>
      <c r="S163" s="183">
        <v>800549091701</v>
      </c>
    </row>
    <row r="164" spans="1:19" x14ac:dyDescent="0.2">
      <c r="A164" s="450"/>
      <c r="B164" s="239" t="s">
        <v>1526</v>
      </c>
      <c r="C164" s="155" t="s">
        <v>579</v>
      </c>
      <c r="D164" s="157" t="s">
        <v>578</v>
      </c>
      <c r="E164" s="158" t="s">
        <v>1527</v>
      </c>
      <c r="F164" s="623" t="s">
        <v>691</v>
      </c>
      <c r="G164" s="426">
        <v>30.67</v>
      </c>
      <c r="H164" s="426">
        <f t="shared" si="7"/>
        <v>144</v>
      </c>
      <c r="I164" s="148" t="s">
        <v>2733</v>
      </c>
      <c r="J164" s="160" t="s">
        <v>229</v>
      </c>
      <c r="K164" s="160" t="s">
        <v>3</v>
      </c>
      <c r="L164" s="161">
        <v>8531103000</v>
      </c>
      <c r="M164" s="160" t="s">
        <v>632</v>
      </c>
      <c r="N164" s="161">
        <v>4</v>
      </c>
      <c r="O164" s="161" t="s">
        <v>1528</v>
      </c>
      <c r="P164" s="158"/>
      <c r="Q164" s="160" t="s">
        <v>1133</v>
      </c>
      <c r="R164" s="154"/>
      <c r="S164" s="183">
        <v>800549091695</v>
      </c>
    </row>
    <row r="165" spans="1:19" x14ac:dyDescent="0.2">
      <c r="A165" s="450"/>
      <c r="B165" s="240" t="s">
        <v>1529</v>
      </c>
      <c r="C165" s="155" t="s">
        <v>1530</v>
      </c>
      <c r="D165" s="241" t="s">
        <v>1531</v>
      </c>
      <c r="E165" s="180" t="s">
        <v>1532</v>
      </c>
      <c r="F165" s="623" t="s">
        <v>691</v>
      </c>
      <c r="G165" s="426">
        <v>33.549999999999997</v>
      </c>
      <c r="H165" s="426">
        <f t="shared" si="7"/>
        <v>158</v>
      </c>
      <c r="I165" s="182" t="s">
        <v>2761</v>
      </c>
      <c r="J165" s="182" t="s">
        <v>229</v>
      </c>
      <c r="K165" s="231" t="s">
        <v>3</v>
      </c>
      <c r="L165" s="161">
        <v>8537109199</v>
      </c>
      <c r="M165" s="231" t="s">
        <v>632</v>
      </c>
      <c r="N165" s="242">
        <v>24</v>
      </c>
      <c r="O165" s="242" t="s">
        <v>1432</v>
      </c>
      <c r="P165" s="179"/>
      <c r="Q165" s="160" t="s">
        <v>1133</v>
      </c>
      <c r="R165" s="243"/>
      <c r="S165" s="183">
        <v>800549189309</v>
      </c>
    </row>
    <row r="166" spans="1:19" x14ac:dyDescent="0.2">
      <c r="A166" s="450"/>
      <c r="B166" s="239">
        <v>705000083620</v>
      </c>
      <c r="C166" s="155" t="s">
        <v>1533</v>
      </c>
      <c r="D166" s="157" t="s">
        <v>1534</v>
      </c>
      <c r="E166" s="155" t="s">
        <v>1535</v>
      </c>
      <c r="F166" s="623" t="s">
        <v>691</v>
      </c>
      <c r="G166" s="426">
        <v>147.57</v>
      </c>
      <c r="H166" s="426">
        <f t="shared" si="7"/>
        <v>694</v>
      </c>
      <c r="I166" s="148" t="s">
        <v>2733</v>
      </c>
      <c r="J166" s="182" t="s">
        <v>229</v>
      </c>
      <c r="K166" s="160" t="s">
        <v>3</v>
      </c>
      <c r="L166" s="161">
        <v>8536501999</v>
      </c>
      <c r="M166" s="160" t="s">
        <v>632</v>
      </c>
      <c r="N166" s="161">
        <v>3</v>
      </c>
      <c r="O166" s="161" t="s">
        <v>1536</v>
      </c>
      <c r="P166" s="158"/>
      <c r="Q166" s="194" t="s">
        <v>1133</v>
      </c>
      <c r="R166" s="154"/>
      <c r="S166" s="183">
        <v>8717332361120</v>
      </c>
    </row>
    <row r="167" spans="1:19" x14ac:dyDescent="0.2">
      <c r="A167" s="450"/>
      <c r="B167" s="170" t="s">
        <v>1386</v>
      </c>
      <c r="C167" s="171"/>
      <c r="D167" s="172" t="s">
        <v>1175</v>
      </c>
      <c r="E167" s="171"/>
      <c r="F167" s="173"/>
      <c r="G167" s="451"/>
      <c r="H167" s="451"/>
      <c r="I167" s="174" t="s">
        <v>1175</v>
      </c>
      <c r="J167" s="174"/>
      <c r="K167" s="174"/>
      <c r="L167" s="174"/>
      <c r="M167" s="174"/>
      <c r="N167" s="174" t="s">
        <v>1175</v>
      </c>
      <c r="O167" s="174" t="s">
        <v>1175</v>
      </c>
      <c r="P167" s="375"/>
      <c r="Q167" s="174"/>
      <c r="R167" s="177"/>
      <c r="S167" s="398"/>
    </row>
    <row r="168" spans="1:19" x14ac:dyDescent="0.2">
      <c r="A168" s="450"/>
      <c r="B168" s="155" t="s">
        <v>1537</v>
      </c>
      <c r="C168" s="156" t="s">
        <v>1538</v>
      </c>
      <c r="D168" s="157" t="s">
        <v>1539</v>
      </c>
      <c r="E168" s="158" t="s">
        <v>1540</v>
      </c>
      <c r="F168" s="623" t="s">
        <v>691</v>
      </c>
      <c r="G168" s="426">
        <v>62.18</v>
      </c>
      <c r="H168" s="426">
        <f t="shared" si="7"/>
        <v>292</v>
      </c>
      <c r="I168" s="160" t="s">
        <v>2761</v>
      </c>
      <c r="J168" s="160" t="s">
        <v>229</v>
      </c>
      <c r="K168" s="160" t="s">
        <v>3</v>
      </c>
      <c r="L168" s="161">
        <v>8536909599</v>
      </c>
      <c r="M168" s="160" t="s">
        <v>632</v>
      </c>
      <c r="N168" s="161">
        <v>40</v>
      </c>
      <c r="O168" s="161" t="s">
        <v>1541</v>
      </c>
      <c r="P168" s="405"/>
      <c r="Q168" s="160" t="s">
        <v>1133</v>
      </c>
      <c r="R168" s="232"/>
      <c r="S168" s="183">
        <v>8717332251490</v>
      </c>
    </row>
    <row r="169" spans="1:19" x14ac:dyDescent="0.2">
      <c r="A169" s="450"/>
      <c r="B169" s="155" t="s">
        <v>1542</v>
      </c>
      <c r="C169" s="156" t="s">
        <v>1543</v>
      </c>
      <c r="D169" s="157" t="s">
        <v>1544</v>
      </c>
      <c r="E169" s="158" t="s">
        <v>1545</v>
      </c>
      <c r="F169" s="623" t="s">
        <v>691</v>
      </c>
      <c r="G169" s="426">
        <v>76</v>
      </c>
      <c r="H169" s="426">
        <f t="shared" si="7"/>
        <v>358</v>
      </c>
      <c r="I169" s="160" t="s">
        <v>2761</v>
      </c>
      <c r="J169" s="160" t="s">
        <v>229</v>
      </c>
      <c r="K169" s="160" t="s">
        <v>3</v>
      </c>
      <c r="L169" s="161">
        <v>8536909599</v>
      </c>
      <c r="M169" s="160" t="s">
        <v>632</v>
      </c>
      <c r="N169" s="161">
        <v>7</v>
      </c>
      <c r="O169" s="161" t="s">
        <v>1423</v>
      </c>
      <c r="P169" s="405"/>
      <c r="Q169" s="160" t="s">
        <v>1133</v>
      </c>
      <c r="R169" s="232"/>
      <c r="S169" s="183">
        <v>8717332256228</v>
      </c>
    </row>
    <row r="170" spans="1:19" x14ac:dyDescent="0.2">
      <c r="A170" s="450"/>
      <c r="B170" s="155" t="s">
        <v>1546</v>
      </c>
      <c r="C170" s="156" t="s">
        <v>1547</v>
      </c>
      <c r="D170" s="157" t="s">
        <v>1548</v>
      </c>
      <c r="E170" s="158" t="s">
        <v>1549</v>
      </c>
      <c r="F170" s="623" t="s">
        <v>691</v>
      </c>
      <c r="G170" s="426">
        <v>310.93</v>
      </c>
      <c r="H170" s="426">
        <f t="shared" si="7"/>
        <v>1463</v>
      </c>
      <c r="I170" s="148" t="s">
        <v>2733</v>
      </c>
      <c r="J170" s="160" t="s">
        <v>229</v>
      </c>
      <c r="K170" s="161">
        <v>1</v>
      </c>
      <c r="L170" s="161">
        <v>8531103000</v>
      </c>
      <c r="M170" s="160" t="s">
        <v>632</v>
      </c>
      <c r="N170" s="161">
        <v>75</v>
      </c>
      <c r="O170" s="161" t="s">
        <v>1551</v>
      </c>
      <c r="P170" s="405"/>
      <c r="Q170" s="160" t="s">
        <v>1133</v>
      </c>
      <c r="R170" s="232"/>
      <c r="S170" s="183">
        <v>8717332251445</v>
      </c>
    </row>
    <row r="171" spans="1:19" x14ac:dyDescent="0.2">
      <c r="A171" s="450"/>
      <c r="B171" s="155" t="s">
        <v>1552</v>
      </c>
      <c r="C171" s="156" t="s">
        <v>1553</v>
      </c>
      <c r="D171" s="157" t="s">
        <v>1554</v>
      </c>
      <c r="E171" s="158" t="s">
        <v>1555</v>
      </c>
      <c r="F171" s="623" t="s">
        <v>691</v>
      </c>
      <c r="G171" s="426">
        <v>449.12</v>
      </c>
      <c r="H171" s="426">
        <f t="shared" si="7"/>
        <v>2113</v>
      </c>
      <c r="I171" s="148" t="s">
        <v>2733</v>
      </c>
      <c r="J171" s="160" t="s">
        <v>229</v>
      </c>
      <c r="K171" s="160" t="s">
        <v>3</v>
      </c>
      <c r="L171" s="161">
        <v>8531103000</v>
      </c>
      <c r="M171" s="160" t="s">
        <v>632</v>
      </c>
      <c r="N171" s="161">
        <v>10</v>
      </c>
      <c r="O171" s="161" t="s">
        <v>1556</v>
      </c>
      <c r="P171" s="405"/>
      <c r="Q171" s="160" t="s">
        <v>1133</v>
      </c>
      <c r="R171" s="232"/>
      <c r="S171" s="183">
        <v>8717332251469</v>
      </c>
    </row>
    <row r="172" spans="1:19" x14ac:dyDescent="0.2">
      <c r="A172" s="450"/>
      <c r="B172" s="155" t="s">
        <v>1557</v>
      </c>
      <c r="C172" s="156" t="s">
        <v>1558</v>
      </c>
      <c r="D172" s="157" t="s">
        <v>1559</v>
      </c>
      <c r="E172" s="158" t="s">
        <v>1560</v>
      </c>
      <c r="F172" s="623" t="s">
        <v>691</v>
      </c>
      <c r="G172" s="426">
        <v>324.75</v>
      </c>
      <c r="H172" s="426">
        <f t="shared" si="7"/>
        <v>1528</v>
      </c>
      <c r="I172" s="148" t="s">
        <v>2733</v>
      </c>
      <c r="J172" s="160" t="s">
        <v>229</v>
      </c>
      <c r="K172" s="160" t="s">
        <v>3</v>
      </c>
      <c r="L172" s="161">
        <v>8531103000</v>
      </c>
      <c r="M172" s="160" t="s">
        <v>632</v>
      </c>
      <c r="N172" s="161">
        <v>10</v>
      </c>
      <c r="O172" s="161" t="s">
        <v>1561</v>
      </c>
      <c r="P172" s="405"/>
      <c r="Q172" s="160" t="s">
        <v>1133</v>
      </c>
      <c r="R172" s="232"/>
      <c r="S172" s="183">
        <v>8717332251476</v>
      </c>
    </row>
    <row r="173" spans="1:19" x14ac:dyDescent="0.2">
      <c r="A173" s="450"/>
      <c r="B173" s="155" t="s">
        <v>1562</v>
      </c>
      <c r="C173" s="156" t="s">
        <v>1563</v>
      </c>
      <c r="D173" s="157" t="s">
        <v>1564</v>
      </c>
      <c r="E173" s="158" t="s">
        <v>1565</v>
      </c>
      <c r="F173" s="623" t="s">
        <v>691</v>
      </c>
      <c r="G173" s="426">
        <v>462.94</v>
      </c>
      <c r="H173" s="426">
        <f t="shared" si="7"/>
        <v>2178</v>
      </c>
      <c r="I173" s="148" t="s">
        <v>2733</v>
      </c>
      <c r="J173" s="160" t="s">
        <v>229</v>
      </c>
      <c r="K173" s="160" t="s">
        <v>3</v>
      </c>
      <c r="L173" s="161">
        <v>8531103000</v>
      </c>
      <c r="M173" s="160" t="s">
        <v>632</v>
      </c>
      <c r="N173" s="161">
        <v>1</v>
      </c>
      <c r="O173" s="161" t="s">
        <v>1566</v>
      </c>
      <c r="P173" s="405"/>
      <c r="Q173" s="160" t="s">
        <v>1133</v>
      </c>
      <c r="R173" s="232"/>
      <c r="S173" s="183">
        <v>8717332251483</v>
      </c>
    </row>
    <row r="174" spans="1:19" x14ac:dyDescent="0.2">
      <c r="A174" s="450"/>
      <c r="B174" s="170" t="s">
        <v>1567</v>
      </c>
      <c r="C174" s="171"/>
      <c r="D174" s="172" t="s">
        <v>1175</v>
      </c>
      <c r="E174" s="171"/>
      <c r="F174" s="173"/>
      <c r="G174" s="451"/>
      <c r="H174" s="451"/>
      <c r="I174" s="174" t="s">
        <v>1175</v>
      </c>
      <c r="J174" s="174"/>
      <c r="K174" s="174"/>
      <c r="L174" s="174"/>
      <c r="M174" s="174"/>
      <c r="N174" s="174" t="s">
        <v>1175</v>
      </c>
      <c r="O174" s="174" t="s">
        <v>1175</v>
      </c>
      <c r="P174" s="375"/>
      <c r="Q174" s="174"/>
      <c r="R174" s="177"/>
      <c r="S174" s="398"/>
    </row>
    <row r="175" spans="1:19" s="460" customFormat="1" x14ac:dyDescent="0.2">
      <c r="A175" s="450"/>
      <c r="B175" s="155" t="s">
        <v>1568</v>
      </c>
      <c r="C175" s="244" t="s">
        <v>685</v>
      </c>
      <c r="D175" s="181" t="s">
        <v>256</v>
      </c>
      <c r="E175" s="245" t="s">
        <v>1569</v>
      </c>
      <c r="F175" s="623" t="s">
        <v>691</v>
      </c>
      <c r="G175" s="426">
        <v>8616.02</v>
      </c>
      <c r="H175" s="426">
        <f t="shared" si="7"/>
        <v>40530</v>
      </c>
      <c r="I175" s="246" t="s">
        <v>2761</v>
      </c>
      <c r="J175" s="246" t="s">
        <v>229</v>
      </c>
      <c r="K175" s="160" t="s">
        <v>3</v>
      </c>
      <c r="L175" s="161">
        <v>8531103000</v>
      </c>
      <c r="M175" s="247" t="s">
        <v>676</v>
      </c>
      <c r="N175" s="232">
        <v>3</v>
      </c>
      <c r="O175" s="232" t="s">
        <v>1570</v>
      </c>
      <c r="P175" s="406"/>
      <c r="Q175" s="232" t="s">
        <v>1133</v>
      </c>
      <c r="R175" s="232"/>
      <c r="S175" s="183">
        <v>8717332906369</v>
      </c>
    </row>
    <row r="176" spans="1:19" x14ac:dyDescent="0.2">
      <c r="A176" s="453"/>
      <c r="B176" s="155">
        <v>705000332582</v>
      </c>
      <c r="C176" s="156" t="s">
        <v>742</v>
      </c>
      <c r="D176" s="157" t="s">
        <v>741</v>
      </c>
      <c r="E176" s="248" t="s">
        <v>1571</v>
      </c>
      <c r="F176" s="623" t="s">
        <v>691</v>
      </c>
      <c r="G176" s="426">
        <v>558.24</v>
      </c>
      <c r="H176" s="426">
        <f t="shared" si="7"/>
        <v>2626</v>
      </c>
      <c r="I176" s="246" t="s">
        <v>2761</v>
      </c>
      <c r="J176" s="246" t="s">
        <v>229</v>
      </c>
      <c r="K176" s="160" t="s">
        <v>3</v>
      </c>
      <c r="L176" s="161">
        <v>85311030000</v>
      </c>
      <c r="M176" s="160" t="s">
        <v>678</v>
      </c>
      <c r="N176" s="161">
        <v>23</v>
      </c>
      <c r="O176" s="161" t="s">
        <v>1572</v>
      </c>
      <c r="P176" s="181"/>
      <c r="Q176" s="160" t="s">
        <v>1133</v>
      </c>
      <c r="R176" s="232"/>
      <c r="S176" s="183">
        <v>4260451081447</v>
      </c>
    </row>
    <row r="177" spans="1:16302" x14ac:dyDescent="0.2">
      <c r="A177" s="453"/>
      <c r="B177" s="155">
        <v>705000332583</v>
      </c>
      <c r="C177" s="156" t="s">
        <v>743</v>
      </c>
      <c r="D177" s="157" t="s">
        <v>744</v>
      </c>
      <c r="E177" s="158" t="s">
        <v>1573</v>
      </c>
      <c r="F177" s="623" t="s">
        <v>691</v>
      </c>
      <c r="G177" s="426">
        <v>33.49</v>
      </c>
      <c r="H177" s="426">
        <f t="shared" si="7"/>
        <v>158</v>
      </c>
      <c r="I177" s="246" t="s">
        <v>2761</v>
      </c>
      <c r="J177" s="246" t="s">
        <v>229</v>
      </c>
      <c r="K177" s="160" t="s">
        <v>3</v>
      </c>
      <c r="L177" s="161">
        <v>85319085900</v>
      </c>
      <c r="M177" s="160" t="s">
        <v>678</v>
      </c>
      <c r="N177" s="161">
        <v>24</v>
      </c>
      <c r="O177" s="161" t="s">
        <v>1574</v>
      </c>
      <c r="P177" s="181"/>
      <c r="Q177" s="160" t="s">
        <v>1133</v>
      </c>
      <c r="R177" s="232"/>
      <c r="S177" s="183">
        <v>4260451081454</v>
      </c>
    </row>
    <row r="178" spans="1:16302" x14ac:dyDescent="0.2">
      <c r="A178" s="453"/>
      <c r="B178" s="155">
        <v>705000335165</v>
      </c>
      <c r="C178" s="156" t="s">
        <v>746</v>
      </c>
      <c r="D178" s="157" t="s">
        <v>747</v>
      </c>
      <c r="E178" s="158" t="s">
        <v>1575</v>
      </c>
      <c r="F178" s="623" t="s">
        <v>691</v>
      </c>
      <c r="G178" s="426">
        <v>24.81</v>
      </c>
      <c r="H178" s="426">
        <f t="shared" si="7"/>
        <v>117</v>
      </c>
      <c r="I178" s="246" t="s">
        <v>2761</v>
      </c>
      <c r="J178" s="246" t="s">
        <v>229</v>
      </c>
      <c r="K178" s="160" t="s">
        <v>3</v>
      </c>
      <c r="L178" s="161">
        <v>85319000000</v>
      </c>
      <c r="M178" s="160" t="s">
        <v>678</v>
      </c>
      <c r="N178" s="161">
        <v>11</v>
      </c>
      <c r="O178" s="161" t="s">
        <v>1576</v>
      </c>
      <c r="P178" s="181"/>
      <c r="Q178" s="160" t="s">
        <v>1133</v>
      </c>
      <c r="R178" s="232"/>
      <c r="S178" s="183">
        <v>4260451089573</v>
      </c>
    </row>
    <row r="179" spans="1:16302" x14ac:dyDescent="0.2">
      <c r="A179" s="453"/>
      <c r="B179" s="155">
        <v>705000335589</v>
      </c>
      <c r="C179" s="156" t="s">
        <v>748</v>
      </c>
      <c r="D179" s="157" t="s">
        <v>749</v>
      </c>
      <c r="E179" s="158" t="s">
        <v>1577</v>
      </c>
      <c r="F179" s="623" t="s">
        <v>691</v>
      </c>
      <c r="G179" s="426">
        <v>95.52</v>
      </c>
      <c r="H179" s="426">
        <f t="shared" si="7"/>
        <v>449</v>
      </c>
      <c r="I179" s="246" t="s">
        <v>2761</v>
      </c>
      <c r="J179" s="246" t="s">
        <v>229</v>
      </c>
      <c r="K179" s="160" t="s">
        <v>3</v>
      </c>
      <c r="L179" s="161">
        <v>85319000000</v>
      </c>
      <c r="M179" s="160" t="s">
        <v>632</v>
      </c>
      <c r="N179" s="161">
        <v>10</v>
      </c>
      <c r="O179" s="161" t="s">
        <v>1578</v>
      </c>
      <c r="P179" s="181"/>
      <c r="Q179" s="160" t="s">
        <v>1133</v>
      </c>
      <c r="R179" s="232"/>
      <c r="S179" s="183">
        <v>4060039000002</v>
      </c>
    </row>
    <row r="180" spans="1:16302" s="460" customFormat="1" x14ac:dyDescent="0.2">
      <c r="A180" s="453"/>
      <c r="B180" s="155">
        <v>705000335595</v>
      </c>
      <c r="C180" s="156" t="s">
        <v>750</v>
      </c>
      <c r="D180" s="157" t="s">
        <v>751</v>
      </c>
      <c r="E180" s="158" t="s">
        <v>1579</v>
      </c>
      <c r="F180" s="623" t="s">
        <v>691</v>
      </c>
      <c r="G180" s="426">
        <v>54.59</v>
      </c>
      <c r="H180" s="426">
        <f t="shared" si="7"/>
        <v>257</v>
      </c>
      <c r="I180" s="246" t="s">
        <v>2761</v>
      </c>
      <c r="J180" s="246" t="s">
        <v>229</v>
      </c>
      <c r="K180" s="160" t="s">
        <v>3</v>
      </c>
      <c r="L180" s="161">
        <v>90269000900</v>
      </c>
      <c r="M180" s="160" t="s">
        <v>678</v>
      </c>
      <c r="N180" s="161">
        <v>27</v>
      </c>
      <c r="O180" s="161" t="s">
        <v>1580</v>
      </c>
      <c r="P180" s="181" t="s">
        <v>2658</v>
      </c>
      <c r="Q180" s="160" t="s">
        <v>1133</v>
      </c>
      <c r="R180" s="232"/>
      <c r="S180" s="183">
        <v>4060039000064</v>
      </c>
    </row>
    <row r="181" spans="1:16302" x14ac:dyDescent="0.2">
      <c r="A181" s="453"/>
      <c r="B181" s="155">
        <v>705000335593</v>
      </c>
      <c r="C181" s="156" t="s">
        <v>774</v>
      </c>
      <c r="D181" s="157" t="s">
        <v>773</v>
      </c>
      <c r="E181" s="158" t="s">
        <v>1582</v>
      </c>
      <c r="F181" s="623" t="s">
        <v>691</v>
      </c>
      <c r="G181" s="426">
        <v>2133.6999999999998</v>
      </c>
      <c r="H181" s="426">
        <f t="shared" si="7"/>
        <v>10037</v>
      </c>
      <c r="I181" s="246" t="s">
        <v>2761</v>
      </c>
      <c r="J181" s="246" t="s">
        <v>229</v>
      </c>
      <c r="K181" s="160" t="s">
        <v>3</v>
      </c>
      <c r="L181" s="161">
        <v>90318080000</v>
      </c>
      <c r="M181" s="160" t="s">
        <v>678</v>
      </c>
      <c r="N181" s="161">
        <v>0</v>
      </c>
      <c r="O181" s="161" t="s">
        <v>1583</v>
      </c>
      <c r="P181" s="181"/>
      <c r="Q181" s="160" t="s">
        <v>1133</v>
      </c>
      <c r="R181" s="232"/>
      <c r="S181" s="183">
        <v>4060039000040</v>
      </c>
    </row>
    <row r="182" spans="1:16302" x14ac:dyDescent="0.2">
      <c r="A182" s="453"/>
      <c r="B182" s="155">
        <v>705000335590</v>
      </c>
      <c r="C182" s="156" t="s">
        <v>752</v>
      </c>
      <c r="D182" s="157" t="s">
        <v>753</v>
      </c>
      <c r="E182" s="158" t="s">
        <v>1584</v>
      </c>
      <c r="F182" s="623" t="s">
        <v>691</v>
      </c>
      <c r="G182" s="426">
        <v>2.4900000000000002</v>
      </c>
      <c r="H182" s="426">
        <f t="shared" si="7"/>
        <v>12</v>
      </c>
      <c r="I182" s="246" t="s">
        <v>2761</v>
      </c>
      <c r="J182" s="246" t="s">
        <v>229</v>
      </c>
      <c r="K182" s="160" t="s">
        <v>3</v>
      </c>
      <c r="L182" s="161">
        <v>85319000000</v>
      </c>
      <c r="M182" s="160" t="s">
        <v>678</v>
      </c>
      <c r="N182" s="161">
        <v>13</v>
      </c>
      <c r="O182" s="161" t="s">
        <v>1585</v>
      </c>
      <c r="P182" s="181" t="s">
        <v>1581</v>
      </c>
      <c r="Q182" s="160" t="s">
        <v>1133</v>
      </c>
      <c r="R182" s="232"/>
      <c r="S182" s="183">
        <v>4060039000019</v>
      </c>
    </row>
    <row r="183" spans="1:16302" x14ac:dyDescent="0.2">
      <c r="A183" s="453"/>
      <c r="B183" s="155">
        <v>705000335591</v>
      </c>
      <c r="C183" s="156" t="s">
        <v>758</v>
      </c>
      <c r="D183" s="157" t="s">
        <v>759</v>
      </c>
      <c r="E183" s="158" t="s">
        <v>1586</v>
      </c>
      <c r="F183" s="623" t="s">
        <v>691</v>
      </c>
      <c r="G183" s="426">
        <v>0.98</v>
      </c>
      <c r="H183" s="426">
        <f t="shared" si="7"/>
        <v>5</v>
      </c>
      <c r="I183" s="246" t="s">
        <v>2761</v>
      </c>
      <c r="J183" s="246" t="s">
        <v>229</v>
      </c>
      <c r="K183" s="160" t="s">
        <v>3</v>
      </c>
      <c r="L183" s="161">
        <v>85319000000</v>
      </c>
      <c r="M183" s="160" t="s">
        <v>678</v>
      </c>
      <c r="N183" s="161">
        <v>0</v>
      </c>
      <c r="O183" s="161" t="s">
        <v>1587</v>
      </c>
      <c r="P183" s="181" t="s">
        <v>1588</v>
      </c>
      <c r="Q183" s="160" t="s">
        <v>1133</v>
      </c>
      <c r="R183" s="232"/>
      <c r="S183" s="183">
        <v>4060039000026</v>
      </c>
    </row>
    <row r="184" spans="1:16302" x14ac:dyDescent="0.2">
      <c r="A184" s="453"/>
      <c r="B184" s="155">
        <v>705000335592</v>
      </c>
      <c r="C184" s="156" t="s">
        <v>764</v>
      </c>
      <c r="D184" s="157" t="s">
        <v>763</v>
      </c>
      <c r="E184" s="158" t="s">
        <v>1589</v>
      </c>
      <c r="F184" s="623" t="s">
        <v>691</v>
      </c>
      <c r="G184" s="426">
        <v>19.850000000000001</v>
      </c>
      <c r="H184" s="426">
        <f t="shared" si="7"/>
        <v>93</v>
      </c>
      <c r="I184" s="246" t="s">
        <v>2761</v>
      </c>
      <c r="J184" s="246" t="s">
        <v>229</v>
      </c>
      <c r="K184" s="160" t="s">
        <v>3</v>
      </c>
      <c r="L184" s="161">
        <v>40169300900</v>
      </c>
      <c r="M184" s="160" t="s">
        <v>678</v>
      </c>
      <c r="N184" s="161">
        <v>3</v>
      </c>
      <c r="O184" s="161" t="s">
        <v>1590</v>
      </c>
      <c r="P184" s="181"/>
      <c r="Q184" s="160" t="s">
        <v>1133</v>
      </c>
      <c r="R184" s="232"/>
      <c r="S184" s="183">
        <v>4060039000033</v>
      </c>
    </row>
    <row r="185" spans="1:16302" x14ac:dyDescent="0.2">
      <c r="A185" s="453"/>
      <c r="B185" s="155">
        <v>705000335594</v>
      </c>
      <c r="C185" s="156" t="s">
        <v>765</v>
      </c>
      <c r="D185" s="157" t="s">
        <v>766</v>
      </c>
      <c r="E185" s="158" t="s">
        <v>1591</v>
      </c>
      <c r="F185" s="623" t="s">
        <v>691</v>
      </c>
      <c r="G185" s="426">
        <v>3.72</v>
      </c>
      <c r="H185" s="426">
        <f t="shared" si="7"/>
        <v>18</v>
      </c>
      <c r="I185" s="246" t="s">
        <v>2761</v>
      </c>
      <c r="J185" s="246" t="s">
        <v>229</v>
      </c>
      <c r="K185" s="160" t="s">
        <v>3</v>
      </c>
      <c r="L185" s="161">
        <v>85319000000</v>
      </c>
      <c r="M185" s="160" t="s">
        <v>678</v>
      </c>
      <c r="N185" s="161">
        <v>4</v>
      </c>
      <c r="O185" s="161" t="s">
        <v>1592</v>
      </c>
      <c r="P185" s="181" t="s">
        <v>1581</v>
      </c>
      <c r="Q185" s="160" t="s">
        <v>1133</v>
      </c>
      <c r="R185" s="232"/>
      <c r="S185" s="183">
        <v>4060039000057</v>
      </c>
    </row>
    <row r="186" spans="1:16302" ht="16.5" x14ac:dyDescent="0.2">
      <c r="A186" s="450"/>
      <c r="B186" s="155" t="s">
        <v>1593</v>
      </c>
      <c r="C186" s="156" t="s">
        <v>261</v>
      </c>
      <c r="D186" s="157" t="s">
        <v>260</v>
      </c>
      <c r="E186" s="158" t="s">
        <v>1594</v>
      </c>
      <c r="F186" s="623" t="s">
        <v>691</v>
      </c>
      <c r="G186" s="426">
        <v>917.99</v>
      </c>
      <c r="H186" s="426">
        <f t="shared" si="7"/>
        <v>4318</v>
      </c>
      <c r="I186" s="160" t="s">
        <v>2761</v>
      </c>
      <c r="J186" s="160" t="s">
        <v>229</v>
      </c>
      <c r="K186" s="160" t="s">
        <v>3</v>
      </c>
      <c r="L186" s="161">
        <v>8536909599</v>
      </c>
      <c r="M186" s="160" t="s">
        <v>675</v>
      </c>
      <c r="N186" s="161">
        <v>15</v>
      </c>
      <c r="O186" s="161" t="s">
        <v>1595</v>
      </c>
      <c r="P186" s="181"/>
      <c r="Q186" s="160" t="s">
        <v>1133</v>
      </c>
      <c r="R186" s="232"/>
      <c r="S186" s="183">
        <v>8717332003655</v>
      </c>
    </row>
    <row r="187" spans="1:16302" s="154" customFormat="1" ht="13.5" thickBot="1" x14ac:dyDescent="0.25">
      <c r="A187" s="450"/>
      <c r="B187" s="156" t="s">
        <v>1596</v>
      </c>
      <c r="C187" s="200" t="s">
        <v>1597</v>
      </c>
      <c r="D187" s="181" t="s">
        <v>2606</v>
      </c>
      <c r="E187" s="249" t="s">
        <v>1598</v>
      </c>
      <c r="F187" s="623" t="s">
        <v>691</v>
      </c>
      <c r="G187" s="426">
        <v>1.89</v>
      </c>
      <c r="H187" s="426">
        <f t="shared" si="7"/>
        <v>9</v>
      </c>
      <c r="I187" s="160" t="s">
        <v>2761</v>
      </c>
      <c r="J187" s="160" t="s">
        <v>229</v>
      </c>
      <c r="K187" s="160" t="s">
        <v>3</v>
      </c>
      <c r="L187" s="160">
        <v>8310000000</v>
      </c>
      <c r="M187" s="161" t="s">
        <v>678</v>
      </c>
      <c r="N187" s="161">
        <v>3</v>
      </c>
      <c r="O187" s="250">
        <v>0</v>
      </c>
      <c r="P187" s="374" t="s">
        <v>1599</v>
      </c>
      <c r="Q187" s="232" t="s">
        <v>1133</v>
      </c>
      <c r="R187" s="183"/>
      <c r="S187" s="183">
        <v>8717332020478</v>
      </c>
      <c r="T187" s="449"/>
      <c r="U187" s="449"/>
      <c r="V187" s="449"/>
      <c r="W187" s="449"/>
      <c r="X187" s="449"/>
      <c r="Y187" s="449"/>
      <c r="Z187" s="449"/>
      <c r="AA187" s="449"/>
      <c r="AB187" s="449"/>
      <c r="AC187" s="449"/>
      <c r="AD187" s="449"/>
      <c r="AE187" s="449"/>
      <c r="AF187" s="449"/>
      <c r="AG187" s="449"/>
      <c r="AH187" s="449"/>
      <c r="AI187" s="449"/>
      <c r="AJ187" s="449"/>
      <c r="AK187" s="449"/>
      <c r="AL187" s="449"/>
      <c r="AM187" s="449"/>
      <c r="AN187" s="449"/>
      <c r="AO187" s="449"/>
      <c r="AP187" s="449"/>
      <c r="AQ187" s="449"/>
      <c r="AR187" s="449"/>
      <c r="AS187" s="449"/>
      <c r="AT187" s="449"/>
      <c r="AU187" s="449"/>
      <c r="AV187" s="449"/>
      <c r="AW187" s="449"/>
      <c r="AX187" s="449"/>
      <c r="AY187" s="449"/>
      <c r="AZ187" s="449"/>
      <c r="BA187" s="449"/>
      <c r="BB187" s="449"/>
      <c r="BC187" s="449"/>
      <c r="BD187" s="449"/>
      <c r="BE187" s="449"/>
      <c r="BF187" s="449"/>
      <c r="BG187" s="449"/>
      <c r="BH187" s="449"/>
      <c r="BI187" s="449"/>
      <c r="BJ187" s="449"/>
      <c r="BK187" s="449"/>
      <c r="BL187" s="449"/>
      <c r="BM187" s="449"/>
      <c r="BN187" s="449"/>
      <c r="BO187" s="449"/>
      <c r="BP187" s="449"/>
      <c r="BQ187" s="449"/>
      <c r="BR187" s="449"/>
      <c r="BS187" s="449"/>
      <c r="BT187" s="449"/>
      <c r="BU187" s="449"/>
      <c r="BV187" s="449"/>
      <c r="BW187" s="449"/>
      <c r="BX187" s="449"/>
      <c r="BY187" s="449"/>
      <c r="BZ187" s="449"/>
      <c r="CA187" s="449"/>
      <c r="CB187" s="449"/>
      <c r="CC187" s="449"/>
      <c r="CD187" s="449"/>
      <c r="CE187" s="449"/>
      <c r="CF187" s="449"/>
      <c r="CG187" s="449"/>
      <c r="CH187" s="449"/>
      <c r="CI187" s="449"/>
      <c r="CJ187" s="449"/>
      <c r="CK187" s="449"/>
      <c r="CL187" s="449"/>
      <c r="CM187" s="449"/>
      <c r="CN187" s="449"/>
      <c r="CO187" s="449"/>
      <c r="CP187" s="449"/>
      <c r="CQ187" s="449"/>
      <c r="CR187" s="449"/>
      <c r="CS187" s="449"/>
      <c r="CT187" s="449"/>
      <c r="CU187" s="449"/>
      <c r="CV187" s="449"/>
      <c r="CW187" s="449"/>
      <c r="CX187" s="449"/>
      <c r="CY187" s="449"/>
      <c r="CZ187" s="449"/>
      <c r="DA187" s="449"/>
      <c r="DB187" s="449"/>
      <c r="DC187" s="449"/>
      <c r="DD187" s="449"/>
      <c r="DE187" s="449"/>
      <c r="DF187" s="449"/>
      <c r="DG187" s="449"/>
      <c r="DH187" s="449"/>
      <c r="DI187" s="449"/>
      <c r="DJ187" s="449"/>
      <c r="DK187" s="449"/>
      <c r="DL187" s="449"/>
      <c r="DM187" s="449"/>
      <c r="DN187" s="449"/>
      <c r="DO187" s="449"/>
      <c r="DP187" s="449"/>
      <c r="DQ187" s="449"/>
      <c r="DR187" s="449"/>
      <c r="DS187" s="449"/>
      <c r="DT187" s="449"/>
      <c r="DU187" s="449"/>
      <c r="DV187" s="449"/>
      <c r="DW187" s="449"/>
      <c r="DX187" s="449"/>
      <c r="DY187" s="449"/>
      <c r="DZ187" s="449"/>
      <c r="EA187" s="449"/>
      <c r="EB187" s="449"/>
      <c r="EC187" s="449"/>
      <c r="ED187" s="449"/>
      <c r="EE187" s="449"/>
      <c r="EF187" s="449"/>
      <c r="EG187" s="449"/>
      <c r="EH187" s="449"/>
      <c r="EI187" s="449"/>
      <c r="EJ187" s="449"/>
      <c r="EK187" s="449"/>
      <c r="EL187" s="449"/>
      <c r="EM187" s="449"/>
      <c r="EN187" s="449"/>
      <c r="EO187" s="449"/>
      <c r="EP187" s="449"/>
      <c r="EQ187" s="449"/>
      <c r="ER187" s="449"/>
      <c r="ES187" s="449"/>
      <c r="ET187" s="449"/>
      <c r="EU187" s="449"/>
      <c r="EV187" s="449"/>
      <c r="EW187" s="449"/>
      <c r="EX187" s="449"/>
      <c r="EY187" s="449"/>
      <c r="EZ187" s="449"/>
      <c r="FA187" s="449"/>
      <c r="FB187" s="449"/>
      <c r="FC187" s="449"/>
      <c r="FD187" s="449"/>
      <c r="FE187" s="449"/>
      <c r="FF187" s="449"/>
      <c r="FG187" s="449"/>
      <c r="FH187" s="449"/>
      <c r="FI187" s="449"/>
      <c r="FJ187" s="449"/>
      <c r="FK187" s="449"/>
      <c r="FL187" s="449"/>
      <c r="FM187" s="449"/>
      <c r="FN187" s="449"/>
      <c r="FO187" s="449"/>
      <c r="FP187" s="449"/>
      <c r="FQ187" s="449"/>
      <c r="FR187" s="449"/>
      <c r="FS187" s="449"/>
      <c r="FT187" s="449"/>
      <c r="FU187" s="449"/>
      <c r="FV187" s="449"/>
      <c r="FW187" s="449"/>
      <c r="FX187" s="449"/>
      <c r="FY187" s="449"/>
      <c r="FZ187" s="449"/>
      <c r="GA187" s="449"/>
      <c r="GB187" s="449"/>
      <c r="GC187" s="449"/>
      <c r="GD187" s="449"/>
      <c r="GE187" s="449"/>
      <c r="GF187" s="449"/>
      <c r="GG187" s="449"/>
      <c r="GH187" s="449"/>
      <c r="GI187" s="449"/>
      <c r="GJ187" s="449"/>
      <c r="GK187" s="449"/>
      <c r="GL187" s="449"/>
      <c r="GM187" s="449"/>
      <c r="GN187" s="449"/>
      <c r="GO187" s="449"/>
      <c r="GP187" s="449"/>
      <c r="GQ187" s="449"/>
      <c r="GR187" s="449"/>
      <c r="GS187" s="449"/>
      <c r="GT187" s="449"/>
      <c r="GU187" s="449"/>
      <c r="GV187" s="449"/>
      <c r="GW187" s="449"/>
      <c r="GX187" s="449"/>
      <c r="GY187" s="449"/>
      <c r="GZ187" s="449"/>
      <c r="HA187" s="449"/>
      <c r="HB187" s="449"/>
      <c r="HC187" s="449"/>
      <c r="HD187" s="449"/>
      <c r="HE187" s="449"/>
      <c r="HF187" s="449"/>
      <c r="HG187" s="449"/>
      <c r="HH187" s="449"/>
      <c r="HI187" s="449"/>
      <c r="HJ187" s="449"/>
      <c r="HK187" s="449"/>
      <c r="HL187" s="449"/>
      <c r="HM187" s="449"/>
      <c r="HN187" s="449"/>
      <c r="HO187" s="449"/>
      <c r="HP187" s="449"/>
      <c r="HQ187" s="449"/>
      <c r="HR187" s="449"/>
      <c r="HS187" s="449"/>
      <c r="HT187" s="449"/>
      <c r="HU187" s="449"/>
      <c r="HV187" s="449"/>
      <c r="HW187" s="449"/>
      <c r="HX187" s="449"/>
      <c r="HY187" s="449"/>
      <c r="HZ187" s="449"/>
      <c r="IA187" s="449"/>
      <c r="IB187" s="449"/>
      <c r="IC187" s="449"/>
      <c r="ID187" s="449"/>
      <c r="IE187" s="449"/>
      <c r="IF187" s="449"/>
      <c r="IG187" s="449"/>
      <c r="IH187" s="449"/>
      <c r="II187" s="449"/>
      <c r="IJ187" s="449"/>
      <c r="IK187" s="449"/>
      <c r="IL187" s="449"/>
      <c r="IM187" s="449"/>
      <c r="IN187" s="449"/>
      <c r="IO187" s="449"/>
      <c r="IP187" s="449"/>
      <c r="IQ187" s="449"/>
      <c r="IR187" s="449"/>
      <c r="IS187" s="449"/>
      <c r="IT187" s="449"/>
      <c r="IU187" s="449"/>
      <c r="IV187" s="449"/>
      <c r="IW187" s="449"/>
      <c r="IX187" s="449"/>
      <c r="IY187" s="449"/>
      <c r="IZ187" s="449"/>
      <c r="JA187" s="449"/>
      <c r="JB187" s="449"/>
      <c r="JC187" s="449"/>
      <c r="JD187" s="449"/>
      <c r="JE187" s="449"/>
      <c r="JF187" s="449"/>
      <c r="JG187" s="449"/>
      <c r="JH187" s="449"/>
      <c r="JI187" s="449"/>
      <c r="JJ187" s="449"/>
      <c r="JK187" s="449"/>
      <c r="JL187" s="449"/>
      <c r="JM187" s="449"/>
      <c r="JN187" s="449"/>
      <c r="JO187" s="449"/>
      <c r="JP187" s="449"/>
      <c r="JQ187" s="449"/>
      <c r="JR187" s="449"/>
      <c r="JS187" s="449"/>
      <c r="JT187" s="449"/>
      <c r="JU187" s="449"/>
      <c r="JV187" s="449"/>
      <c r="JW187" s="449"/>
      <c r="JX187" s="449"/>
      <c r="JY187" s="449"/>
      <c r="JZ187" s="449"/>
      <c r="KA187" s="449"/>
      <c r="KB187" s="449"/>
      <c r="KC187" s="449"/>
      <c r="KD187" s="449"/>
      <c r="KE187" s="449"/>
      <c r="KF187" s="449"/>
      <c r="KG187" s="449"/>
      <c r="KH187" s="449"/>
      <c r="KI187" s="449"/>
      <c r="KJ187" s="449"/>
      <c r="KK187" s="449"/>
      <c r="KL187" s="449"/>
      <c r="KM187" s="449"/>
      <c r="KN187" s="449"/>
      <c r="KO187" s="449"/>
      <c r="KP187" s="449"/>
      <c r="KQ187" s="449"/>
      <c r="KR187" s="449"/>
      <c r="KS187" s="449"/>
      <c r="KT187" s="449"/>
      <c r="KU187" s="449"/>
      <c r="KV187" s="449"/>
      <c r="KW187" s="449"/>
      <c r="KX187" s="449"/>
      <c r="KY187" s="449"/>
      <c r="KZ187" s="449"/>
      <c r="LA187" s="449"/>
      <c r="LB187" s="449"/>
      <c r="LC187" s="449"/>
      <c r="LD187" s="449"/>
      <c r="LE187" s="449"/>
      <c r="LF187" s="449"/>
      <c r="LG187" s="449"/>
      <c r="LH187" s="449"/>
      <c r="LI187" s="449"/>
      <c r="LJ187" s="449"/>
      <c r="LK187" s="449"/>
      <c r="LL187" s="449"/>
      <c r="LM187" s="449"/>
      <c r="LN187" s="449"/>
      <c r="LO187" s="449"/>
      <c r="LP187" s="449"/>
      <c r="LQ187" s="449"/>
      <c r="LR187" s="449"/>
      <c r="LS187" s="449"/>
      <c r="LT187" s="449"/>
      <c r="LU187" s="449"/>
      <c r="LV187" s="449"/>
      <c r="LW187" s="449"/>
      <c r="LX187" s="449"/>
      <c r="LY187" s="449"/>
      <c r="LZ187" s="449"/>
      <c r="MA187" s="449"/>
      <c r="MB187" s="449"/>
      <c r="MC187" s="449"/>
      <c r="MD187" s="449"/>
      <c r="ME187" s="449"/>
      <c r="MF187" s="449"/>
      <c r="MG187" s="449"/>
      <c r="MH187" s="449"/>
      <c r="MI187" s="449"/>
      <c r="MJ187" s="449"/>
      <c r="MK187" s="449"/>
      <c r="ML187" s="449"/>
      <c r="MM187" s="449"/>
      <c r="MN187" s="449"/>
      <c r="MO187" s="449"/>
      <c r="MP187" s="449"/>
      <c r="MQ187" s="449"/>
      <c r="MR187" s="449"/>
      <c r="MS187" s="449"/>
      <c r="MT187" s="449"/>
      <c r="MU187" s="449"/>
      <c r="MV187" s="449"/>
      <c r="MW187" s="449"/>
      <c r="MX187" s="449"/>
      <c r="MY187" s="449"/>
      <c r="MZ187" s="449"/>
      <c r="NA187" s="449"/>
      <c r="NB187" s="449"/>
      <c r="NC187" s="449"/>
      <c r="ND187" s="449"/>
      <c r="NE187" s="449"/>
      <c r="NF187" s="449"/>
      <c r="NG187" s="449"/>
      <c r="NH187" s="449"/>
      <c r="NI187" s="449"/>
      <c r="NJ187" s="449"/>
      <c r="NK187" s="449"/>
      <c r="NL187" s="449"/>
      <c r="NM187" s="449"/>
      <c r="NN187" s="449"/>
      <c r="NO187" s="449"/>
      <c r="NP187" s="449"/>
      <c r="NQ187" s="449"/>
      <c r="NR187" s="449"/>
      <c r="NS187" s="449"/>
      <c r="NT187" s="449"/>
      <c r="NU187" s="449"/>
      <c r="NV187" s="449"/>
      <c r="NW187" s="449"/>
      <c r="NX187" s="449"/>
      <c r="NY187" s="449"/>
      <c r="NZ187" s="449"/>
      <c r="OA187" s="449"/>
      <c r="OB187" s="449"/>
      <c r="OC187" s="449"/>
      <c r="OD187" s="449"/>
      <c r="OE187" s="449"/>
      <c r="OF187" s="449"/>
      <c r="OG187" s="449"/>
      <c r="OH187" s="449"/>
      <c r="OI187" s="449"/>
      <c r="OJ187" s="449"/>
      <c r="OK187" s="449"/>
      <c r="OL187" s="449"/>
      <c r="OM187" s="449"/>
      <c r="ON187" s="449"/>
      <c r="OO187" s="449"/>
      <c r="OP187" s="449"/>
      <c r="OQ187" s="449"/>
      <c r="OR187" s="449"/>
      <c r="OS187" s="449"/>
      <c r="OT187" s="449"/>
      <c r="OU187" s="449"/>
      <c r="OV187" s="449"/>
      <c r="OW187" s="449"/>
      <c r="OX187" s="449"/>
      <c r="OY187" s="449"/>
      <c r="OZ187" s="449"/>
      <c r="PA187" s="449"/>
      <c r="PB187" s="449"/>
      <c r="PC187" s="449"/>
      <c r="PD187" s="449"/>
      <c r="PE187" s="449"/>
      <c r="PF187" s="449"/>
      <c r="PG187" s="449"/>
      <c r="PH187" s="449"/>
      <c r="PI187" s="449"/>
      <c r="PJ187" s="449"/>
      <c r="PK187" s="449"/>
      <c r="PL187" s="449"/>
      <c r="PM187" s="449"/>
      <c r="PN187" s="449"/>
      <c r="PO187" s="449"/>
      <c r="PP187" s="449"/>
      <c r="PQ187" s="449"/>
      <c r="PR187" s="449"/>
      <c r="PS187" s="449"/>
      <c r="PT187" s="449"/>
      <c r="PU187" s="449"/>
      <c r="PV187" s="449"/>
      <c r="PW187" s="449"/>
      <c r="PX187" s="449"/>
      <c r="PY187" s="449"/>
      <c r="PZ187" s="449"/>
      <c r="QA187" s="449"/>
      <c r="QB187" s="449"/>
      <c r="QC187" s="449"/>
      <c r="QD187" s="449"/>
      <c r="QE187" s="449"/>
      <c r="QF187" s="449"/>
      <c r="QG187" s="449"/>
      <c r="QH187" s="449"/>
      <c r="QI187" s="449"/>
      <c r="QJ187" s="449"/>
      <c r="QK187" s="449"/>
      <c r="QL187" s="449"/>
      <c r="QM187" s="449"/>
      <c r="QN187" s="449"/>
      <c r="QO187" s="449"/>
      <c r="QP187" s="449"/>
      <c r="QQ187" s="449"/>
      <c r="QR187" s="449"/>
      <c r="QS187" s="449"/>
      <c r="QT187" s="449"/>
      <c r="QU187" s="449"/>
      <c r="QV187" s="449"/>
      <c r="QW187" s="449"/>
      <c r="QX187" s="449"/>
      <c r="QY187" s="449"/>
      <c r="QZ187" s="449"/>
      <c r="RA187" s="449"/>
      <c r="RB187" s="449"/>
      <c r="RC187" s="449"/>
      <c r="RD187" s="449"/>
      <c r="RE187" s="449"/>
      <c r="RF187" s="449"/>
      <c r="RG187" s="449"/>
      <c r="RH187" s="449"/>
      <c r="RI187" s="449"/>
      <c r="RJ187" s="449"/>
      <c r="RK187" s="449"/>
      <c r="RL187" s="449"/>
      <c r="RM187" s="449"/>
      <c r="RN187" s="449"/>
      <c r="RO187" s="449"/>
      <c r="RP187" s="449"/>
      <c r="RQ187" s="449"/>
      <c r="RR187" s="449"/>
      <c r="RS187" s="449"/>
      <c r="RT187" s="449"/>
      <c r="RU187" s="449"/>
      <c r="RV187" s="449"/>
      <c r="RW187" s="449"/>
      <c r="RX187" s="449"/>
      <c r="RY187" s="449"/>
      <c r="RZ187" s="449"/>
      <c r="SA187" s="449"/>
      <c r="SB187" s="449"/>
      <c r="SC187" s="449"/>
      <c r="SD187" s="449"/>
      <c r="SE187" s="449"/>
      <c r="SF187" s="449"/>
      <c r="SG187" s="449"/>
      <c r="SH187" s="449"/>
      <c r="SI187" s="449"/>
      <c r="SJ187" s="449"/>
      <c r="SK187" s="449"/>
      <c r="SL187" s="449"/>
      <c r="SM187" s="449"/>
      <c r="SN187" s="449"/>
      <c r="SO187" s="449"/>
      <c r="SP187" s="449"/>
      <c r="SQ187" s="449"/>
      <c r="SR187" s="449"/>
      <c r="SS187" s="449"/>
      <c r="ST187" s="449"/>
      <c r="SU187" s="449"/>
      <c r="SV187" s="449"/>
      <c r="SW187" s="449"/>
      <c r="SX187" s="449"/>
      <c r="SY187" s="449"/>
      <c r="SZ187" s="449"/>
      <c r="TA187" s="449"/>
      <c r="TB187" s="449"/>
      <c r="TC187" s="449"/>
      <c r="TD187" s="449"/>
      <c r="TE187" s="449"/>
      <c r="TF187" s="449"/>
      <c r="TG187" s="449"/>
      <c r="TH187" s="449"/>
      <c r="TI187" s="449"/>
      <c r="TJ187" s="449"/>
      <c r="TK187" s="449"/>
      <c r="TL187" s="449"/>
      <c r="TM187" s="449"/>
      <c r="TN187" s="449"/>
      <c r="TO187" s="449"/>
      <c r="TP187" s="449"/>
      <c r="TQ187" s="449"/>
      <c r="TR187" s="449"/>
      <c r="TS187" s="449"/>
      <c r="TT187" s="449"/>
      <c r="TU187" s="449"/>
      <c r="TV187" s="449"/>
      <c r="TW187" s="449"/>
      <c r="TX187" s="449"/>
      <c r="TY187" s="449"/>
      <c r="TZ187" s="449"/>
      <c r="UA187" s="449"/>
      <c r="UB187" s="449"/>
      <c r="UC187" s="449"/>
      <c r="UD187" s="449"/>
      <c r="UE187" s="449"/>
      <c r="UF187" s="449"/>
      <c r="UG187" s="449"/>
      <c r="UH187" s="449"/>
      <c r="UI187" s="449"/>
      <c r="UJ187" s="449"/>
      <c r="UK187" s="449"/>
      <c r="UL187" s="449"/>
      <c r="UM187" s="449"/>
      <c r="UN187" s="449"/>
      <c r="UO187" s="449"/>
      <c r="UP187" s="449"/>
      <c r="UQ187" s="449"/>
      <c r="UR187" s="449"/>
      <c r="US187" s="449"/>
      <c r="UT187" s="449"/>
      <c r="UU187" s="449"/>
      <c r="UV187" s="449"/>
      <c r="UW187" s="449"/>
      <c r="UX187" s="449"/>
      <c r="UY187" s="449"/>
      <c r="UZ187" s="449"/>
      <c r="VA187" s="449"/>
      <c r="VB187" s="449"/>
      <c r="VC187" s="449"/>
      <c r="VD187" s="449"/>
      <c r="VE187" s="449"/>
      <c r="VF187" s="449"/>
      <c r="VG187" s="449"/>
      <c r="VH187" s="449"/>
      <c r="VI187" s="449"/>
      <c r="VJ187" s="449"/>
      <c r="VK187" s="449"/>
      <c r="VL187" s="449"/>
      <c r="VM187" s="449"/>
      <c r="VN187" s="449"/>
      <c r="VO187" s="449"/>
      <c r="VP187" s="449"/>
      <c r="VQ187" s="449"/>
      <c r="VR187" s="449"/>
      <c r="VS187" s="449"/>
      <c r="VT187" s="449"/>
      <c r="VU187" s="449"/>
      <c r="VV187" s="449"/>
      <c r="VW187" s="449"/>
      <c r="VX187" s="449"/>
      <c r="VY187" s="449"/>
      <c r="VZ187" s="449"/>
      <c r="WA187" s="449"/>
      <c r="WB187" s="449"/>
      <c r="WC187" s="449"/>
      <c r="WD187" s="449"/>
      <c r="WE187" s="449"/>
      <c r="WF187" s="449"/>
      <c r="WG187" s="449"/>
      <c r="WH187" s="449"/>
      <c r="WI187" s="449"/>
      <c r="WJ187" s="449"/>
      <c r="WK187" s="449"/>
      <c r="WL187" s="449"/>
      <c r="WM187" s="449"/>
      <c r="WN187" s="449"/>
      <c r="WO187" s="449"/>
      <c r="WP187" s="449"/>
      <c r="WQ187" s="449"/>
      <c r="WR187" s="449"/>
      <c r="WS187" s="449"/>
      <c r="WT187" s="449"/>
      <c r="WU187" s="449"/>
      <c r="WV187" s="449"/>
      <c r="WW187" s="449"/>
      <c r="WX187" s="449"/>
      <c r="WY187" s="449"/>
      <c r="WZ187" s="449"/>
      <c r="XA187" s="449"/>
      <c r="XB187" s="449"/>
      <c r="XC187" s="449"/>
      <c r="XD187" s="449"/>
      <c r="XE187" s="449"/>
      <c r="XF187" s="449"/>
      <c r="XG187" s="449"/>
      <c r="XH187" s="449"/>
      <c r="XI187" s="449"/>
      <c r="XJ187" s="449"/>
      <c r="XK187" s="449"/>
      <c r="XL187" s="449"/>
      <c r="XM187" s="449"/>
      <c r="XN187" s="449"/>
      <c r="XO187" s="449"/>
      <c r="XP187" s="449"/>
      <c r="XQ187" s="449"/>
      <c r="XR187" s="449"/>
      <c r="XS187" s="449"/>
      <c r="XT187" s="449"/>
      <c r="XU187" s="449"/>
      <c r="XV187" s="449"/>
      <c r="XW187" s="449"/>
      <c r="XX187" s="449"/>
      <c r="XY187" s="449"/>
      <c r="XZ187" s="449"/>
      <c r="YA187" s="449"/>
      <c r="YB187" s="449"/>
      <c r="YC187" s="449"/>
      <c r="YD187" s="449"/>
      <c r="YE187" s="449"/>
      <c r="YF187" s="449"/>
      <c r="YG187" s="449"/>
      <c r="YH187" s="449"/>
      <c r="YI187" s="449"/>
      <c r="YJ187" s="449"/>
      <c r="YK187" s="449"/>
      <c r="YL187" s="449"/>
      <c r="YM187" s="449"/>
      <c r="YN187" s="449"/>
      <c r="YO187" s="449"/>
      <c r="YP187" s="449"/>
      <c r="YQ187" s="449"/>
      <c r="YR187" s="449"/>
      <c r="YS187" s="449"/>
      <c r="YT187" s="449"/>
      <c r="YU187" s="449"/>
      <c r="YV187" s="449"/>
      <c r="YW187" s="449"/>
      <c r="YX187" s="449"/>
      <c r="YY187" s="449"/>
      <c r="YZ187" s="449"/>
      <c r="ZA187" s="449"/>
      <c r="ZB187" s="449"/>
      <c r="ZC187" s="449"/>
      <c r="ZD187" s="449"/>
      <c r="ZE187" s="449"/>
      <c r="ZF187" s="449"/>
      <c r="ZG187" s="449"/>
      <c r="ZH187" s="449"/>
      <c r="ZI187" s="449"/>
      <c r="ZJ187" s="449"/>
      <c r="ZK187" s="449"/>
      <c r="ZL187" s="449"/>
      <c r="ZM187" s="449"/>
      <c r="ZN187" s="449"/>
      <c r="ZO187" s="449"/>
      <c r="ZP187" s="449"/>
      <c r="ZQ187" s="449"/>
      <c r="ZR187" s="449"/>
      <c r="ZS187" s="449"/>
      <c r="ZT187" s="449"/>
      <c r="ZU187" s="449"/>
      <c r="ZV187" s="449"/>
      <c r="ZW187" s="449"/>
      <c r="ZX187" s="449"/>
      <c r="ZY187" s="449"/>
      <c r="ZZ187" s="449"/>
      <c r="AAA187" s="449"/>
      <c r="AAB187" s="449"/>
      <c r="AAC187" s="449"/>
      <c r="AAD187" s="449"/>
      <c r="AAE187" s="449"/>
      <c r="AAF187" s="449"/>
      <c r="AAG187" s="449"/>
      <c r="AAH187" s="449"/>
      <c r="AAI187" s="449"/>
      <c r="AAJ187" s="449"/>
      <c r="AAK187" s="449"/>
      <c r="AAL187" s="449"/>
      <c r="AAM187" s="449"/>
      <c r="AAN187" s="449"/>
      <c r="AAO187" s="449"/>
      <c r="AAP187" s="449"/>
      <c r="AAQ187" s="449"/>
      <c r="AAR187" s="449"/>
      <c r="AAS187" s="449"/>
      <c r="AAT187" s="449"/>
      <c r="AAU187" s="449"/>
      <c r="AAV187" s="449"/>
      <c r="AAW187" s="449"/>
      <c r="AAX187" s="449"/>
      <c r="AAY187" s="449"/>
      <c r="AAZ187" s="449"/>
      <c r="ABA187" s="449"/>
      <c r="ABB187" s="449"/>
      <c r="ABC187" s="449"/>
      <c r="ABD187" s="449"/>
      <c r="ABE187" s="449"/>
      <c r="ABF187" s="449"/>
      <c r="ABG187" s="449"/>
      <c r="ABH187" s="449"/>
      <c r="ABI187" s="449"/>
      <c r="ABJ187" s="449"/>
      <c r="ABK187" s="449"/>
      <c r="ABL187" s="449"/>
      <c r="ABM187" s="449"/>
      <c r="ABN187" s="449"/>
      <c r="ABO187" s="449"/>
      <c r="ABP187" s="449"/>
      <c r="ABQ187" s="449"/>
      <c r="ABR187" s="449"/>
      <c r="ABS187" s="449"/>
      <c r="ABT187" s="449"/>
      <c r="ABU187" s="449"/>
      <c r="ABV187" s="449"/>
      <c r="ABW187" s="449"/>
      <c r="ABX187" s="449"/>
      <c r="ABY187" s="449"/>
      <c r="ABZ187" s="449"/>
      <c r="ACA187" s="449"/>
      <c r="ACB187" s="449"/>
      <c r="ACC187" s="449"/>
      <c r="ACD187" s="449"/>
      <c r="ACE187" s="449"/>
      <c r="ACF187" s="449"/>
      <c r="ACG187" s="449"/>
      <c r="ACH187" s="449"/>
      <c r="ACI187" s="449"/>
      <c r="ACJ187" s="449"/>
      <c r="ACK187" s="449"/>
      <c r="ACL187" s="449"/>
      <c r="ACM187" s="449"/>
      <c r="ACN187" s="449"/>
      <c r="ACO187" s="449"/>
      <c r="ACP187" s="449"/>
      <c r="ACQ187" s="449"/>
      <c r="ACR187" s="449"/>
      <c r="ACS187" s="449"/>
      <c r="ACT187" s="449"/>
      <c r="ACU187" s="449"/>
      <c r="ACV187" s="449"/>
      <c r="ACW187" s="449"/>
      <c r="ACX187" s="449"/>
      <c r="ACY187" s="449"/>
      <c r="ACZ187" s="449"/>
      <c r="ADA187" s="449"/>
      <c r="ADB187" s="449"/>
      <c r="ADC187" s="449"/>
      <c r="ADD187" s="449"/>
      <c r="ADE187" s="449"/>
      <c r="ADF187" s="449"/>
      <c r="ADG187" s="449"/>
      <c r="ADH187" s="449"/>
      <c r="ADI187" s="449"/>
      <c r="ADJ187" s="449"/>
      <c r="ADK187" s="449"/>
      <c r="ADL187" s="449"/>
      <c r="ADM187" s="449"/>
      <c r="ADN187" s="449"/>
      <c r="ADO187" s="449"/>
      <c r="ADP187" s="449"/>
      <c r="ADQ187" s="449"/>
      <c r="ADR187" s="449"/>
      <c r="ADS187" s="449"/>
      <c r="ADT187" s="449"/>
      <c r="ADU187" s="449"/>
      <c r="ADV187" s="449"/>
      <c r="ADW187" s="449"/>
      <c r="ADX187" s="449"/>
      <c r="ADY187" s="449"/>
      <c r="ADZ187" s="449"/>
      <c r="AEA187" s="449"/>
      <c r="AEB187" s="449"/>
      <c r="AEC187" s="449"/>
      <c r="AED187" s="449"/>
      <c r="AEE187" s="449"/>
      <c r="AEF187" s="449"/>
      <c r="AEG187" s="449"/>
      <c r="AEH187" s="449"/>
      <c r="AEI187" s="449"/>
      <c r="AEJ187" s="449"/>
      <c r="AEK187" s="449"/>
      <c r="AEL187" s="449"/>
      <c r="AEM187" s="449"/>
      <c r="AEN187" s="449"/>
      <c r="AEO187" s="449"/>
      <c r="AEP187" s="449"/>
      <c r="AEQ187" s="449"/>
      <c r="AER187" s="449"/>
      <c r="AES187" s="449"/>
      <c r="AET187" s="449"/>
      <c r="AEU187" s="449"/>
      <c r="AEV187" s="449"/>
      <c r="AEW187" s="449"/>
      <c r="AEX187" s="449"/>
      <c r="AEY187" s="449"/>
      <c r="AEZ187" s="449"/>
      <c r="AFA187" s="449"/>
      <c r="AFB187" s="449"/>
      <c r="AFC187" s="449"/>
      <c r="AFD187" s="449"/>
      <c r="AFE187" s="449"/>
      <c r="AFF187" s="449"/>
      <c r="AFG187" s="449"/>
      <c r="AFH187" s="449"/>
      <c r="AFI187" s="449"/>
      <c r="AFJ187" s="449"/>
      <c r="AFK187" s="449"/>
      <c r="AFL187" s="449"/>
      <c r="AFM187" s="449"/>
      <c r="AFN187" s="449"/>
      <c r="AFO187" s="449"/>
      <c r="AFP187" s="449"/>
      <c r="AFQ187" s="449"/>
      <c r="AFR187" s="449"/>
      <c r="AFS187" s="449"/>
      <c r="AFT187" s="449"/>
      <c r="AFU187" s="449"/>
      <c r="AFV187" s="449"/>
      <c r="AFW187" s="449"/>
      <c r="AFX187" s="449"/>
      <c r="AFY187" s="449"/>
      <c r="AFZ187" s="449"/>
      <c r="AGA187" s="449"/>
      <c r="AGB187" s="449"/>
      <c r="AGC187" s="449"/>
      <c r="AGD187" s="449"/>
      <c r="AGE187" s="449"/>
      <c r="AGF187" s="449"/>
      <c r="AGG187" s="449"/>
      <c r="AGH187" s="449"/>
      <c r="AGI187" s="449"/>
      <c r="AGJ187" s="449"/>
      <c r="AGK187" s="449"/>
      <c r="AGL187" s="449"/>
      <c r="AGM187" s="449"/>
      <c r="AGN187" s="449"/>
      <c r="AGO187" s="449"/>
      <c r="AGP187" s="449"/>
      <c r="AGQ187" s="449"/>
      <c r="AGR187" s="449"/>
      <c r="AGS187" s="449"/>
      <c r="AGT187" s="449"/>
      <c r="AGU187" s="449"/>
      <c r="AGV187" s="449"/>
      <c r="AGW187" s="449"/>
      <c r="AGX187" s="449"/>
      <c r="AGY187" s="449"/>
      <c r="AGZ187" s="449"/>
      <c r="AHA187" s="449"/>
      <c r="AHB187" s="449"/>
      <c r="AHC187" s="449"/>
      <c r="AHD187" s="449"/>
      <c r="AHE187" s="449"/>
      <c r="AHF187" s="449"/>
      <c r="AHG187" s="449"/>
      <c r="AHH187" s="449"/>
      <c r="AHI187" s="449"/>
      <c r="AHJ187" s="449"/>
      <c r="AHK187" s="449"/>
      <c r="AHL187" s="449"/>
      <c r="AHM187" s="449"/>
      <c r="AHN187" s="449"/>
      <c r="AHO187" s="449"/>
      <c r="AHP187" s="449"/>
      <c r="AHQ187" s="449"/>
      <c r="AHR187" s="449"/>
      <c r="AHS187" s="449"/>
      <c r="AHT187" s="449"/>
      <c r="AHU187" s="449"/>
      <c r="AHV187" s="449"/>
      <c r="AHW187" s="449"/>
      <c r="AHX187" s="449"/>
      <c r="AHY187" s="449"/>
      <c r="AHZ187" s="449"/>
      <c r="AIA187" s="449"/>
      <c r="AIB187" s="449"/>
      <c r="AIC187" s="449"/>
      <c r="AID187" s="449"/>
      <c r="AIE187" s="449"/>
      <c r="AIF187" s="449"/>
      <c r="AIG187" s="449"/>
      <c r="AIH187" s="449"/>
      <c r="AII187" s="449"/>
      <c r="AIJ187" s="449"/>
      <c r="AIK187" s="449"/>
      <c r="AIL187" s="449"/>
      <c r="AIM187" s="449"/>
      <c r="AIN187" s="449"/>
      <c r="AIO187" s="449"/>
      <c r="AIP187" s="449"/>
      <c r="AIQ187" s="449"/>
      <c r="AIR187" s="449"/>
      <c r="AIS187" s="449"/>
      <c r="AIT187" s="449"/>
      <c r="AIU187" s="449"/>
      <c r="AIV187" s="449"/>
      <c r="AIW187" s="449"/>
      <c r="AIX187" s="449"/>
      <c r="AIY187" s="449"/>
      <c r="AIZ187" s="449"/>
      <c r="AJA187" s="449"/>
      <c r="AJB187" s="449"/>
      <c r="AJC187" s="449"/>
      <c r="AJD187" s="449"/>
      <c r="AJE187" s="449"/>
      <c r="AJF187" s="449"/>
      <c r="AJG187" s="449"/>
      <c r="AJH187" s="449"/>
      <c r="AJI187" s="449"/>
      <c r="AJJ187" s="449"/>
      <c r="AJK187" s="449"/>
      <c r="AJL187" s="449"/>
      <c r="AJM187" s="449"/>
      <c r="AJN187" s="449"/>
      <c r="AJO187" s="449"/>
      <c r="AJP187" s="449"/>
      <c r="AJQ187" s="449"/>
      <c r="AJR187" s="449"/>
      <c r="AJS187" s="449"/>
      <c r="AJT187" s="449"/>
      <c r="AJU187" s="449"/>
      <c r="AJV187" s="449"/>
      <c r="AJW187" s="449"/>
      <c r="AJX187" s="449"/>
      <c r="AJY187" s="449"/>
      <c r="AJZ187" s="449"/>
      <c r="AKA187" s="449"/>
      <c r="AKB187" s="449"/>
      <c r="AKC187" s="449"/>
      <c r="AKD187" s="449"/>
      <c r="AKE187" s="449"/>
      <c r="AKF187" s="449"/>
      <c r="AKG187" s="449"/>
      <c r="AKH187" s="449"/>
      <c r="AKI187" s="449"/>
      <c r="AKJ187" s="449"/>
      <c r="AKK187" s="449"/>
      <c r="AKL187" s="449"/>
      <c r="AKM187" s="449"/>
      <c r="AKN187" s="449"/>
      <c r="AKO187" s="449"/>
      <c r="AKP187" s="449"/>
      <c r="AKQ187" s="449"/>
      <c r="AKR187" s="449"/>
      <c r="AKS187" s="449"/>
      <c r="AKT187" s="449"/>
      <c r="AKU187" s="449"/>
      <c r="AKV187" s="449"/>
      <c r="AKW187" s="449"/>
      <c r="AKX187" s="449"/>
      <c r="AKY187" s="449"/>
      <c r="AKZ187" s="449"/>
      <c r="ALA187" s="449"/>
      <c r="ALB187" s="449"/>
      <c r="ALC187" s="449"/>
      <c r="ALD187" s="449"/>
      <c r="ALE187" s="449"/>
      <c r="ALF187" s="449"/>
      <c r="ALG187" s="449"/>
      <c r="ALH187" s="449"/>
      <c r="ALI187" s="449"/>
      <c r="ALJ187" s="449"/>
      <c r="ALK187" s="449"/>
      <c r="ALL187" s="449"/>
      <c r="ALM187" s="449"/>
      <c r="ALN187" s="449"/>
      <c r="ALO187" s="449"/>
      <c r="ALP187" s="449"/>
      <c r="ALQ187" s="449"/>
      <c r="ALR187" s="449"/>
      <c r="ALS187" s="449"/>
      <c r="ALT187" s="449"/>
      <c r="ALU187" s="449"/>
      <c r="ALV187" s="449"/>
      <c r="ALW187" s="449"/>
      <c r="ALX187" s="449"/>
      <c r="ALY187" s="449"/>
      <c r="ALZ187" s="449"/>
      <c r="AMA187" s="449"/>
      <c r="AMB187" s="449"/>
      <c r="AMC187" s="449"/>
      <c r="AMD187" s="449"/>
      <c r="AME187" s="449"/>
      <c r="AMF187" s="449"/>
      <c r="AMG187" s="449"/>
      <c r="AMH187" s="449"/>
      <c r="AMI187" s="449"/>
      <c r="AMJ187" s="449"/>
      <c r="AMK187" s="449"/>
      <c r="AML187" s="449"/>
      <c r="AMM187" s="449"/>
      <c r="AMN187" s="449"/>
      <c r="AMO187" s="449"/>
      <c r="AMP187" s="449"/>
      <c r="AMQ187" s="449"/>
      <c r="AMR187" s="449"/>
      <c r="AMS187" s="449"/>
      <c r="AMT187" s="449"/>
      <c r="AMU187" s="449"/>
      <c r="AMV187" s="449"/>
      <c r="AMW187" s="449"/>
      <c r="AMX187" s="449"/>
      <c r="AMY187" s="449"/>
      <c r="AMZ187" s="449"/>
      <c r="ANA187" s="449"/>
      <c r="ANB187" s="449"/>
      <c r="ANC187" s="449"/>
      <c r="AND187" s="449"/>
      <c r="ANE187" s="449"/>
      <c r="ANF187" s="449"/>
      <c r="ANG187" s="449"/>
      <c r="ANH187" s="449"/>
      <c r="ANI187" s="449"/>
      <c r="ANJ187" s="449"/>
      <c r="ANK187" s="449"/>
      <c r="ANL187" s="449"/>
      <c r="ANM187" s="449"/>
      <c r="ANN187" s="449"/>
      <c r="ANO187" s="449"/>
      <c r="ANP187" s="449"/>
      <c r="ANQ187" s="449"/>
      <c r="ANR187" s="449"/>
      <c r="ANS187" s="449"/>
      <c r="ANT187" s="449"/>
      <c r="ANU187" s="449"/>
      <c r="ANV187" s="449"/>
      <c r="ANW187" s="449"/>
      <c r="ANX187" s="449"/>
      <c r="ANY187" s="449"/>
      <c r="ANZ187" s="449"/>
      <c r="AOA187" s="449"/>
      <c r="AOB187" s="449"/>
      <c r="AOC187" s="449"/>
      <c r="AOD187" s="449"/>
      <c r="AOE187" s="449"/>
      <c r="AOF187" s="449"/>
      <c r="AOG187" s="449"/>
      <c r="AOH187" s="449"/>
      <c r="AOI187" s="449"/>
      <c r="AOJ187" s="449"/>
      <c r="AOK187" s="449"/>
      <c r="AOL187" s="449"/>
      <c r="AOM187" s="449"/>
      <c r="AON187" s="449"/>
      <c r="AOO187" s="449"/>
      <c r="AOP187" s="449"/>
      <c r="AOQ187" s="449"/>
      <c r="AOR187" s="449"/>
      <c r="AOS187" s="449"/>
      <c r="AOT187" s="449"/>
      <c r="AOU187" s="449"/>
      <c r="AOV187" s="449"/>
      <c r="AOW187" s="449"/>
      <c r="AOX187" s="449"/>
      <c r="AOY187" s="449"/>
      <c r="AOZ187" s="449"/>
      <c r="APA187" s="449"/>
      <c r="APB187" s="449"/>
      <c r="APC187" s="449"/>
      <c r="APD187" s="449"/>
      <c r="APE187" s="449"/>
      <c r="APF187" s="449"/>
      <c r="APG187" s="449"/>
      <c r="APH187" s="449"/>
      <c r="API187" s="449"/>
      <c r="APJ187" s="449"/>
      <c r="APK187" s="449"/>
      <c r="APL187" s="449"/>
      <c r="APM187" s="449"/>
      <c r="APN187" s="449"/>
      <c r="APO187" s="449"/>
      <c r="APP187" s="449"/>
      <c r="APQ187" s="449"/>
      <c r="APR187" s="449"/>
      <c r="APS187" s="449"/>
      <c r="APT187" s="449"/>
      <c r="APU187" s="449"/>
      <c r="APV187" s="449"/>
      <c r="APW187" s="449"/>
      <c r="APX187" s="449"/>
      <c r="APY187" s="449"/>
      <c r="APZ187" s="449"/>
      <c r="AQA187" s="449"/>
      <c r="AQB187" s="449"/>
      <c r="AQC187" s="449"/>
      <c r="AQD187" s="449"/>
      <c r="AQE187" s="449"/>
      <c r="AQF187" s="449"/>
      <c r="AQG187" s="449"/>
      <c r="AQH187" s="449"/>
      <c r="AQI187" s="449"/>
      <c r="AQJ187" s="449"/>
      <c r="AQK187" s="449"/>
      <c r="AQL187" s="449"/>
      <c r="AQM187" s="449"/>
      <c r="AQN187" s="449"/>
      <c r="AQO187" s="449"/>
      <c r="AQP187" s="449"/>
      <c r="AQQ187" s="449"/>
      <c r="AQR187" s="449"/>
      <c r="AQS187" s="449"/>
      <c r="AQT187" s="449"/>
      <c r="AQU187" s="449"/>
      <c r="AQV187" s="449"/>
      <c r="AQW187" s="449"/>
      <c r="AQX187" s="449"/>
      <c r="AQY187" s="449"/>
      <c r="AQZ187" s="449"/>
      <c r="ARA187" s="449"/>
      <c r="ARB187" s="449"/>
      <c r="ARC187" s="449"/>
      <c r="ARD187" s="449"/>
      <c r="ARE187" s="449"/>
      <c r="ARF187" s="449"/>
      <c r="ARG187" s="449"/>
      <c r="ARH187" s="449"/>
      <c r="ARI187" s="449"/>
      <c r="ARJ187" s="449"/>
      <c r="ARK187" s="449"/>
      <c r="ARL187" s="449"/>
      <c r="ARM187" s="449"/>
      <c r="ARN187" s="449"/>
      <c r="ARO187" s="449"/>
      <c r="ARP187" s="449"/>
      <c r="ARQ187" s="449"/>
      <c r="ARR187" s="449"/>
      <c r="ARS187" s="449"/>
      <c r="ART187" s="449"/>
      <c r="ARU187" s="449"/>
      <c r="ARV187" s="449"/>
      <c r="ARW187" s="449"/>
      <c r="ARX187" s="449"/>
      <c r="ARY187" s="449"/>
      <c r="ARZ187" s="449"/>
      <c r="ASA187" s="449"/>
      <c r="ASB187" s="449"/>
      <c r="ASC187" s="449"/>
      <c r="ASD187" s="449"/>
      <c r="ASE187" s="449"/>
      <c r="ASF187" s="449"/>
      <c r="ASG187" s="449"/>
      <c r="ASH187" s="449"/>
      <c r="ASI187" s="449"/>
      <c r="ASJ187" s="449"/>
      <c r="ASK187" s="449"/>
      <c r="ASL187" s="449"/>
      <c r="ASM187" s="449"/>
      <c r="ASN187" s="449"/>
      <c r="ASO187" s="449"/>
      <c r="ASP187" s="449"/>
      <c r="ASQ187" s="449"/>
      <c r="ASR187" s="449"/>
      <c r="ASS187" s="449"/>
      <c r="AST187" s="449"/>
      <c r="ASU187" s="449"/>
      <c r="ASV187" s="449"/>
      <c r="ASW187" s="449"/>
      <c r="ASX187" s="449"/>
      <c r="ASY187" s="449"/>
      <c r="ASZ187" s="449"/>
      <c r="ATA187" s="449"/>
      <c r="ATB187" s="449"/>
      <c r="ATC187" s="449"/>
      <c r="ATD187" s="449"/>
      <c r="ATE187" s="449"/>
      <c r="ATF187" s="449"/>
      <c r="ATG187" s="449"/>
      <c r="ATH187" s="449"/>
      <c r="ATI187" s="449"/>
      <c r="ATJ187" s="449"/>
      <c r="ATK187" s="449"/>
      <c r="ATL187" s="449"/>
      <c r="ATM187" s="449"/>
      <c r="ATN187" s="449"/>
      <c r="ATO187" s="449"/>
      <c r="ATP187" s="449"/>
      <c r="ATQ187" s="449"/>
      <c r="ATR187" s="449"/>
      <c r="ATS187" s="449"/>
      <c r="ATT187" s="449"/>
      <c r="ATU187" s="449"/>
      <c r="ATV187" s="449"/>
      <c r="ATW187" s="449"/>
      <c r="ATX187" s="449"/>
      <c r="ATY187" s="449"/>
      <c r="ATZ187" s="449"/>
      <c r="AUA187" s="449"/>
      <c r="AUB187" s="449"/>
      <c r="AUC187" s="449"/>
      <c r="AUD187" s="449"/>
      <c r="AUE187" s="449"/>
      <c r="AUF187" s="449"/>
      <c r="AUG187" s="449"/>
      <c r="AUH187" s="449"/>
      <c r="AUI187" s="449"/>
      <c r="AUJ187" s="449"/>
      <c r="AUK187" s="449"/>
      <c r="AUL187" s="449"/>
      <c r="AUM187" s="449"/>
      <c r="AUN187" s="449"/>
      <c r="AUO187" s="449"/>
      <c r="AUP187" s="449"/>
      <c r="AUQ187" s="449"/>
      <c r="AUR187" s="449"/>
      <c r="AUS187" s="449"/>
      <c r="AUT187" s="449"/>
      <c r="AUU187" s="449"/>
      <c r="AUV187" s="449"/>
      <c r="AUW187" s="449"/>
      <c r="AUX187" s="449"/>
      <c r="AUY187" s="449"/>
      <c r="AUZ187" s="449"/>
      <c r="AVA187" s="449"/>
      <c r="AVB187" s="449"/>
      <c r="AVC187" s="449"/>
      <c r="AVD187" s="449"/>
      <c r="AVE187" s="449"/>
      <c r="AVF187" s="449"/>
      <c r="AVG187" s="449"/>
      <c r="AVH187" s="449"/>
      <c r="AVI187" s="449"/>
      <c r="AVJ187" s="449"/>
      <c r="AVK187" s="449"/>
      <c r="AVL187" s="449"/>
      <c r="AVM187" s="449"/>
      <c r="AVN187" s="449"/>
      <c r="AVO187" s="449"/>
      <c r="AVP187" s="449"/>
      <c r="AVQ187" s="449"/>
      <c r="AVR187" s="449"/>
      <c r="AVS187" s="449"/>
      <c r="AVT187" s="449"/>
      <c r="AVU187" s="449"/>
      <c r="AVV187" s="449"/>
      <c r="AVW187" s="449"/>
      <c r="AVX187" s="449"/>
      <c r="AVY187" s="449"/>
      <c r="AVZ187" s="449"/>
      <c r="AWA187" s="449"/>
      <c r="AWB187" s="449"/>
      <c r="AWC187" s="449"/>
      <c r="AWD187" s="449"/>
      <c r="AWE187" s="449"/>
      <c r="AWF187" s="449"/>
      <c r="AWG187" s="449"/>
      <c r="AWH187" s="449"/>
      <c r="AWI187" s="449"/>
      <c r="AWJ187" s="449"/>
      <c r="AWK187" s="449"/>
      <c r="AWL187" s="449"/>
      <c r="AWM187" s="449"/>
      <c r="AWN187" s="449"/>
      <c r="AWO187" s="449"/>
      <c r="AWP187" s="449"/>
      <c r="AWQ187" s="449"/>
      <c r="AWR187" s="449"/>
      <c r="AWS187" s="449"/>
      <c r="AWT187" s="449"/>
      <c r="AWU187" s="449"/>
      <c r="AWV187" s="449"/>
      <c r="AWW187" s="449"/>
      <c r="AWX187" s="449"/>
      <c r="AWY187" s="449"/>
      <c r="AWZ187" s="449"/>
      <c r="AXA187" s="449"/>
      <c r="AXB187" s="449"/>
      <c r="AXC187" s="449"/>
      <c r="AXD187" s="449"/>
      <c r="AXE187" s="449"/>
      <c r="AXF187" s="449"/>
      <c r="AXG187" s="449"/>
      <c r="AXH187" s="449"/>
      <c r="AXI187" s="449"/>
      <c r="AXJ187" s="449"/>
      <c r="AXK187" s="449"/>
      <c r="AXL187" s="449"/>
      <c r="AXM187" s="449"/>
      <c r="AXN187" s="449"/>
      <c r="AXO187" s="449"/>
      <c r="AXP187" s="449"/>
      <c r="AXQ187" s="449"/>
      <c r="AXR187" s="449"/>
      <c r="AXS187" s="449"/>
      <c r="AXT187" s="449"/>
      <c r="AXU187" s="449"/>
      <c r="AXV187" s="449"/>
      <c r="AXW187" s="449"/>
      <c r="AXX187" s="449"/>
      <c r="AXY187" s="449"/>
      <c r="AXZ187" s="449"/>
      <c r="AYA187" s="449"/>
      <c r="AYB187" s="449"/>
      <c r="AYC187" s="449"/>
      <c r="AYD187" s="449"/>
      <c r="AYE187" s="449"/>
      <c r="AYF187" s="449"/>
      <c r="AYG187" s="449"/>
      <c r="AYH187" s="449"/>
      <c r="AYI187" s="449"/>
      <c r="AYJ187" s="449"/>
      <c r="AYK187" s="449"/>
      <c r="AYL187" s="449"/>
      <c r="AYM187" s="449"/>
      <c r="AYN187" s="449"/>
      <c r="AYO187" s="449"/>
      <c r="AYP187" s="449"/>
      <c r="AYQ187" s="449"/>
      <c r="AYR187" s="449"/>
      <c r="AYS187" s="449"/>
      <c r="AYT187" s="449"/>
      <c r="AYU187" s="449"/>
      <c r="AYV187" s="449"/>
      <c r="AYW187" s="449"/>
      <c r="AYX187" s="449"/>
      <c r="AYY187" s="449"/>
      <c r="AYZ187" s="449"/>
      <c r="AZA187" s="449"/>
      <c r="AZB187" s="449"/>
      <c r="AZC187" s="449"/>
      <c r="AZD187" s="449"/>
      <c r="AZE187" s="449"/>
      <c r="AZF187" s="449"/>
      <c r="AZG187" s="449"/>
      <c r="AZH187" s="449"/>
      <c r="AZI187" s="449"/>
      <c r="AZJ187" s="449"/>
      <c r="AZK187" s="449"/>
      <c r="AZL187" s="449"/>
      <c r="AZM187" s="449"/>
      <c r="AZN187" s="449"/>
      <c r="AZO187" s="449"/>
      <c r="AZP187" s="449"/>
      <c r="AZQ187" s="449"/>
      <c r="AZR187" s="449"/>
      <c r="AZS187" s="449"/>
      <c r="AZT187" s="449"/>
      <c r="AZU187" s="449"/>
      <c r="AZV187" s="449"/>
      <c r="AZW187" s="449"/>
      <c r="AZX187" s="449"/>
      <c r="AZY187" s="449"/>
      <c r="AZZ187" s="449"/>
      <c r="BAA187" s="449"/>
      <c r="BAB187" s="449"/>
      <c r="BAC187" s="449"/>
      <c r="BAD187" s="449"/>
      <c r="BAE187" s="449"/>
      <c r="BAF187" s="449"/>
      <c r="BAG187" s="449"/>
      <c r="BAH187" s="449"/>
      <c r="BAI187" s="449"/>
      <c r="BAJ187" s="449"/>
      <c r="BAK187" s="449"/>
      <c r="BAL187" s="449"/>
      <c r="BAM187" s="449"/>
      <c r="BAN187" s="449"/>
      <c r="BAO187" s="449"/>
      <c r="BAP187" s="449"/>
      <c r="BAQ187" s="449"/>
      <c r="BAR187" s="449"/>
      <c r="BAS187" s="449"/>
      <c r="BAT187" s="449"/>
      <c r="BAU187" s="449"/>
      <c r="BAV187" s="449"/>
      <c r="BAW187" s="449"/>
      <c r="BAX187" s="449"/>
      <c r="BAY187" s="449"/>
      <c r="BAZ187" s="449"/>
      <c r="BBA187" s="449"/>
      <c r="BBB187" s="449"/>
      <c r="BBC187" s="449"/>
      <c r="BBD187" s="449"/>
      <c r="BBE187" s="449"/>
      <c r="BBF187" s="449"/>
      <c r="BBG187" s="449"/>
      <c r="BBH187" s="449"/>
      <c r="BBI187" s="449"/>
      <c r="BBJ187" s="449"/>
      <c r="BBK187" s="449"/>
      <c r="BBL187" s="449"/>
      <c r="BBM187" s="449"/>
      <c r="BBN187" s="449"/>
      <c r="BBO187" s="449"/>
      <c r="BBP187" s="449"/>
      <c r="BBQ187" s="449"/>
      <c r="BBR187" s="449"/>
      <c r="BBS187" s="449"/>
      <c r="BBT187" s="449"/>
      <c r="BBU187" s="449"/>
      <c r="BBV187" s="449"/>
      <c r="BBW187" s="449"/>
      <c r="BBX187" s="449"/>
      <c r="BBY187" s="449"/>
      <c r="BBZ187" s="449"/>
      <c r="BCA187" s="449"/>
      <c r="BCB187" s="449"/>
      <c r="BCC187" s="449"/>
      <c r="BCD187" s="449"/>
      <c r="BCE187" s="449"/>
      <c r="BCF187" s="449"/>
      <c r="BCG187" s="449"/>
      <c r="BCH187" s="449"/>
      <c r="BCI187" s="449"/>
      <c r="BCJ187" s="449"/>
      <c r="BCK187" s="449"/>
      <c r="BCL187" s="449"/>
      <c r="BCM187" s="449"/>
      <c r="BCN187" s="449"/>
      <c r="BCO187" s="449"/>
      <c r="BCP187" s="449"/>
      <c r="BCQ187" s="449"/>
      <c r="BCR187" s="449"/>
      <c r="BCS187" s="449"/>
      <c r="BCT187" s="449"/>
      <c r="BCU187" s="449"/>
      <c r="BCV187" s="449"/>
      <c r="BCW187" s="449"/>
      <c r="BCX187" s="449"/>
      <c r="BCY187" s="449"/>
      <c r="BCZ187" s="449"/>
      <c r="BDA187" s="449"/>
      <c r="BDB187" s="449"/>
      <c r="BDC187" s="449"/>
      <c r="BDD187" s="449"/>
      <c r="BDE187" s="449"/>
      <c r="BDF187" s="449"/>
      <c r="BDG187" s="449"/>
      <c r="BDH187" s="449"/>
      <c r="BDI187" s="449"/>
      <c r="BDJ187" s="449"/>
      <c r="BDK187" s="449"/>
      <c r="BDL187" s="449"/>
      <c r="BDM187" s="449"/>
      <c r="BDN187" s="449"/>
      <c r="BDO187" s="449"/>
      <c r="BDP187" s="449"/>
      <c r="BDQ187" s="449"/>
      <c r="BDR187" s="449"/>
      <c r="BDS187" s="449"/>
      <c r="BDT187" s="449"/>
      <c r="BDU187" s="449"/>
      <c r="BDV187" s="449"/>
      <c r="BDW187" s="449"/>
      <c r="BDX187" s="449"/>
      <c r="BDY187" s="449"/>
      <c r="BDZ187" s="449"/>
      <c r="BEA187" s="449"/>
      <c r="BEB187" s="449"/>
      <c r="BEC187" s="449"/>
      <c r="BED187" s="449"/>
      <c r="BEE187" s="449"/>
      <c r="BEF187" s="449"/>
      <c r="BEG187" s="449"/>
      <c r="BEH187" s="449"/>
      <c r="BEI187" s="449"/>
      <c r="BEJ187" s="449"/>
      <c r="BEK187" s="449"/>
      <c r="BEL187" s="449"/>
      <c r="BEM187" s="449"/>
      <c r="BEN187" s="449"/>
      <c r="BEO187" s="449"/>
      <c r="BEP187" s="449"/>
      <c r="BEQ187" s="449"/>
      <c r="BER187" s="449"/>
      <c r="BES187" s="449"/>
      <c r="BET187" s="449"/>
      <c r="BEU187" s="449"/>
      <c r="BEV187" s="449"/>
      <c r="BEW187" s="449"/>
      <c r="BEX187" s="449"/>
      <c r="BEY187" s="449"/>
      <c r="BEZ187" s="449"/>
      <c r="BFA187" s="449"/>
      <c r="BFB187" s="449"/>
      <c r="BFC187" s="449"/>
      <c r="BFD187" s="449"/>
      <c r="BFE187" s="449"/>
      <c r="BFF187" s="449"/>
      <c r="BFG187" s="449"/>
      <c r="BFH187" s="449"/>
      <c r="BFI187" s="449"/>
      <c r="BFJ187" s="449"/>
      <c r="BFK187" s="449"/>
      <c r="BFL187" s="449"/>
      <c r="BFM187" s="449"/>
      <c r="BFN187" s="449"/>
      <c r="BFO187" s="449"/>
      <c r="BFP187" s="449"/>
      <c r="BFQ187" s="449"/>
      <c r="BFR187" s="449"/>
      <c r="BFS187" s="449"/>
      <c r="BFT187" s="449"/>
      <c r="BFU187" s="449"/>
      <c r="BFV187" s="449"/>
      <c r="BFW187" s="449"/>
      <c r="BFX187" s="449"/>
      <c r="BFY187" s="449"/>
      <c r="BFZ187" s="449"/>
      <c r="BGA187" s="449"/>
      <c r="BGB187" s="449"/>
      <c r="BGC187" s="449"/>
      <c r="BGD187" s="449"/>
      <c r="BGE187" s="449"/>
      <c r="BGF187" s="449"/>
      <c r="BGG187" s="449"/>
      <c r="BGH187" s="449"/>
      <c r="BGI187" s="449"/>
      <c r="BGJ187" s="449"/>
      <c r="BGK187" s="449"/>
      <c r="BGL187" s="449"/>
      <c r="BGM187" s="449"/>
      <c r="BGN187" s="449"/>
      <c r="BGO187" s="449"/>
      <c r="BGP187" s="449"/>
      <c r="BGQ187" s="449"/>
      <c r="BGR187" s="449"/>
      <c r="BGS187" s="449"/>
      <c r="BGT187" s="449"/>
      <c r="BGU187" s="449"/>
      <c r="BGV187" s="449"/>
      <c r="BGW187" s="449"/>
      <c r="BGX187" s="449"/>
      <c r="BGY187" s="449"/>
      <c r="BGZ187" s="449"/>
      <c r="BHA187" s="449"/>
      <c r="BHB187" s="449"/>
      <c r="BHC187" s="449"/>
      <c r="BHD187" s="449"/>
      <c r="BHE187" s="449"/>
      <c r="BHF187" s="449"/>
      <c r="BHG187" s="449"/>
      <c r="BHH187" s="449"/>
      <c r="BHI187" s="449"/>
      <c r="BHJ187" s="449"/>
      <c r="BHK187" s="449"/>
      <c r="BHL187" s="449"/>
      <c r="BHM187" s="449"/>
      <c r="BHN187" s="449"/>
      <c r="BHO187" s="449"/>
      <c r="BHP187" s="449"/>
      <c r="BHQ187" s="449"/>
      <c r="BHR187" s="449"/>
      <c r="BHS187" s="449"/>
      <c r="BHT187" s="449"/>
      <c r="BHU187" s="449"/>
      <c r="BHV187" s="449"/>
      <c r="BHW187" s="449"/>
      <c r="BHX187" s="449"/>
      <c r="BHY187" s="449"/>
      <c r="BHZ187" s="449"/>
      <c r="BIA187" s="449"/>
      <c r="BIB187" s="449"/>
      <c r="BIC187" s="449"/>
      <c r="BID187" s="449"/>
      <c r="BIE187" s="449"/>
      <c r="BIF187" s="449"/>
      <c r="BIG187" s="449"/>
      <c r="BIH187" s="449"/>
      <c r="BII187" s="449"/>
      <c r="BIJ187" s="449"/>
      <c r="BIK187" s="449"/>
      <c r="BIL187" s="449"/>
      <c r="BIM187" s="449"/>
      <c r="BIN187" s="449"/>
      <c r="BIO187" s="449"/>
      <c r="BIP187" s="449"/>
      <c r="BIQ187" s="449"/>
      <c r="BIR187" s="449"/>
      <c r="BIS187" s="449"/>
      <c r="BIT187" s="449"/>
      <c r="BIU187" s="449"/>
      <c r="BIV187" s="449"/>
      <c r="BIW187" s="449"/>
      <c r="BIX187" s="449"/>
      <c r="BIY187" s="449"/>
      <c r="BIZ187" s="449"/>
      <c r="BJA187" s="449"/>
      <c r="BJB187" s="449"/>
      <c r="BJC187" s="449"/>
      <c r="BJD187" s="449"/>
      <c r="BJE187" s="449"/>
      <c r="BJF187" s="449"/>
      <c r="BJG187" s="449"/>
      <c r="BJH187" s="449"/>
      <c r="BJI187" s="449"/>
      <c r="BJJ187" s="449"/>
      <c r="BJK187" s="449"/>
      <c r="BJL187" s="449"/>
      <c r="BJM187" s="449"/>
      <c r="BJN187" s="449"/>
      <c r="BJO187" s="449"/>
      <c r="BJP187" s="449"/>
      <c r="BJQ187" s="449"/>
      <c r="BJR187" s="449"/>
      <c r="BJS187" s="449"/>
      <c r="BJT187" s="449"/>
      <c r="BJU187" s="449"/>
      <c r="BJV187" s="449"/>
      <c r="BJW187" s="449"/>
      <c r="BJX187" s="449"/>
      <c r="BJY187" s="449"/>
      <c r="BJZ187" s="449"/>
      <c r="BKA187" s="449"/>
      <c r="BKB187" s="449"/>
      <c r="BKC187" s="449"/>
      <c r="BKD187" s="449"/>
      <c r="BKE187" s="449"/>
      <c r="BKF187" s="449"/>
      <c r="BKG187" s="449"/>
      <c r="BKH187" s="449"/>
      <c r="BKI187" s="449"/>
      <c r="BKJ187" s="449"/>
      <c r="BKK187" s="449"/>
      <c r="BKL187" s="449"/>
      <c r="BKM187" s="449"/>
      <c r="BKN187" s="449"/>
      <c r="BKO187" s="449"/>
      <c r="BKP187" s="449"/>
      <c r="BKQ187" s="449"/>
      <c r="BKR187" s="449"/>
      <c r="BKS187" s="449"/>
      <c r="BKT187" s="449"/>
      <c r="BKU187" s="449"/>
      <c r="BKV187" s="449"/>
      <c r="BKW187" s="449"/>
      <c r="BKX187" s="449"/>
      <c r="BKY187" s="449"/>
      <c r="BKZ187" s="449"/>
      <c r="BLA187" s="449"/>
      <c r="BLB187" s="449"/>
      <c r="BLC187" s="449"/>
      <c r="BLD187" s="449"/>
      <c r="BLE187" s="449"/>
      <c r="BLF187" s="449"/>
      <c r="BLG187" s="449"/>
      <c r="BLH187" s="449"/>
      <c r="BLI187" s="449"/>
      <c r="BLJ187" s="449"/>
      <c r="BLK187" s="449"/>
      <c r="BLL187" s="449"/>
      <c r="BLM187" s="449"/>
      <c r="BLN187" s="449"/>
      <c r="BLO187" s="449"/>
      <c r="BLP187" s="449"/>
      <c r="BLQ187" s="449"/>
      <c r="BLR187" s="449"/>
      <c r="BLS187" s="449"/>
      <c r="BLT187" s="449"/>
      <c r="BLU187" s="449"/>
      <c r="BLV187" s="449"/>
      <c r="BLW187" s="449"/>
      <c r="BLX187" s="449"/>
      <c r="BLY187" s="449"/>
      <c r="BLZ187" s="449"/>
      <c r="BMA187" s="449"/>
      <c r="BMB187" s="449"/>
      <c r="BMC187" s="449"/>
      <c r="BMD187" s="449"/>
      <c r="BME187" s="449"/>
      <c r="BMF187" s="449"/>
      <c r="BMG187" s="449"/>
      <c r="BMH187" s="449"/>
      <c r="BMI187" s="449"/>
      <c r="BMJ187" s="449"/>
      <c r="BMK187" s="449"/>
      <c r="BML187" s="449"/>
      <c r="BMM187" s="449"/>
      <c r="BMN187" s="449"/>
      <c r="BMO187" s="449"/>
      <c r="BMP187" s="449"/>
      <c r="BMQ187" s="449"/>
      <c r="BMR187" s="449"/>
      <c r="BMS187" s="449"/>
      <c r="BMT187" s="449"/>
      <c r="BMU187" s="449"/>
      <c r="BMV187" s="449"/>
      <c r="BMW187" s="449"/>
      <c r="BMX187" s="449"/>
      <c r="BMY187" s="449"/>
      <c r="BMZ187" s="449"/>
      <c r="BNA187" s="449"/>
      <c r="BNB187" s="449"/>
      <c r="BNC187" s="449"/>
      <c r="BND187" s="449"/>
      <c r="BNE187" s="449"/>
      <c r="BNF187" s="449"/>
      <c r="BNG187" s="449"/>
      <c r="BNH187" s="449"/>
      <c r="BNI187" s="449"/>
      <c r="BNJ187" s="449"/>
      <c r="BNK187" s="449"/>
      <c r="BNL187" s="449"/>
      <c r="BNM187" s="449"/>
      <c r="BNN187" s="449"/>
      <c r="BNO187" s="449"/>
      <c r="BNP187" s="449"/>
      <c r="BNQ187" s="449"/>
      <c r="BNR187" s="449"/>
      <c r="BNS187" s="449"/>
      <c r="BNT187" s="449"/>
      <c r="BNU187" s="449"/>
      <c r="BNV187" s="449"/>
      <c r="BNW187" s="449"/>
      <c r="BNX187" s="449"/>
      <c r="BNY187" s="449"/>
      <c r="BNZ187" s="449"/>
      <c r="BOA187" s="449"/>
      <c r="BOB187" s="449"/>
      <c r="BOC187" s="449"/>
      <c r="BOD187" s="449"/>
      <c r="BOE187" s="449"/>
      <c r="BOF187" s="449"/>
      <c r="BOG187" s="449"/>
      <c r="BOH187" s="449"/>
      <c r="BOI187" s="449"/>
      <c r="BOJ187" s="449"/>
      <c r="BOK187" s="449"/>
      <c r="BOL187" s="449"/>
      <c r="BOM187" s="449"/>
      <c r="BON187" s="449"/>
      <c r="BOO187" s="449"/>
      <c r="BOP187" s="449"/>
      <c r="BOQ187" s="449"/>
      <c r="BOR187" s="449"/>
      <c r="BOS187" s="449"/>
      <c r="BOT187" s="449"/>
      <c r="BOU187" s="449"/>
      <c r="BOV187" s="449"/>
      <c r="BOW187" s="449"/>
      <c r="BOX187" s="449"/>
      <c r="BOY187" s="449"/>
      <c r="BOZ187" s="449"/>
      <c r="BPA187" s="449"/>
      <c r="BPB187" s="449"/>
      <c r="BPC187" s="449"/>
      <c r="BPD187" s="449"/>
      <c r="BPE187" s="449"/>
      <c r="BPF187" s="449"/>
      <c r="BPG187" s="449"/>
      <c r="BPH187" s="449"/>
      <c r="BPI187" s="449"/>
      <c r="BPJ187" s="449"/>
      <c r="BPK187" s="449"/>
      <c r="BPL187" s="449"/>
      <c r="BPM187" s="449"/>
      <c r="BPN187" s="449"/>
      <c r="BPO187" s="449"/>
      <c r="BPP187" s="449"/>
      <c r="BPQ187" s="449"/>
      <c r="BPR187" s="449"/>
      <c r="BPS187" s="449"/>
      <c r="BPT187" s="449"/>
      <c r="BPU187" s="449"/>
      <c r="BPV187" s="449"/>
      <c r="BPW187" s="449"/>
      <c r="BPX187" s="449"/>
      <c r="BPY187" s="449"/>
      <c r="BPZ187" s="449"/>
      <c r="BQA187" s="449"/>
      <c r="BQB187" s="449"/>
      <c r="BQC187" s="449"/>
      <c r="BQD187" s="449"/>
      <c r="BQE187" s="449"/>
      <c r="BQF187" s="449"/>
      <c r="BQG187" s="449"/>
      <c r="BQH187" s="449"/>
      <c r="BQI187" s="449"/>
      <c r="BQJ187" s="449"/>
      <c r="BQK187" s="449"/>
      <c r="BQL187" s="449"/>
      <c r="BQM187" s="449"/>
      <c r="BQN187" s="449"/>
      <c r="BQO187" s="449"/>
      <c r="BQP187" s="449"/>
      <c r="BQQ187" s="449"/>
      <c r="BQR187" s="449"/>
      <c r="BQS187" s="449"/>
      <c r="BQT187" s="449"/>
      <c r="BQU187" s="449"/>
      <c r="BQV187" s="449"/>
      <c r="BQW187" s="449"/>
      <c r="BQX187" s="449"/>
      <c r="BQY187" s="449"/>
      <c r="BQZ187" s="449"/>
      <c r="BRA187" s="449"/>
      <c r="BRB187" s="449"/>
      <c r="BRC187" s="449"/>
      <c r="BRD187" s="449"/>
      <c r="BRE187" s="449"/>
      <c r="BRF187" s="449"/>
      <c r="BRG187" s="449"/>
      <c r="BRH187" s="449"/>
      <c r="BRI187" s="449"/>
      <c r="BRJ187" s="449"/>
      <c r="BRK187" s="449"/>
      <c r="BRL187" s="449"/>
      <c r="BRM187" s="449"/>
      <c r="BRN187" s="449"/>
      <c r="BRO187" s="449"/>
      <c r="BRP187" s="449"/>
      <c r="BRQ187" s="449"/>
      <c r="BRR187" s="449"/>
      <c r="BRS187" s="449"/>
      <c r="BRT187" s="449"/>
      <c r="BRU187" s="449"/>
      <c r="BRV187" s="449"/>
      <c r="BRW187" s="449"/>
      <c r="BRX187" s="449"/>
      <c r="BRY187" s="449"/>
      <c r="BRZ187" s="449"/>
      <c r="BSA187" s="449"/>
      <c r="BSB187" s="449"/>
      <c r="BSC187" s="449"/>
      <c r="BSD187" s="449"/>
      <c r="BSE187" s="449"/>
      <c r="BSF187" s="449"/>
      <c r="BSG187" s="449"/>
      <c r="BSH187" s="449"/>
      <c r="BSI187" s="449"/>
      <c r="BSJ187" s="449"/>
      <c r="BSK187" s="449"/>
      <c r="BSL187" s="449"/>
      <c r="BSM187" s="449"/>
      <c r="BSN187" s="449"/>
      <c r="BSO187" s="449"/>
      <c r="BSP187" s="449"/>
      <c r="BSQ187" s="449"/>
      <c r="BSR187" s="449"/>
      <c r="BSS187" s="449"/>
      <c r="BST187" s="449"/>
      <c r="BSU187" s="449"/>
      <c r="BSV187" s="449"/>
      <c r="BSW187" s="449"/>
      <c r="BSX187" s="449"/>
      <c r="BSY187" s="449"/>
      <c r="BSZ187" s="449"/>
      <c r="BTA187" s="449"/>
      <c r="BTB187" s="449"/>
      <c r="BTC187" s="449"/>
      <c r="BTD187" s="449"/>
      <c r="BTE187" s="449"/>
      <c r="BTF187" s="449"/>
      <c r="BTG187" s="449"/>
      <c r="BTH187" s="449"/>
      <c r="BTI187" s="449"/>
      <c r="BTJ187" s="449"/>
      <c r="BTK187" s="449"/>
      <c r="BTL187" s="449"/>
      <c r="BTM187" s="449"/>
      <c r="BTN187" s="449"/>
      <c r="BTO187" s="449"/>
      <c r="BTP187" s="449"/>
      <c r="BTQ187" s="449"/>
      <c r="BTR187" s="449"/>
      <c r="BTS187" s="449"/>
      <c r="BTT187" s="449"/>
      <c r="BTU187" s="449"/>
      <c r="BTV187" s="449"/>
      <c r="BTW187" s="449"/>
      <c r="BTX187" s="449"/>
      <c r="BTY187" s="449"/>
      <c r="BTZ187" s="449"/>
      <c r="BUA187" s="449"/>
      <c r="BUB187" s="449"/>
      <c r="BUC187" s="449"/>
      <c r="BUD187" s="449"/>
      <c r="BUE187" s="449"/>
      <c r="BUF187" s="449"/>
      <c r="BUG187" s="449"/>
      <c r="BUH187" s="449"/>
      <c r="BUI187" s="449"/>
      <c r="BUJ187" s="449"/>
      <c r="BUK187" s="449"/>
      <c r="BUL187" s="449"/>
      <c r="BUM187" s="449"/>
      <c r="BUN187" s="449"/>
      <c r="BUO187" s="449"/>
      <c r="BUP187" s="449"/>
      <c r="BUQ187" s="449"/>
      <c r="BUR187" s="449"/>
      <c r="BUS187" s="449"/>
      <c r="BUT187" s="449"/>
      <c r="BUU187" s="449"/>
      <c r="BUV187" s="449"/>
      <c r="BUW187" s="449"/>
      <c r="BUX187" s="449"/>
      <c r="BUY187" s="449"/>
      <c r="BUZ187" s="449"/>
      <c r="BVA187" s="449"/>
      <c r="BVB187" s="449"/>
      <c r="BVC187" s="449"/>
      <c r="BVD187" s="449"/>
      <c r="BVE187" s="449"/>
      <c r="BVF187" s="449"/>
      <c r="BVG187" s="449"/>
      <c r="BVH187" s="449"/>
      <c r="BVI187" s="449"/>
      <c r="BVJ187" s="449"/>
      <c r="BVK187" s="449"/>
      <c r="BVL187" s="449"/>
      <c r="BVM187" s="449"/>
      <c r="BVN187" s="449"/>
      <c r="BVO187" s="449"/>
      <c r="BVP187" s="449"/>
      <c r="BVQ187" s="449"/>
      <c r="BVR187" s="449"/>
      <c r="BVS187" s="449"/>
      <c r="BVT187" s="449"/>
      <c r="BVU187" s="449"/>
      <c r="BVV187" s="449"/>
      <c r="BVW187" s="449"/>
      <c r="BVX187" s="449"/>
      <c r="BVY187" s="449"/>
      <c r="BVZ187" s="449"/>
      <c r="BWA187" s="449"/>
      <c r="BWB187" s="449"/>
      <c r="BWC187" s="449"/>
      <c r="BWD187" s="449"/>
      <c r="BWE187" s="449"/>
      <c r="BWF187" s="449"/>
      <c r="BWG187" s="449"/>
      <c r="BWH187" s="449"/>
      <c r="BWI187" s="449"/>
      <c r="BWJ187" s="449"/>
      <c r="BWK187" s="449"/>
      <c r="BWL187" s="449"/>
      <c r="BWM187" s="449"/>
      <c r="BWN187" s="449"/>
      <c r="BWO187" s="449"/>
      <c r="BWP187" s="449"/>
      <c r="BWQ187" s="449"/>
      <c r="BWR187" s="449"/>
      <c r="BWS187" s="449"/>
      <c r="BWT187" s="449"/>
      <c r="BWU187" s="449"/>
      <c r="BWV187" s="449"/>
      <c r="BWW187" s="449"/>
      <c r="BWX187" s="449"/>
      <c r="BWY187" s="449"/>
      <c r="BWZ187" s="449"/>
      <c r="BXA187" s="449"/>
      <c r="BXB187" s="449"/>
      <c r="BXC187" s="449"/>
      <c r="BXD187" s="449"/>
      <c r="BXE187" s="449"/>
      <c r="BXF187" s="449"/>
      <c r="BXG187" s="449"/>
      <c r="BXH187" s="449"/>
      <c r="BXI187" s="449"/>
      <c r="BXJ187" s="449"/>
      <c r="BXK187" s="449"/>
      <c r="BXL187" s="449"/>
      <c r="BXM187" s="449"/>
      <c r="BXN187" s="449"/>
      <c r="BXO187" s="449"/>
      <c r="BXP187" s="449"/>
      <c r="BXQ187" s="449"/>
      <c r="BXR187" s="449"/>
      <c r="BXS187" s="449"/>
      <c r="BXT187" s="449"/>
      <c r="BXU187" s="449"/>
      <c r="BXV187" s="449"/>
      <c r="BXW187" s="449"/>
      <c r="BXX187" s="449"/>
      <c r="BXY187" s="449"/>
      <c r="BXZ187" s="449"/>
      <c r="BYA187" s="449"/>
      <c r="BYB187" s="449"/>
      <c r="BYC187" s="449"/>
      <c r="BYD187" s="449"/>
      <c r="BYE187" s="449"/>
      <c r="BYF187" s="449"/>
      <c r="BYG187" s="449"/>
      <c r="BYH187" s="449"/>
      <c r="BYI187" s="449"/>
      <c r="BYJ187" s="449"/>
      <c r="BYK187" s="449"/>
      <c r="BYL187" s="449"/>
      <c r="BYM187" s="449"/>
      <c r="BYN187" s="449"/>
      <c r="BYO187" s="449"/>
      <c r="BYP187" s="449"/>
      <c r="BYQ187" s="449"/>
      <c r="BYR187" s="449"/>
      <c r="BYS187" s="449"/>
      <c r="BYT187" s="449"/>
      <c r="BYU187" s="449"/>
      <c r="BYV187" s="449"/>
      <c r="BYW187" s="449"/>
      <c r="BYX187" s="449"/>
      <c r="BYY187" s="449"/>
      <c r="BYZ187" s="449"/>
      <c r="BZA187" s="449"/>
      <c r="BZB187" s="449"/>
      <c r="BZC187" s="449"/>
      <c r="BZD187" s="449"/>
      <c r="BZE187" s="449"/>
      <c r="BZF187" s="449"/>
      <c r="BZG187" s="449"/>
      <c r="BZH187" s="449"/>
      <c r="BZI187" s="449"/>
      <c r="BZJ187" s="449"/>
      <c r="BZK187" s="449"/>
      <c r="BZL187" s="449"/>
      <c r="BZM187" s="449"/>
      <c r="BZN187" s="449"/>
      <c r="BZO187" s="449"/>
      <c r="BZP187" s="449"/>
      <c r="BZQ187" s="449"/>
      <c r="BZR187" s="449"/>
      <c r="BZS187" s="449"/>
      <c r="BZT187" s="449"/>
      <c r="BZU187" s="449"/>
      <c r="BZV187" s="449"/>
      <c r="BZW187" s="449"/>
      <c r="BZX187" s="449"/>
      <c r="BZY187" s="449"/>
      <c r="BZZ187" s="449"/>
      <c r="CAA187" s="449"/>
      <c r="CAB187" s="449"/>
      <c r="CAC187" s="449"/>
      <c r="CAD187" s="449"/>
      <c r="CAE187" s="449"/>
      <c r="CAF187" s="449"/>
      <c r="CAG187" s="449"/>
      <c r="CAH187" s="449"/>
      <c r="CAI187" s="449"/>
      <c r="CAJ187" s="449"/>
      <c r="CAK187" s="449"/>
      <c r="CAL187" s="449"/>
      <c r="CAM187" s="449"/>
      <c r="CAN187" s="449"/>
      <c r="CAO187" s="449"/>
      <c r="CAP187" s="449"/>
      <c r="CAQ187" s="449"/>
      <c r="CAR187" s="449"/>
      <c r="CAS187" s="449"/>
      <c r="CAT187" s="449"/>
      <c r="CAU187" s="449"/>
      <c r="CAV187" s="449"/>
      <c r="CAW187" s="449"/>
      <c r="CAX187" s="449"/>
      <c r="CAY187" s="449"/>
      <c r="CAZ187" s="449"/>
      <c r="CBA187" s="449"/>
      <c r="CBB187" s="449"/>
      <c r="CBC187" s="449"/>
      <c r="CBD187" s="449"/>
      <c r="CBE187" s="449"/>
      <c r="CBF187" s="449"/>
      <c r="CBG187" s="449"/>
      <c r="CBH187" s="449"/>
      <c r="CBI187" s="449"/>
      <c r="CBJ187" s="449"/>
      <c r="CBK187" s="449"/>
      <c r="CBL187" s="449"/>
      <c r="CBM187" s="449"/>
      <c r="CBN187" s="449"/>
      <c r="CBO187" s="449"/>
      <c r="CBP187" s="449"/>
      <c r="CBQ187" s="449"/>
      <c r="CBR187" s="449"/>
      <c r="CBS187" s="449"/>
      <c r="CBT187" s="449"/>
      <c r="CBU187" s="449"/>
      <c r="CBV187" s="449"/>
      <c r="CBW187" s="449"/>
      <c r="CBX187" s="449"/>
      <c r="CBY187" s="449"/>
      <c r="CBZ187" s="449"/>
      <c r="CCA187" s="449"/>
      <c r="CCB187" s="449"/>
      <c r="CCC187" s="449"/>
      <c r="CCD187" s="449"/>
      <c r="CCE187" s="449"/>
      <c r="CCF187" s="449"/>
      <c r="CCG187" s="449"/>
      <c r="CCH187" s="449"/>
      <c r="CCI187" s="449"/>
      <c r="CCJ187" s="449"/>
      <c r="CCK187" s="449"/>
      <c r="CCL187" s="449"/>
      <c r="CCM187" s="449"/>
      <c r="CCN187" s="449"/>
      <c r="CCO187" s="449"/>
      <c r="CCP187" s="449"/>
      <c r="CCQ187" s="449"/>
      <c r="CCR187" s="449"/>
      <c r="CCS187" s="449"/>
      <c r="CCT187" s="449"/>
      <c r="CCU187" s="449"/>
      <c r="CCV187" s="449"/>
      <c r="CCW187" s="449"/>
      <c r="CCX187" s="449"/>
      <c r="CCY187" s="449"/>
      <c r="CCZ187" s="449"/>
      <c r="CDA187" s="449"/>
      <c r="CDB187" s="449"/>
      <c r="CDC187" s="449"/>
      <c r="CDD187" s="449"/>
      <c r="CDE187" s="449"/>
      <c r="CDF187" s="449"/>
      <c r="CDG187" s="449"/>
      <c r="CDH187" s="449"/>
      <c r="CDI187" s="449"/>
      <c r="CDJ187" s="449"/>
      <c r="CDK187" s="449"/>
      <c r="CDL187" s="449"/>
      <c r="CDM187" s="449"/>
      <c r="CDN187" s="449"/>
      <c r="CDO187" s="449"/>
      <c r="CDP187" s="449"/>
      <c r="CDQ187" s="449"/>
      <c r="CDR187" s="449"/>
      <c r="CDS187" s="449"/>
      <c r="CDT187" s="449"/>
      <c r="CDU187" s="449"/>
      <c r="CDV187" s="449"/>
      <c r="CDW187" s="449"/>
      <c r="CDX187" s="449"/>
      <c r="CDY187" s="449"/>
      <c r="CDZ187" s="449"/>
      <c r="CEA187" s="449"/>
      <c r="CEB187" s="449"/>
      <c r="CEC187" s="449"/>
      <c r="CED187" s="449"/>
      <c r="CEE187" s="449"/>
      <c r="CEF187" s="449"/>
      <c r="CEG187" s="449"/>
      <c r="CEH187" s="449"/>
      <c r="CEI187" s="449"/>
      <c r="CEJ187" s="449"/>
      <c r="CEK187" s="449"/>
      <c r="CEL187" s="449"/>
      <c r="CEM187" s="449"/>
      <c r="CEN187" s="449"/>
      <c r="CEO187" s="449"/>
      <c r="CEP187" s="449"/>
      <c r="CEQ187" s="449"/>
      <c r="CER187" s="449"/>
      <c r="CES187" s="449"/>
      <c r="CET187" s="449"/>
      <c r="CEU187" s="449"/>
      <c r="CEV187" s="449"/>
      <c r="CEW187" s="449"/>
      <c r="CEX187" s="449"/>
      <c r="CEY187" s="449"/>
      <c r="CEZ187" s="449"/>
      <c r="CFA187" s="449"/>
      <c r="CFB187" s="449"/>
      <c r="CFC187" s="449"/>
      <c r="CFD187" s="449"/>
      <c r="CFE187" s="449"/>
      <c r="CFF187" s="449"/>
      <c r="CFG187" s="449"/>
      <c r="CFH187" s="449"/>
      <c r="CFI187" s="449"/>
      <c r="CFJ187" s="449"/>
      <c r="CFK187" s="449"/>
      <c r="CFL187" s="449"/>
      <c r="CFM187" s="449"/>
      <c r="CFN187" s="449"/>
      <c r="CFO187" s="449"/>
      <c r="CFP187" s="449"/>
      <c r="CFQ187" s="449"/>
      <c r="CFR187" s="449"/>
      <c r="CFS187" s="449"/>
      <c r="CFT187" s="449"/>
      <c r="CFU187" s="449"/>
      <c r="CFV187" s="449"/>
      <c r="CFW187" s="449"/>
      <c r="CFX187" s="449"/>
      <c r="CFY187" s="449"/>
      <c r="CFZ187" s="449"/>
      <c r="CGA187" s="449"/>
      <c r="CGB187" s="449"/>
      <c r="CGC187" s="449"/>
      <c r="CGD187" s="449"/>
      <c r="CGE187" s="449"/>
      <c r="CGF187" s="449"/>
      <c r="CGG187" s="449"/>
      <c r="CGH187" s="449"/>
      <c r="CGI187" s="449"/>
      <c r="CGJ187" s="449"/>
      <c r="CGK187" s="449"/>
      <c r="CGL187" s="449"/>
      <c r="CGM187" s="449"/>
      <c r="CGN187" s="449"/>
      <c r="CGO187" s="449"/>
      <c r="CGP187" s="449"/>
      <c r="CGQ187" s="449"/>
      <c r="CGR187" s="449"/>
      <c r="CGS187" s="449"/>
      <c r="CGT187" s="449"/>
      <c r="CGU187" s="449"/>
      <c r="CGV187" s="449"/>
      <c r="CGW187" s="449"/>
      <c r="CGX187" s="449"/>
      <c r="CGY187" s="449"/>
      <c r="CGZ187" s="449"/>
      <c r="CHA187" s="449"/>
      <c r="CHB187" s="449"/>
      <c r="CHC187" s="449"/>
      <c r="CHD187" s="449"/>
      <c r="CHE187" s="449"/>
      <c r="CHF187" s="449"/>
      <c r="CHG187" s="449"/>
      <c r="CHH187" s="449"/>
      <c r="CHI187" s="449"/>
      <c r="CHJ187" s="449"/>
      <c r="CHK187" s="449"/>
      <c r="CHL187" s="449"/>
      <c r="CHM187" s="449"/>
      <c r="CHN187" s="449"/>
      <c r="CHO187" s="449"/>
      <c r="CHP187" s="449"/>
      <c r="CHQ187" s="449"/>
      <c r="CHR187" s="449"/>
      <c r="CHS187" s="449"/>
      <c r="CHT187" s="449"/>
      <c r="CHU187" s="449"/>
      <c r="CHV187" s="449"/>
      <c r="CHW187" s="449"/>
      <c r="CHX187" s="449"/>
      <c r="CHY187" s="449"/>
      <c r="CHZ187" s="449"/>
      <c r="CIA187" s="449"/>
      <c r="CIB187" s="449"/>
      <c r="CIC187" s="449"/>
      <c r="CID187" s="449"/>
      <c r="CIE187" s="449"/>
      <c r="CIF187" s="449"/>
      <c r="CIG187" s="449"/>
      <c r="CIH187" s="449"/>
      <c r="CII187" s="449"/>
      <c r="CIJ187" s="449"/>
      <c r="CIK187" s="449"/>
      <c r="CIL187" s="449"/>
      <c r="CIM187" s="449"/>
      <c r="CIN187" s="449"/>
      <c r="CIO187" s="449"/>
      <c r="CIP187" s="449"/>
      <c r="CIQ187" s="449"/>
      <c r="CIR187" s="449"/>
      <c r="CIS187" s="449"/>
      <c r="CIT187" s="449"/>
      <c r="CIU187" s="449"/>
      <c r="CIV187" s="449"/>
      <c r="CIW187" s="449"/>
      <c r="CIX187" s="449"/>
      <c r="CIY187" s="449"/>
      <c r="CIZ187" s="449"/>
      <c r="CJA187" s="449"/>
      <c r="CJB187" s="449"/>
      <c r="CJC187" s="449"/>
      <c r="CJD187" s="449"/>
      <c r="CJE187" s="449"/>
      <c r="CJF187" s="449"/>
      <c r="CJG187" s="449"/>
      <c r="CJH187" s="449"/>
      <c r="CJI187" s="449"/>
      <c r="CJJ187" s="449"/>
      <c r="CJK187" s="449"/>
      <c r="CJL187" s="449"/>
      <c r="CJM187" s="449"/>
      <c r="CJN187" s="449"/>
      <c r="CJO187" s="449"/>
      <c r="CJP187" s="449"/>
      <c r="CJQ187" s="449"/>
      <c r="CJR187" s="449"/>
      <c r="CJS187" s="449"/>
      <c r="CJT187" s="449"/>
      <c r="CJU187" s="449"/>
      <c r="CJV187" s="449"/>
      <c r="CJW187" s="449"/>
      <c r="CJX187" s="449"/>
      <c r="CJY187" s="449"/>
      <c r="CJZ187" s="449"/>
      <c r="CKA187" s="449"/>
      <c r="CKB187" s="449"/>
      <c r="CKC187" s="449"/>
      <c r="CKD187" s="449"/>
      <c r="CKE187" s="449"/>
      <c r="CKF187" s="449"/>
      <c r="CKG187" s="449"/>
      <c r="CKH187" s="449"/>
      <c r="CKI187" s="449"/>
      <c r="CKJ187" s="449"/>
      <c r="CKK187" s="449"/>
      <c r="CKL187" s="449"/>
      <c r="CKM187" s="449"/>
      <c r="CKN187" s="449"/>
      <c r="CKO187" s="449"/>
      <c r="CKP187" s="449"/>
      <c r="CKQ187" s="449"/>
      <c r="CKR187" s="449"/>
      <c r="CKS187" s="449"/>
      <c r="CKT187" s="449"/>
      <c r="CKU187" s="449"/>
      <c r="CKV187" s="449"/>
      <c r="CKW187" s="449"/>
      <c r="CKX187" s="449"/>
      <c r="CKY187" s="449"/>
      <c r="CKZ187" s="449"/>
      <c r="CLA187" s="449"/>
      <c r="CLB187" s="449"/>
      <c r="CLC187" s="449"/>
      <c r="CLD187" s="449"/>
      <c r="CLE187" s="449"/>
      <c r="CLF187" s="449"/>
      <c r="CLG187" s="449"/>
      <c r="CLH187" s="449"/>
      <c r="CLI187" s="449"/>
      <c r="CLJ187" s="449"/>
      <c r="CLK187" s="449"/>
      <c r="CLL187" s="449"/>
      <c r="CLM187" s="449"/>
      <c r="CLN187" s="449"/>
      <c r="CLO187" s="449"/>
      <c r="CLP187" s="449"/>
      <c r="CLQ187" s="449"/>
      <c r="CLR187" s="449"/>
      <c r="CLS187" s="449"/>
      <c r="CLT187" s="449"/>
      <c r="CLU187" s="449"/>
      <c r="CLV187" s="449"/>
      <c r="CLW187" s="449"/>
      <c r="CLX187" s="449"/>
      <c r="CLY187" s="449"/>
      <c r="CLZ187" s="449"/>
      <c r="CMA187" s="449"/>
      <c r="CMB187" s="449"/>
      <c r="CMC187" s="449"/>
      <c r="CMD187" s="449"/>
      <c r="CME187" s="449"/>
      <c r="CMF187" s="449"/>
      <c r="CMG187" s="449"/>
      <c r="CMH187" s="449"/>
      <c r="CMI187" s="449"/>
      <c r="CMJ187" s="449"/>
      <c r="CMK187" s="449"/>
      <c r="CML187" s="449"/>
      <c r="CMM187" s="449"/>
      <c r="CMN187" s="449"/>
      <c r="CMO187" s="449"/>
      <c r="CMP187" s="449"/>
      <c r="CMQ187" s="449"/>
      <c r="CMR187" s="449"/>
      <c r="CMS187" s="449"/>
      <c r="CMT187" s="449"/>
      <c r="CMU187" s="449"/>
      <c r="CMV187" s="449"/>
      <c r="CMW187" s="449"/>
      <c r="CMX187" s="449"/>
      <c r="CMY187" s="449"/>
      <c r="CMZ187" s="449"/>
      <c r="CNA187" s="449"/>
      <c r="CNB187" s="449"/>
      <c r="CNC187" s="449"/>
      <c r="CND187" s="449"/>
      <c r="CNE187" s="449"/>
      <c r="CNF187" s="449"/>
      <c r="CNG187" s="449"/>
      <c r="CNH187" s="449"/>
      <c r="CNI187" s="449"/>
      <c r="CNJ187" s="449"/>
      <c r="CNK187" s="449"/>
      <c r="CNL187" s="449"/>
      <c r="CNM187" s="449"/>
      <c r="CNN187" s="449"/>
      <c r="CNO187" s="449"/>
      <c r="CNP187" s="449"/>
      <c r="CNQ187" s="449"/>
      <c r="CNR187" s="449"/>
      <c r="CNS187" s="449"/>
      <c r="CNT187" s="449"/>
      <c r="CNU187" s="449"/>
      <c r="CNV187" s="449"/>
      <c r="CNW187" s="449"/>
      <c r="CNX187" s="449"/>
      <c r="CNY187" s="449"/>
      <c r="CNZ187" s="449"/>
      <c r="COA187" s="449"/>
      <c r="COB187" s="449"/>
      <c r="COC187" s="449"/>
      <c r="COD187" s="449"/>
      <c r="COE187" s="449"/>
      <c r="COF187" s="449"/>
      <c r="COG187" s="449"/>
      <c r="COH187" s="449"/>
      <c r="COI187" s="449"/>
      <c r="COJ187" s="449"/>
      <c r="COK187" s="449"/>
      <c r="COL187" s="449"/>
      <c r="COM187" s="449"/>
      <c r="CON187" s="449"/>
      <c r="COO187" s="449"/>
      <c r="COP187" s="449"/>
      <c r="COQ187" s="449"/>
      <c r="COR187" s="449"/>
      <c r="COS187" s="449"/>
      <c r="COT187" s="449"/>
      <c r="COU187" s="449"/>
      <c r="COV187" s="449"/>
      <c r="COW187" s="449"/>
      <c r="COX187" s="449"/>
      <c r="COY187" s="449"/>
      <c r="COZ187" s="449"/>
      <c r="CPA187" s="449"/>
      <c r="CPB187" s="449"/>
      <c r="CPC187" s="449"/>
      <c r="CPD187" s="449"/>
      <c r="CPE187" s="449"/>
      <c r="CPF187" s="449"/>
      <c r="CPG187" s="449"/>
      <c r="CPH187" s="449"/>
      <c r="CPI187" s="449"/>
      <c r="CPJ187" s="449"/>
      <c r="CPK187" s="449"/>
      <c r="CPL187" s="449"/>
      <c r="CPM187" s="449"/>
      <c r="CPN187" s="449"/>
      <c r="CPO187" s="449"/>
      <c r="CPP187" s="449"/>
      <c r="CPQ187" s="449"/>
      <c r="CPR187" s="449"/>
      <c r="CPS187" s="449"/>
      <c r="CPT187" s="449"/>
      <c r="CPU187" s="449"/>
      <c r="CPV187" s="449"/>
      <c r="CPW187" s="449"/>
      <c r="CPX187" s="449"/>
      <c r="CPY187" s="449"/>
      <c r="CPZ187" s="449"/>
      <c r="CQA187" s="449"/>
      <c r="CQB187" s="449"/>
      <c r="CQC187" s="449"/>
      <c r="CQD187" s="449"/>
      <c r="CQE187" s="449"/>
      <c r="CQF187" s="449"/>
      <c r="CQG187" s="449"/>
      <c r="CQH187" s="449"/>
      <c r="CQI187" s="449"/>
      <c r="CQJ187" s="449"/>
      <c r="CQK187" s="449"/>
      <c r="CQL187" s="449"/>
      <c r="CQM187" s="449"/>
      <c r="CQN187" s="449"/>
      <c r="CQO187" s="449"/>
      <c r="CQP187" s="449"/>
      <c r="CQQ187" s="449"/>
      <c r="CQR187" s="449"/>
      <c r="CQS187" s="449"/>
      <c r="CQT187" s="449"/>
      <c r="CQU187" s="449"/>
      <c r="CQV187" s="449"/>
      <c r="CQW187" s="449"/>
      <c r="CQX187" s="449"/>
      <c r="CQY187" s="449"/>
      <c r="CQZ187" s="449"/>
      <c r="CRA187" s="449"/>
      <c r="CRB187" s="449"/>
      <c r="CRC187" s="449"/>
      <c r="CRD187" s="449"/>
      <c r="CRE187" s="449"/>
      <c r="CRF187" s="449"/>
      <c r="CRG187" s="449"/>
      <c r="CRH187" s="449"/>
      <c r="CRI187" s="449"/>
      <c r="CRJ187" s="449"/>
      <c r="CRK187" s="449"/>
      <c r="CRL187" s="449"/>
      <c r="CRM187" s="449"/>
      <c r="CRN187" s="449"/>
      <c r="CRO187" s="449"/>
      <c r="CRP187" s="449"/>
      <c r="CRQ187" s="449"/>
      <c r="CRR187" s="449"/>
      <c r="CRS187" s="449"/>
      <c r="CRT187" s="449"/>
      <c r="CRU187" s="449"/>
      <c r="CRV187" s="449"/>
      <c r="CRW187" s="449"/>
      <c r="CRX187" s="449"/>
      <c r="CRY187" s="449"/>
      <c r="CRZ187" s="449"/>
      <c r="CSA187" s="449"/>
      <c r="CSB187" s="449"/>
      <c r="CSC187" s="449"/>
      <c r="CSD187" s="449"/>
      <c r="CSE187" s="449"/>
      <c r="CSF187" s="449"/>
      <c r="CSG187" s="449"/>
      <c r="CSH187" s="449"/>
      <c r="CSI187" s="449"/>
      <c r="CSJ187" s="449"/>
      <c r="CSK187" s="449"/>
      <c r="CSL187" s="449"/>
      <c r="CSM187" s="449"/>
      <c r="CSN187" s="449"/>
      <c r="CSO187" s="449"/>
      <c r="CSP187" s="449"/>
      <c r="CSQ187" s="449"/>
      <c r="CSR187" s="449"/>
      <c r="CSS187" s="449"/>
      <c r="CST187" s="449"/>
      <c r="CSU187" s="449"/>
      <c r="CSV187" s="449"/>
      <c r="CSW187" s="449"/>
      <c r="CSX187" s="449"/>
      <c r="CSY187" s="449"/>
      <c r="CSZ187" s="449"/>
      <c r="CTA187" s="449"/>
      <c r="CTB187" s="449"/>
      <c r="CTC187" s="449"/>
      <c r="CTD187" s="449"/>
      <c r="CTE187" s="449"/>
      <c r="CTF187" s="449"/>
      <c r="CTG187" s="449"/>
      <c r="CTH187" s="449"/>
      <c r="CTI187" s="449"/>
      <c r="CTJ187" s="449"/>
      <c r="CTK187" s="449"/>
      <c r="CTL187" s="449"/>
      <c r="CTM187" s="449"/>
      <c r="CTN187" s="449"/>
      <c r="CTO187" s="449"/>
      <c r="CTP187" s="449"/>
      <c r="CTQ187" s="449"/>
      <c r="CTR187" s="449"/>
      <c r="CTS187" s="449"/>
      <c r="CTT187" s="449"/>
      <c r="CTU187" s="449"/>
      <c r="CTV187" s="449"/>
      <c r="CTW187" s="449"/>
      <c r="CTX187" s="449"/>
      <c r="CTY187" s="449"/>
      <c r="CTZ187" s="449"/>
      <c r="CUA187" s="449"/>
      <c r="CUB187" s="449"/>
      <c r="CUC187" s="449"/>
      <c r="CUD187" s="449"/>
      <c r="CUE187" s="449"/>
      <c r="CUF187" s="449"/>
      <c r="CUG187" s="449"/>
      <c r="CUH187" s="449"/>
      <c r="CUI187" s="449"/>
      <c r="CUJ187" s="449"/>
      <c r="CUK187" s="449"/>
      <c r="CUL187" s="449"/>
      <c r="CUM187" s="449"/>
      <c r="CUN187" s="449"/>
      <c r="CUO187" s="449"/>
      <c r="CUP187" s="449"/>
      <c r="CUQ187" s="449"/>
      <c r="CUR187" s="449"/>
      <c r="CUS187" s="449"/>
      <c r="CUT187" s="449"/>
      <c r="CUU187" s="449"/>
      <c r="CUV187" s="449"/>
      <c r="CUW187" s="449"/>
      <c r="CUX187" s="449"/>
      <c r="CUY187" s="449"/>
      <c r="CUZ187" s="449"/>
      <c r="CVA187" s="449"/>
      <c r="CVB187" s="449"/>
      <c r="CVC187" s="449"/>
      <c r="CVD187" s="449"/>
      <c r="CVE187" s="449"/>
      <c r="CVF187" s="449"/>
      <c r="CVG187" s="449"/>
      <c r="CVH187" s="449"/>
      <c r="CVI187" s="449"/>
      <c r="CVJ187" s="449"/>
      <c r="CVK187" s="449"/>
      <c r="CVL187" s="449"/>
      <c r="CVM187" s="449"/>
      <c r="CVN187" s="449"/>
      <c r="CVO187" s="449"/>
      <c r="CVP187" s="449"/>
      <c r="CVQ187" s="449"/>
      <c r="CVR187" s="449"/>
      <c r="CVS187" s="449"/>
      <c r="CVT187" s="449"/>
      <c r="CVU187" s="449"/>
      <c r="CVV187" s="449"/>
      <c r="CVW187" s="449"/>
      <c r="CVX187" s="449"/>
      <c r="CVY187" s="449"/>
      <c r="CVZ187" s="449"/>
      <c r="CWA187" s="449"/>
      <c r="CWB187" s="449"/>
      <c r="CWC187" s="449"/>
      <c r="CWD187" s="449"/>
      <c r="CWE187" s="449"/>
      <c r="CWF187" s="449"/>
      <c r="CWG187" s="449"/>
      <c r="CWH187" s="449"/>
      <c r="CWI187" s="449"/>
      <c r="CWJ187" s="449"/>
      <c r="CWK187" s="449"/>
      <c r="CWL187" s="449"/>
      <c r="CWM187" s="449"/>
      <c r="CWN187" s="449"/>
      <c r="CWO187" s="449"/>
      <c r="CWP187" s="449"/>
      <c r="CWQ187" s="449"/>
      <c r="CWR187" s="449"/>
      <c r="CWS187" s="449"/>
      <c r="CWT187" s="449"/>
      <c r="CWU187" s="449"/>
      <c r="CWV187" s="449"/>
      <c r="CWW187" s="449"/>
      <c r="CWX187" s="449"/>
      <c r="CWY187" s="449"/>
      <c r="CWZ187" s="449"/>
      <c r="CXA187" s="449"/>
      <c r="CXB187" s="449"/>
      <c r="CXC187" s="449"/>
      <c r="CXD187" s="449"/>
      <c r="CXE187" s="449"/>
      <c r="CXF187" s="449"/>
      <c r="CXG187" s="449"/>
      <c r="CXH187" s="449"/>
      <c r="CXI187" s="449"/>
      <c r="CXJ187" s="449"/>
      <c r="CXK187" s="449"/>
      <c r="CXL187" s="449"/>
      <c r="CXM187" s="449"/>
      <c r="CXN187" s="449"/>
      <c r="CXO187" s="449"/>
      <c r="CXP187" s="449"/>
      <c r="CXQ187" s="449"/>
      <c r="CXR187" s="449"/>
      <c r="CXS187" s="449"/>
      <c r="CXT187" s="449"/>
      <c r="CXU187" s="449"/>
      <c r="CXV187" s="449"/>
      <c r="CXW187" s="449"/>
      <c r="CXX187" s="449"/>
      <c r="CXY187" s="449"/>
      <c r="CXZ187" s="449"/>
      <c r="CYA187" s="449"/>
      <c r="CYB187" s="449"/>
      <c r="CYC187" s="449"/>
      <c r="CYD187" s="449"/>
      <c r="CYE187" s="449"/>
      <c r="CYF187" s="449"/>
      <c r="CYG187" s="449"/>
      <c r="CYH187" s="449"/>
      <c r="CYI187" s="449"/>
      <c r="CYJ187" s="449"/>
      <c r="CYK187" s="449"/>
      <c r="CYL187" s="449"/>
      <c r="CYM187" s="449"/>
      <c r="CYN187" s="449"/>
      <c r="CYO187" s="449"/>
      <c r="CYP187" s="449"/>
      <c r="CYQ187" s="449"/>
      <c r="CYR187" s="449"/>
      <c r="CYS187" s="449"/>
      <c r="CYT187" s="449"/>
      <c r="CYU187" s="449"/>
      <c r="CYV187" s="449"/>
      <c r="CYW187" s="449"/>
      <c r="CYX187" s="449"/>
      <c r="CYY187" s="449"/>
      <c r="CYZ187" s="449"/>
      <c r="CZA187" s="449"/>
      <c r="CZB187" s="449"/>
      <c r="CZC187" s="449"/>
      <c r="CZD187" s="449"/>
      <c r="CZE187" s="449"/>
      <c r="CZF187" s="449"/>
      <c r="CZG187" s="449"/>
      <c r="CZH187" s="449"/>
      <c r="CZI187" s="449"/>
      <c r="CZJ187" s="449"/>
      <c r="CZK187" s="449"/>
      <c r="CZL187" s="449"/>
      <c r="CZM187" s="449"/>
      <c r="CZN187" s="449"/>
      <c r="CZO187" s="449"/>
      <c r="CZP187" s="449"/>
      <c r="CZQ187" s="449"/>
      <c r="CZR187" s="449"/>
      <c r="CZS187" s="449"/>
      <c r="CZT187" s="449"/>
      <c r="CZU187" s="449"/>
      <c r="CZV187" s="449"/>
      <c r="CZW187" s="449"/>
      <c r="CZX187" s="449"/>
      <c r="CZY187" s="449"/>
      <c r="CZZ187" s="449"/>
      <c r="DAA187" s="449"/>
      <c r="DAB187" s="449"/>
      <c r="DAC187" s="449"/>
      <c r="DAD187" s="449"/>
      <c r="DAE187" s="449"/>
      <c r="DAF187" s="449"/>
      <c r="DAG187" s="449"/>
      <c r="DAH187" s="449"/>
      <c r="DAI187" s="449"/>
      <c r="DAJ187" s="449"/>
      <c r="DAK187" s="449"/>
      <c r="DAL187" s="449"/>
      <c r="DAM187" s="449"/>
      <c r="DAN187" s="449"/>
      <c r="DAO187" s="449"/>
      <c r="DAP187" s="449"/>
      <c r="DAQ187" s="449"/>
      <c r="DAR187" s="449"/>
      <c r="DAS187" s="449"/>
      <c r="DAT187" s="449"/>
      <c r="DAU187" s="449"/>
      <c r="DAV187" s="449"/>
      <c r="DAW187" s="449"/>
      <c r="DAX187" s="449"/>
      <c r="DAY187" s="449"/>
      <c r="DAZ187" s="449"/>
      <c r="DBA187" s="449"/>
      <c r="DBB187" s="449"/>
      <c r="DBC187" s="449"/>
      <c r="DBD187" s="449"/>
      <c r="DBE187" s="449"/>
      <c r="DBF187" s="449"/>
      <c r="DBG187" s="449"/>
      <c r="DBH187" s="449"/>
      <c r="DBI187" s="449"/>
      <c r="DBJ187" s="449"/>
      <c r="DBK187" s="449"/>
      <c r="DBL187" s="449"/>
      <c r="DBM187" s="449"/>
      <c r="DBN187" s="449"/>
      <c r="DBO187" s="449"/>
      <c r="DBP187" s="449"/>
      <c r="DBQ187" s="449"/>
      <c r="DBR187" s="449"/>
      <c r="DBS187" s="449"/>
      <c r="DBT187" s="449"/>
      <c r="DBU187" s="449"/>
      <c r="DBV187" s="449"/>
      <c r="DBW187" s="449"/>
      <c r="DBX187" s="449"/>
      <c r="DBY187" s="449"/>
      <c r="DBZ187" s="449"/>
      <c r="DCA187" s="449"/>
      <c r="DCB187" s="449"/>
      <c r="DCC187" s="449"/>
      <c r="DCD187" s="449"/>
      <c r="DCE187" s="449"/>
      <c r="DCF187" s="449"/>
      <c r="DCG187" s="449"/>
      <c r="DCH187" s="449"/>
      <c r="DCI187" s="449"/>
      <c r="DCJ187" s="449"/>
      <c r="DCK187" s="449"/>
      <c r="DCL187" s="449"/>
      <c r="DCM187" s="449"/>
      <c r="DCN187" s="449"/>
      <c r="DCO187" s="449"/>
      <c r="DCP187" s="449"/>
      <c r="DCQ187" s="449"/>
      <c r="DCR187" s="449"/>
      <c r="DCS187" s="449"/>
      <c r="DCT187" s="449"/>
      <c r="DCU187" s="449"/>
      <c r="DCV187" s="449"/>
      <c r="DCW187" s="449"/>
      <c r="DCX187" s="449"/>
      <c r="DCY187" s="449"/>
      <c r="DCZ187" s="449"/>
      <c r="DDA187" s="449"/>
      <c r="DDB187" s="449"/>
      <c r="DDC187" s="449"/>
      <c r="DDD187" s="449"/>
      <c r="DDE187" s="449"/>
      <c r="DDF187" s="449"/>
      <c r="DDG187" s="449"/>
      <c r="DDH187" s="449"/>
      <c r="DDI187" s="449"/>
      <c r="DDJ187" s="449"/>
      <c r="DDK187" s="449"/>
      <c r="DDL187" s="449"/>
      <c r="DDM187" s="449"/>
      <c r="DDN187" s="449"/>
      <c r="DDO187" s="449"/>
      <c r="DDP187" s="449"/>
      <c r="DDQ187" s="449"/>
      <c r="DDR187" s="449"/>
      <c r="DDS187" s="449"/>
      <c r="DDT187" s="449"/>
      <c r="DDU187" s="449"/>
      <c r="DDV187" s="449"/>
      <c r="DDW187" s="449"/>
      <c r="DDX187" s="449"/>
      <c r="DDY187" s="449"/>
      <c r="DDZ187" s="449"/>
      <c r="DEA187" s="449"/>
      <c r="DEB187" s="449"/>
      <c r="DEC187" s="449"/>
      <c r="DED187" s="449"/>
      <c r="DEE187" s="449"/>
      <c r="DEF187" s="449"/>
      <c r="DEG187" s="449"/>
      <c r="DEH187" s="449"/>
      <c r="DEI187" s="449"/>
      <c r="DEJ187" s="449"/>
      <c r="DEK187" s="449"/>
      <c r="DEL187" s="449"/>
      <c r="DEM187" s="449"/>
      <c r="DEN187" s="449"/>
      <c r="DEO187" s="449"/>
      <c r="DEP187" s="449"/>
      <c r="DEQ187" s="449"/>
      <c r="DER187" s="449"/>
      <c r="DES187" s="449"/>
      <c r="DET187" s="449"/>
      <c r="DEU187" s="449"/>
      <c r="DEV187" s="449"/>
      <c r="DEW187" s="449"/>
      <c r="DEX187" s="449"/>
      <c r="DEY187" s="449"/>
      <c r="DEZ187" s="449"/>
      <c r="DFA187" s="449"/>
      <c r="DFB187" s="449"/>
      <c r="DFC187" s="449"/>
      <c r="DFD187" s="449"/>
      <c r="DFE187" s="449"/>
      <c r="DFF187" s="449"/>
      <c r="DFG187" s="449"/>
      <c r="DFH187" s="449"/>
      <c r="DFI187" s="449"/>
      <c r="DFJ187" s="449"/>
      <c r="DFK187" s="449"/>
      <c r="DFL187" s="449"/>
      <c r="DFM187" s="449"/>
      <c r="DFN187" s="449"/>
      <c r="DFO187" s="449"/>
      <c r="DFP187" s="449"/>
      <c r="DFQ187" s="449"/>
      <c r="DFR187" s="449"/>
      <c r="DFS187" s="449"/>
      <c r="DFT187" s="449"/>
      <c r="DFU187" s="449"/>
      <c r="DFV187" s="449"/>
      <c r="DFW187" s="449"/>
      <c r="DFX187" s="449"/>
      <c r="DFY187" s="449"/>
      <c r="DFZ187" s="449"/>
      <c r="DGA187" s="449"/>
      <c r="DGB187" s="449"/>
      <c r="DGC187" s="449"/>
      <c r="DGD187" s="449"/>
      <c r="DGE187" s="449"/>
      <c r="DGF187" s="449"/>
      <c r="DGG187" s="449"/>
      <c r="DGH187" s="449"/>
      <c r="DGI187" s="449"/>
      <c r="DGJ187" s="449"/>
      <c r="DGK187" s="449"/>
      <c r="DGL187" s="449"/>
      <c r="DGM187" s="449"/>
      <c r="DGN187" s="449"/>
      <c r="DGO187" s="449"/>
      <c r="DGP187" s="449"/>
      <c r="DGQ187" s="449"/>
      <c r="DGR187" s="449"/>
      <c r="DGS187" s="449"/>
      <c r="DGT187" s="449"/>
      <c r="DGU187" s="449"/>
      <c r="DGV187" s="449"/>
      <c r="DGW187" s="449"/>
      <c r="DGX187" s="449"/>
      <c r="DGY187" s="449"/>
      <c r="DGZ187" s="449"/>
      <c r="DHA187" s="449"/>
      <c r="DHB187" s="449"/>
      <c r="DHC187" s="449"/>
      <c r="DHD187" s="449"/>
      <c r="DHE187" s="449"/>
      <c r="DHF187" s="449"/>
      <c r="DHG187" s="449"/>
      <c r="DHH187" s="449"/>
      <c r="DHI187" s="449"/>
      <c r="DHJ187" s="449"/>
      <c r="DHK187" s="449"/>
      <c r="DHL187" s="449"/>
      <c r="DHM187" s="449"/>
      <c r="DHN187" s="449"/>
      <c r="DHO187" s="449"/>
      <c r="DHP187" s="449"/>
      <c r="DHQ187" s="449"/>
      <c r="DHR187" s="449"/>
      <c r="DHS187" s="449"/>
      <c r="DHT187" s="449"/>
      <c r="DHU187" s="449"/>
      <c r="DHV187" s="449"/>
      <c r="DHW187" s="449"/>
      <c r="DHX187" s="449"/>
      <c r="DHY187" s="449"/>
      <c r="DHZ187" s="449"/>
      <c r="DIA187" s="449"/>
      <c r="DIB187" s="449"/>
      <c r="DIC187" s="449"/>
      <c r="DID187" s="449"/>
      <c r="DIE187" s="449"/>
      <c r="DIF187" s="449"/>
      <c r="DIG187" s="449"/>
      <c r="DIH187" s="449"/>
      <c r="DII187" s="449"/>
      <c r="DIJ187" s="449"/>
      <c r="DIK187" s="449"/>
      <c r="DIL187" s="449"/>
      <c r="DIM187" s="449"/>
      <c r="DIN187" s="449"/>
      <c r="DIO187" s="449"/>
      <c r="DIP187" s="449"/>
      <c r="DIQ187" s="449"/>
      <c r="DIR187" s="449"/>
      <c r="DIS187" s="449"/>
      <c r="DIT187" s="449"/>
      <c r="DIU187" s="449"/>
      <c r="DIV187" s="449"/>
      <c r="DIW187" s="449"/>
      <c r="DIX187" s="449"/>
      <c r="DIY187" s="449"/>
      <c r="DIZ187" s="449"/>
      <c r="DJA187" s="449"/>
      <c r="DJB187" s="449"/>
      <c r="DJC187" s="449"/>
      <c r="DJD187" s="449"/>
      <c r="DJE187" s="449"/>
      <c r="DJF187" s="449"/>
      <c r="DJG187" s="449"/>
      <c r="DJH187" s="449"/>
      <c r="DJI187" s="449"/>
      <c r="DJJ187" s="449"/>
      <c r="DJK187" s="449"/>
      <c r="DJL187" s="449"/>
      <c r="DJM187" s="449"/>
      <c r="DJN187" s="449"/>
      <c r="DJO187" s="449"/>
      <c r="DJP187" s="449"/>
      <c r="DJQ187" s="449"/>
      <c r="DJR187" s="449"/>
      <c r="DJS187" s="449"/>
      <c r="DJT187" s="449"/>
      <c r="DJU187" s="449"/>
      <c r="DJV187" s="449"/>
      <c r="DJW187" s="449"/>
      <c r="DJX187" s="449"/>
      <c r="DJY187" s="449"/>
      <c r="DJZ187" s="449"/>
      <c r="DKA187" s="449"/>
      <c r="DKB187" s="449"/>
      <c r="DKC187" s="449"/>
      <c r="DKD187" s="449"/>
      <c r="DKE187" s="449"/>
      <c r="DKF187" s="449"/>
      <c r="DKG187" s="449"/>
      <c r="DKH187" s="449"/>
      <c r="DKI187" s="449"/>
      <c r="DKJ187" s="449"/>
      <c r="DKK187" s="449"/>
      <c r="DKL187" s="449"/>
      <c r="DKM187" s="449"/>
      <c r="DKN187" s="449"/>
      <c r="DKO187" s="449"/>
      <c r="DKP187" s="449"/>
      <c r="DKQ187" s="449"/>
      <c r="DKR187" s="449"/>
      <c r="DKS187" s="449"/>
      <c r="DKT187" s="449"/>
      <c r="DKU187" s="449"/>
      <c r="DKV187" s="449"/>
      <c r="DKW187" s="449"/>
      <c r="DKX187" s="449"/>
      <c r="DKY187" s="449"/>
      <c r="DKZ187" s="449"/>
      <c r="DLA187" s="449"/>
      <c r="DLB187" s="449"/>
      <c r="DLC187" s="449"/>
      <c r="DLD187" s="449"/>
      <c r="DLE187" s="449"/>
      <c r="DLF187" s="449"/>
      <c r="DLG187" s="449"/>
      <c r="DLH187" s="449"/>
      <c r="DLI187" s="449"/>
      <c r="DLJ187" s="449"/>
      <c r="DLK187" s="449"/>
      <c r="DLL187" s="449"/>
      <c r="DLM187" s="449"/>
      <c r="DLN187" s="449"/>
      <c r="DLO187" s="449"/>
      <c r="DLP187" s="449"/>
      <c r="DLQ187" s="449"/>
      <c r="DLR187" s="449"/>
      <c r="DLS187" s="449"/>
      <c r="DLT187" s="449"/>
      <c r="DLU187" s="449"/>
      <c r="DLV187" s="449"/>
      <c r="DLW187" s="449"/>
      <c r="DLX187" s="449"/>
      <c r="DLY187" s="449"/>
      <c r="DLZ187" s="449"/>
      <c r="DMA187" s="449"/>
      <c r="DMB187" s="449"/>
      <c r="DMC187" s="449"/>
      <c r="DMD187" s="449"/>
      <c r="DME187" s="449"/>
      <c r="DMF187" s="449"/>
      <c r="DMG187" s="449"/>
      <c r="DMH187" s="449"/>
      <c r="DMI187" s="449"/>
      <c r="DMJ187" s="449"/>
      <c r="DMK187" s="449"/>
      <c r="DML187" s="449"/>
      <c r="DMM187" s="449"/>
      <c r="DMN187" s="449"/>
      <c r="DMO187" s="449"/>
      <c r="DMP187" s="449"/>
      <c r="DMQ187" s="449"/>
      <c r="DMR187" s="449"/>
      <c r="DMS187" s="449"/>
      <c r="DMT187" s="449"/>
      <c r="DMU187" s="449"/>
      <c r="DMV187" s="449"/>
      <c r="DMW187" s="449"/>
      <c r="DMX187" s="449"/>
      <c r="DMY187" s="449"/>
      <c r="DMZ187" s="449"/>
      <c r="DNA187" s="449"/>
      <c r="DNB187" s="449"/>
      <c r="DNC187" s="449"/>
      <c r="DND187" s="449"/>
      <c r="DNE187" s="449"/>
      <c r="DNF187" s="449"/>
      <c r="DNG187" s="449"/>
      <c r="DNH187" s="449"/>
      <c r="DNI187" s="449"/>
      <c r="DNJ187" s="449"/>
      <c r="DNK187" s="449"/>
      <c r="DNL187" s="449"/>
      <c r="DNM187" s="449"/>
      <c r="DNN187" s="449"/>
      <c r="DNO187" s="449"/>
      <c r="DNP187" s="449"/>
      <c r="DNQ187" s="449"/>
      <c r="DNR187" s="449"/>
      <c r="DNS187" s="449"/>
      <c r="DNT187" s="449"/>
      <c r="DNU187" s="449"/>
      <c r="DNV187" s="449"/>
      <c r="DNW187" s="449"/>
      <c r="DNX187" s="449"/>
      <c r="DNY187" s="449"/>
      <c r="DNZ187" s="449"/>
      <c r="DOA187" s="449"/>
      <c r="DOB187" s="449"/>
      <c r="DOC187" s="449"/>
      <c r="DOD187" s="449"/>
      <c r="DOE187" s="449"/>
      <c r="DOF187" s="449"/>
      <c r="DOG187" s="449"/>
      <c r="DOH187" s="449"/>
      <c r="DOI187" s="449"/>
      <c r="DOJ187" s="449"/>
      <c r="DOK187" s="449"/>
      <c r="DOL187" s="449"/>
      <c r="DOM187" s="449"/>
      <c r="DON187" s="449"/>
      <c r="DOO187" s="449"/>
      <c r="DOP187" s="449"/>
      <c r="DOQ187" s="449"/>
      <c r="DOR187" s="449"/>
      <c r="DOS187" s="449"/>
      <c r="DOT187" s="449"/>
      <c r="DOU187" s="449"/>
      <c r="DOV187" s="449"/>
      <c r="DOW187" s="449"/>
      <c r="DOX187" s="449"/>
      <c r="DOY187" s="449"/>
      <c r="DOZ187" s="449"/>
      <c r="DPA187" s="449"/>
      <c r="DPB187" s="449"/>
      <c r="DPC187" s="449"/>
      <c r="DPD187" s="449"/>
      <c r="DPE187" s="449"/>
      <c r="DPF187" s="449"/>
      <c r="DPG187" s="449"/>
      <c r="DPH187" s="449"/>
      <c r="DPI187" s="449"/>
      <c r="DPJ187" s="449"/>
      <c r="DPK187" s="449"/>
      <c r="DPL187" s="449"/>
      <c r="DPM187" s="449"/>
      <c r="DPN187" s="449"/>
      <c r="DPO187" s="449"/>
      <c r="DPP187" s="449"/>
      <c r="DPQ187" s="449"/>
      <c r="DPR187" s="449"/>
      <c r="DPS187" s="449"/>
      <c r="DPT187" s="449"/>
      <c r="DPU187" s="449"/>
      <c r="DPV187" s="449"/>
      <c r="DPW187" s="449"/>
      <c r="DPX187" s="449"/>
      <c r="DPY187" s="449"/>
      <c r="DPZ187" s="449"/>
      <c r="DQA187" s="449"/>
      <c r="DQB187" s="449"/>
      <c r="DQC187" s="449"/>
      <c r="DQD187" s="449"/>
      <c r="DQE187" s="449"/>
      <c r="DQF187" s="449"/>
      <c r="DQG187" s="449"/>
      <c r="DQH187" s="449"/>
      <c r="DQI187" s="449"/>
      <c r="DQJ187" s="449"/>
      <c r="DQK187" s="449"/>
      <c r="DQL187" s="449"/>
      <c r="DQM187" s="449"/>
      <c r="DQN187" s="449"/>
      <c r="DQO187" s="449"/>
      <c r="DQP187" s="449"/>
      <c r="DQQ187" s="449"/>
      <c r="DQR187" s="449"/>
      <c r="DQS187" s="449"/>
      <c r="DQT187" s="449"/>
      <c r="DQU187" s="449"/>
      <c r="DQV187" s="449"/>
      <c r="DQW187" s="449"/>
      <c r="DQX187" s="449"/>
      <c r="DQY187" s="449"/>
      <c r="DQZ187" s="449"/>
      <c r="DRA187" s="449"/>
      <c r="DRB187" s="449"/>
      <c r="DRC187" s="449"/>
      <c r="DRD187" s="449"/>
      <c r="DRE187" s="449"/>
      <c r="DRF187" s="449"/>
      <c r="DRG187" s="449"/>
      <c r="DRH187" s="449"/>
      <c r="DRI187" s="449"/>
      <c r="DRJ187" s="449"/>
      <c r="DRK187" s="449"/>
      <c r="DRL187" s="449"/>
      <c r="DRM187" s="449"/>
      <c r="DRN187" s="449"/>
      <c r="DRO187" s="449"/>
      <c r="DRP187" s="449"/>
      <c r="DRQ187" s="449"/>
      <c r="DRR187" s="449"/>
      <c r="DRS187" s="449"/>
      <c r="DRT187" s="449"/>
      <c r="DRU187" s="449"/>
      <c r="DRV187" s="449"/>
      <c r="DRW187" s="449"/>
      <c r="DRX187" s="449"/>
      <c r="DRY187" s="449"/>
      <c r="DRZ187" s="449"/>
      <c r="DSA187" s="449"/>
      <c r="DSB187" s="449"/>
      <c r="DSC187" s="449"/>
      <c r="DSD187" s="449"/>
      <c r="DSE187" s="449"/>
      <c r="DSF187" s="449"/>
      <c r="DSG187" s="449"/>
      <c r="DSH187" s="449"/>
      <c r="DSI187" s="449"/>
      <c r="DSJ187" s="449"/>
      <c r="DSK187" s="449"/>
      <c r="DSL187" s="449"/>
      <c r="DSM187" s="449"/>
      <c r="DSN187" s="449"/>
      <c r="DSO187" s="449"/>
      <c r="DSP187" s="449"/>
      <c r="DSQ187" s="449"/>
      <c r="DSR187" s="449"/>
      <c r="DSS187" s="449"/>
      <c r="DST187" s="449"/>
      <c r="DSU187" s="449"/>
      <c r="DSV187" s="449"/>
      <c r="DSW187" s="449"/>
      <c r="DSX187" s="449"/>
      <c r="DSY187" s="449"/>
      <c r="DSZ187" s="449"/>
      <c r="DTA187" s="449"/>
      <c r="DTB187" s="449"/>
      <c r="DTC187" s="449"/>
      <c r="DTD187" s="449"/>
      <c r="DTE187" s="449"/>
      <c r="DTF187" s="449"/>
      <c r="DTG187" s="449"/>
      <c r="DTH187" s="449"/>
      <c r="DTI187" s="449"/>
      <c r="DTJ187" s="449"/>
      <c r="DTK187" s="449"/>
      <c r="DTL187" s="449"/>
      <c r="DTM187" s="449"/>
      <c r="DTN187" s="449"/>
      <c r="DTO187" s="449"/>
      <c r="DTP187" s="449"/>
      <c r="DTQ187" s="449"/>
      <c r="DTR187" s="449"/>
      <c r="DTS187" s="449"/>
      <c r="DTT187" s="449"/>
      <c r="DTU187" s="449"/>
      <c r="DTV187" s="449"/>
      <c r="DTW187" s="449"/>
      <c r="DTX187" s="449"/>
      <c r="DTY187" s="449"/>
      <c r="DTZ187" s="449"/>
      <c r="DUA187" s="449"/>
      <c r="DUB187" s="449"/>
      <c r="DUC187" s="449"/>
      <c r="DUD187" s="449"/>
      <c r="DUE187" s="449"/>
      <c r="DUF187" s="449"/>
      <c r="DUG187" s="449"/>
      <c r="DUH187" s="449"/>
      <c r="DUI187" s="449"/>
      <c r="DUJ187" s="449"/>
      <c r="DUK187" s="449"/>
      <c r="DUL187" s="449"/>
      <c r="DUM187" s="449"/>
      <c r="DUN187" s="449"/>
      <c r="DUO187" s="449"/>
      <c r="DUP187" s="449"/>
      <c r="DUQ187" s="449"/>
      <c r="DUR187" s="449"/>
      <c r="DUS187" s="449"/>
      <c r="DUT187" s="449"/>
      <c r="DUU187" s="449"/>
      <c r="DUV187" s="449"/>
      <c r="DUW187" s="449"/>
      <c r="DUX187" s="449"/>
      <c r="DUY187" s="449"/>
      <c r="DUZ187" s="449"/>
      <c r="DVA187" s="449"/>
      <c r="DVB187" s="449"/>
      <c r="DVC187" s="449"/>
      <c r="DVD187" s="449"/>
      <c r="DVE187" s="449"/>
      <c r="DVF187" s="449"/>
      <c r="DVG187" s="449"/>
      <c r="DVH187" s="449"/>
      <c r="DVI187" s="449"/>
      <c r="DVJ187" s="449"/>
      <c r="DVK187" s="449"/>
      <c r="DVL187" s="449"/>
      <c r="DVM187" s="449"/>
      <c r="DVN187" s="449"/>
      <c r="DVO187" s="449"/>
      <c r="DVP187" s="449"/>
      <c r="DVQ187" s="449"/>
      <c r="DVR187" s="449"/>
      <c r="DVS187" s="449"/>
      <c r="DVT187" s="449"/>
      <c r="DVU187" s="449"/>
      <c r="DVV187" s="449"/>
      <c r="DVW187" s="449"/>
      <c r="DVX187" s="449"/>
      <c r="DVY187" s="449"/>
      <c r="DVZ187" s="449"/>
      <c r="DWA187" s="449"/>
      <c r="DWB187" s="449"/>
      <c r="DWC187" s="449"/>
      <c r="DWD187" s="449"/>
      <c r="DWE187" s="449"/>
      <c r="DWF187" s="449"/>
      <c r="DWG187" s="449"/>
      <c r="DWH187" s="449"/>
      <c r="DWI187" s="449"/>
      <c r="DWJ187" s="449"/>
      <c r="DWK187" s="449"/>
      <c r="DWL187" s="449"/>
      <c r="DWM187" s="449"/>
      <c r="DWN187" s="449"/>
      <c r="DWO187" s="449"/>
      <c r="DWP187" s="449"/>
      <c r="DWQ187" s="449"/>
      <c r="DWR187" s="449"/>
      <c r="DWS187" s="449"/>
      <c r="DWT187" s="449"/>
      <c r="DWU187" s="449"/>
      <c r="DWV187" s="449"/>
      <c r="DWW187" s="449"/>
      <c r="DWX187" s="449"/>
      <c r="DWY187" s="449"/>
      <c r="DWZ187" s="449"/>
      <c r="DXA187" s="449"/>
      <c r="DXB187" s="449"/>
      <c r="DXC187" s="449"/>
      <c r="DXD187" s="449"/>
      <c r="DXE187" s="449"/>
      <c r="DXF187" s="449"/>
      <c r="DXG187" s="449"/>
      <c r="DXH187" s="449"/>
      <c r="DXI187" s="449"/>
      <c r="DXJ187" s="449"/>
      <c r="DXK187" s="449"/>
      <c r="DXL187" s="449"/>
      <c r="DXM187" s="449"/>
      <c r="DXN187" s="449"/>
      <c r="DXO187" s="449"/>
      <c r="DXP187" s="449"/>
      <c r="DXQ187" s="449"/>
      <c r="DXR187" s="449"/>
      <c r="DXS187" s="449"/>
      <c r="DXT187" s="449"/>
      <c r="DXU187" s="449"/>
      <c r="DXV187" s="449"/>
      <c r="DXW187" s="449"/>
      <c r="DXX187" s="449"/>
      <c r="DXY187" s="449"/>
      <c r="DXZ187" s="449"/>
      <c r="DYA187" s="449"/>
      <c r="DYB187" s="449"/>
      <c r="DYC187" s="449"/>
      <c r="DYD187" s="449"/>
      <c r="DYE187" s="449"/>
      <c r="DYF187" s="449"/>
      <c r="DYG187" s="449"/>
      <c r="DYH187" s="449"/>
      <c r="DYI187" s="449"/>
      <c r="DYJ187" s="449"/>
      <c r="DYK187" s="449"/>
      <c r="DYL187" s="449"/>
      <c r="DYM187" s="449"/>
      <c r="DYN187" s="449"/>
      <c r="DYO187" s="449"/>
      <c r="DYP187" s="449"/>
      <c r="DYQ187" s="449"/>
      <c r="DYR187" s="449"/>
      <c r="DYS187" s="449"/>
      <c r="DYT187" s="449"/>
      <c r="DYU187" s="449"/>
      <c r="DYV187" s="449"/>
      <c r="DYW187" s="449"/>
      <c r="DYX187" s="449"/>
      <c r="DYY187" s="449"/>
      <c r="DYZ187" s="449"/>
      <c r="DZA187" s="449"/>
      <c r="DZB187" s="449"/>
      <c r="DZC187" s="449"/>
      <c r="DZD187" s="449"/>
      <c r="DZE187" s="449"/>
      <c r="DZF187" s="449"/>
      <c r="DZG187" s="449"/>
      <c r="DZH187" s="449"/>
      <c r="DZI187" s="449"/>
      <c r="DZJ187" s="449"/>
      <c r="DZK187" s="449"/>
      <c r="DZL187" s="449"/>
      <c r="DZM187" s="449"/>
      <c r="DZN187" s="449"/>
      <c r="DZO187" s="449"/>
      <c r="DZP187" s="449"/>
      <c r="DZQ187" s="449"/>
      <c r="DZR187" s="449"/>
      <c r="DZS187" s="449"/>
      <c r="DZT187" s="449"/>
      <c r="DZU187" s="449"/>
      <c r="DZV187" s="449"/>
      <c r="DZW187" s="449"/>
      <c r="DZX187" s="449"/>
      <c r="DZY187" s="449"/>
      <c r="DZZ187" s="449"/>
      <c r="EAA187" s="449"/>
      <c r="EAB187" s="449"/>
      <c r="EAC187" s="449"/>
      <c r="EAD187" s="449"/>
      <c r="EAE187" s="449"/>
      <c r="EAF187" s="449"/>
      <c r="EAG187" s="449"/>
      <c r="EAH187" s="449"/>
      <c r="EAI187" s="449"/>
      <c r="EAJ187" s="449"/>
      <c r="EAK187" s="449"/>
      <c r="EAL187" s="449"/>
      <c r="EAM187" s="449"/>
      <c r="EAN187" s="449"/>
      <c r="EAO187" s="449"/>
      <c r="EAP187" s="449"/>
      <c r="EAQ187" s="449"/>
      <c r="EAR187" s="449"/>
      <c r="EAS187" s="449"/>
      <c r="EAT187" s="449"/>
      <c r="EAU187" s="449"/>
      <c r="EAV187" s="449"/>
      <c r="EAW187" s="449"/>
      <c r="EAX187" s="449"/>
      <c r="EAY187" s="449"/>
      <c r="EAZ187" s="449"/>
      <c r="EBA187" s="449"/>
      <c r="EBB187" s="449"/>
      <c r="EBC187" s="449"/>
      <c r="EBD187" s="449"/>
      <c r="EBE187" s="449"/>
      <c r="EBF187" s="449"/>
      <c r="EBG187" s="449"/>
      <c r="EBH187" s="449"/>
      <c r="EBI187" s="449"/>
      <c r="EBJ187" s="449"/>
      <c r="EBK187" s="449"/>
      <c r="EBL187" s="449"/>
      <c r="EBM187" s="449"/>
      <c r="EBN187" s="449"/>
      <c r="EBO187" s="449"/>
      <c r="EBP187" s="449"/>
      <c r="EBQ187" s="449"/>
      <c r="EBR187" s="449"/>
      <c r="EBS187" s="449"/>
      <c r="EBT187" s="449"/>
      <c r="EBU187" s="449"/>
      <c r="EBV187" s="449"/>
      <c r="EBW187" s="449"/>
      <c r="EBX187" s="449"/>
      <c r="EBY187" s="449"/>
      <c r="EBZ187" s="449"/>
      <c r="ECA187" s="449"/>
      <c r="ECB187" s="449"/>
      <c r="ECC187" s="449"/>
      <c r="ECD187" s="449"/>
      <c r="ECE187" s="449"/>
      <c r="ECF187" s="449"/>
      <c r="ECG187" s="449"/>
      <c r="ECH187" s="449"/>
      <c r="ECI187" s="449"/>
      <c r="ECJ187" s="449"/>
      <c r="ECK187" s="449"/>
      <c r="ECL187" s="449"/>
      <c r="ECM187" s="449"/>
      <c r="ECN187" s="449"/>
      <c r="ECO187" s="449"/>
      <c r="ECP187" s="449"/>
      <c r="ECQ187" s="449"/>
      <c r="ECR187" s="449"/>
      <c r="ECS187" s="449"/>
      <c r="ECT187" s="449"/>
      <c r="ECU187" s="449"/>
      <c r="ECV187" s="449"/>
      <c r="ECW187" s="449"/>
      <c r="ECX187" s="449"/>
      <c r="ECY187" s="449"/>
      <c r="ECZ187" s="449"/>
      <c r="EDA187" s="449"/>
      <c r="EDB187" s="449"/>
      <c r="EDC187" s="449"/>
      <c r="EDD187" s="449"/>
      <c r="EDE187" s="449"/>
      <c r="EDF187" s="449"/>
      <c r="EDG187" s="449"/>
      <c r="EDH187" s="449"/>
      <c r="EDI187" s="449"/>
      <c r="EDJ187" s="449"/>
      <c r="EDK187" s="449"/>
      <c r="EDL187" s="449"/>
      <c r="EDM187" s="449"/>
      <c r="EDN187" s="449"/>
      <c r="EDO187" s="449"/>
      <c r="EDP187" s="449"/>
      <c r="EDQ187" s="449"/>
      <c r="EDR187" s="449"/>
      <c r="EDS187" s="449"/>
      <c r="EDT187" s="449"/>
      <c r="EDU187" s="449"/>
      <c r="EDV187" s="449"/>
      <c r="EDW187" s="449"/>
      <c r="EDX187" s="449"/>
      <c r="EDY187" s="449"/>
      <c r="EDZ187" s="449"/>
      <c r="EEA187" s="449"/>
      <c r="EEB187" s="449"/>
      <c r="EEC187" s="449"/>
      <c r="EED187" s="449"/>
      <c r="EEE187" s="449"/>
      <c r="EEF187" s="449"/>
      <c r="EEG187" s="449"/>
      <c r="EEH187" s="449"/>
      <c r="EEI187" s="449"/>
      <c r="EEJ187" s="449"/>
      <c r="EEK187" s="449"/>
      <c r="EEL187" s="449"/>
      <c r="EEM187" s="449"/>
      <c r="EEN187" s="449"/>
      <c r="EEO187" s="449"/>
      <c r="EEP187" s="449"/>
      <c r="EEQ187" s="449"/>
      <c r="EER187" s="449"/>
      <c r="EES187" s="449"/>
      <c r="EET187" s="449"/>
      <c r="EEU187" s="449"/>
      <c r="EEV187" s="449"/>
      <c r="EEW187" s="449"/>
      <c r="EEX187" s="449"/>
      <c r="EEY187" s="449"/>
      <c r="EEZ187" s="449"/>
      <c r="EFA187" s="449"/>
      <c r="EFB187" s="449"/>
      <c r="EFC187" s="449"/>
      <c r="EFD187" s="449"/>
      <c r="EFE187" s="449"/>
      <c r="EFF187" s="449"/>
      <c r="EFG187" s="449"/>
      <c r="EFH187" s="449"/>
      <c r="EFI187" s="449"/>
      <c r="EFJ187" s="449"/>
      <c r="EFK187" s="449"/>
      <c r="EFL187" s="449"/>
      <c r="EFM187" s="449"/>
      <c r="EFN187" s="449"/>
      <c r="EFO187" s="449"/>
      <c r="EFP187" s="449"/>
      <c r="EFQ187" s="449"/>
      <c r="EFR187" s="449"/>
      <c r="EFS187" s="449"/>
      <c r="EFT187" s="449"/>
      <c r="EFU187" s="449"/>
      <c r="EFV187" s="449"/>
      <c r="EFW187" s="449"/>
      <c r="EFX187" s="449"/>
      <c r="EFY187" s="449"/>
      <c r="EFZ187" s="449"/>
      <c r="EGA187" s="449"/>
      <c r="EGB187" s="449"/>
      <c r="EGC187" s="449"/>
      <c r="EGD187" s="449"/>
      <c r="EGE187" s="449"/>
      <c r="EGF187" s="449"/>
      <c r="EGG187" s="449"/>
      <c r="EGH187" s="449"/>
      <c r="EGI187" s="449"/>
      <c r="EGJ187" s="449"/>
      <c r="EGK187" s="449"/>
      <c r="EGL187" s="449"/>
      <c r="EGM187" s="449"/>
      <c r="EGN187" s="449"/>
      <c r="EGO187" s="449"/>
      <c r="EGP187" s="449"/>
      <c r="EGQ187" s="449"/>
      <c r="EGR187" s="449"/>
      <c r="EGS187" s="449"/>
      <c r="EGT187" s="449"/>
      <c r="EGU187" s="449"/>
      <c r="EGV187" s="449"/>
      <c r="EGW187" s="449"/>
      <c r="EGX187" s="449"/>
      <c r="EGY187" s="449"/>
      <c r="EGZ187" s="449"/>
      <c r="EHA187" s="449"/>
      <c r="EHB187" s="449"/>
      <c r="EHC187" s="449"/>
      <c r="EHD187" s="449"/>
      <c r="EHE187" s="449"/>
      <c r="EHF187" s="449"/>
      <c r="EHG187" s="449"/>
      <c r="EHH187" s="449"/>
      <c r="EHI187" s="449"/>
      <c r="EHJ187" s="449"/>
      <c r="EHK187" s="449"/>
      <c r="EHL187" s="449"/>
      <c r="EHM187" s="449"/>
      <c r="EHN187" s="449"/>
      <c r="EHO187" s="449"/>
      <c r="EHP187" s="449"/>
      <c r="EHQ187" s="449"/>
      <c r="EHR187" s="449"/>
      <c r="EHS187" s="449"/>
      <c r="EHT187" s="449"/>
      <c r="EHU187" s="449"/>
      <c r="EHV187" s="449"/>
      <c r="EHW187" s="449"/>
      <c r="EHX187" s="449"/>
      <c r="EHY187" s="449"/>
      <c r="EHZ187" s="449"/>
      <c r="EIA187" s="449"/>
      <c r="EIB187" s="449"/>
      <c r="EIC187" s="449"/>
      <c r="EID187" s="449"/>
      <c r="EIE187" s="449"/>
      <c r="EIF187" s="449"/>
      <c r="EIG187" s="449"/>
      <c r="EIH187" s="449"/>
      <c r="EII187" s="449"/>
      <c r="EIJ187" s="449"/>
      <c r="EIK187" s="449"/>
      <c r="EIL187" s="449"/>
      <c r="EIM187" s="449"/>
      <c r="EIN187" s="449"/>
      <c r="EIO187" s="449"/>
      <c r="EIP187" s="449"/>
      <c r="EIQ187" s="449"/>
      <c r="EIR187" s="449"/>
      <c r="EIS187" s="449"/>
      <c r="EIT187" s="449"/>
      <c r="EIU187" s="449"/>
      <c r="EIV187" s="449"/>
      <c r="EIW187" s="449"/>
      <c r="EIX187" s="449"/>
      <c r="EIY187" s="449"/>
      <c r="EIZ187" s="449"/>
      <c r="EJA187" s="449"/>
      <c r="EJB187" s="449"/>
      <c r="EJC187" s="449"/>
      <c r="EJD187" s="449"/>
      <c r="EJE187" s="449"/>
      <c r="EJF187" s="449"/>
      <c r="EJG187" s="449"/>
      <c r="EJH187" s="449"/>
      <c r="EJI187" s="449"/>
      <c r="EJJ187" s="449"/>
      <c r="EJK187" s="449"/>
      <c r="EJL187" s="449"/>
      <c r="EJM187" s="449"/>
      <c r="EJN187" s="449"/>
      <c r="EJO187" s="449"/>
      <c r="EJP187" s="449"/>
      <c r="EJQ187" s="449"/>
      <c r="EJR187" s="449"/>
      <c r="EJS187" s="449"/>
      <c r="EJT187" s="449"/>
      <c r="EJU187" s="449"/>
      <c r="EJV187" s="449"/>
      <c r="EJW187" s="449"/>
      <c r="EJX187" s="449"/>
      <c r="EJY187" s="449"/>
      <c r="EJZ187" s="449"/>
      <c r="EKA187" s="449"/>
      <c r="EKB187" s="449"/>
      <c r="EKC187" s="449"/>
      <c r="EKD187" s="449"/>
      <c r="EKE187" s="449"/>
      <c r="EKF187" s="449"/>
      <c r="EKG187" s="449"/>
      <c r="EKH187" s="449"/>
      <c r="EKI187" s="449"/>
      <c r="EKJ187" s="449"/>
      <c r="EKK187" s="449"/>
      <c r="EKL187" s="449"/>
      <c r="EKM187" s="449"/>
      <c r="EKN187" s="449"/>
      <c r="EKO187" s="449"/>
      <c r="EKP187" s="449"/>
      <c r="EKQ187" s="449"/>
      <c r="EKR187" s="449"/>
      <c r="EKS187" s="449"/>
      <c r="EKT187" s="449"/>
      <c r="EKU187" s="449"/>
      <c r="EKV187" s="449"/>
      <c r="EKW187" s="449"/>
      <c r="EKX187" s="449"/>
      <c r="EKY187" s="449"/>
      <c r="EKZ187" s="449"/>
      <c r="ELA187" s="449"/>
      <c r="ELB187" s="449"/>
      <c r="ELC187" s="449"/>
      <c r="ELD187" s="449"/>
      <c r="ELE187" s="449"/>
      <c r="ELF187" s="449"/>
      <c r="ELG187" s="449"/>
      <c r="ELH187" s="449"/>
      <c r="ELI187" s="449"/>
      <c r="ELJ187" s="449"/>
      <c r="ELK187" s="449"/>
      <c r="ELL187" s="449"/>
      <c r="ELM187" s="449"/>
      <c r="ELN187" s="449"/>
      <c r="ELO187" s="449"/>
      <c r="ELP187" s="449"/>
      <c r="ELQ187" s="449"/>
      <c r="ELR187" s="449"/>
      <c r="ELS187" s="449"/>
      <c r="ELT187" s="449"/>
      <c r="ELU187" s="449"/>
      <c r="ELV187" s="449"/>
      <c r="ELW187" s="449"/>
      <c r="ELX187" s="449"/>
      <c r="ELY187" s="449"/>
      <c r="ELZ187" s="449"/>
      <c r="EMA187" s="449"/>
      <c r="EMB187" s="449"/>
      <c r="EMC187" s="449"/>
      <c r="EMD187" s="449"/>
      <c r="EME187" s="449"/>
      <c r="EMF187" s="449"/>
      <c r="EMG187" s="449"/>
      <c r="EMH187" s="449"/>
      <c r="EMI187" s="449"/>
      <c r="EMJ187" s="449"/>
      <c r="EMK187" s="449"/>
      <c r="EML187" s="449"/>
      <c r="EMM187" s="449"/>
      <c r="EMN187" s="449"/>
      <c r="EMO187" s="449"/>
      <c r="EMP187" s="449"/>
      <c r="EMQ187" s="449"/>
      <c r="EMR187" s="449"/>
      <c r="EMS187" s="449"/>
      <c r="EMT187" s="449"/>
      <c r="EMU187" s="449"/>
      <c r="EMV187" s="449"/>
      <c r="EMW187" s="449"/>
      <c r="EMX187" s="449"/>
      <c r="EMY187" s="449"/>
      <c r="EMZ187" s="449"/>
      <c r="ENA187" s="449"/>
      <c r="ENB187" s="449"/>
      <c r="ENC187" s="449"/>
      <c r="END187" s="449"/>
      <c r="ENE187" s="449"/>
      <c r="ENF187" s="449"/>
      <c r="ENG187" s="449"/>
      <c r="ENH187" s="449"/>
      <c r="ENI187" s="449"/>
      <c r="ENJ187" s="449"/>
      <c r="ENK187" s="449"/>
      <c r="ENL187" s="449"/>
      <c r="ENM187" s="449"/>
      <c r="ENN187" s="449"/>
      <c r="ENO187" s="449"/>
      <c r="ENP187" s="449"/>
      <c r="ENQ187" s="449"/>
      <c r="ENR187" s="449"/>
      <c r="ENS187" s="449"/>
      <c r="ENT187" s="449"/>
      <c r="ENU187" s="449"/>
      <c r="ENV187" s="449"/>
      <c r="ENW187" s="449"/>
      <c r="ENX187" s="449"/>
      <c r="ENY187" s="449"/>
      <c r="ENZ187" s="449"/>
      <c r="EOA187" s="449"/>
      <c r="EOB187" s="449"/>
      <c r="EOC187" s="449"/>
      <c r="EOD187" s="449"/>
      <c r="EOE187" s="449"/>
      <c r="EOF187" s="449"/>
      <c r="EOG187" s="449"/>
      <c r="EOH187" s="449"/>
      <c r="EOI187" s="449"/>
      <c r="EOJ187" s="449"/>
      <c r="EOK187" s="449"/>
      <c r="EOL187" s="449"/>
      <c r="EOM187" s="449"/>
      <c r="EON187" s="449"/>
      <c r="EOO187" s="449"/>
      <c r="EOP187" s="449"/>
      <c r="EOQ187" s="449"/>
      <c r="EOR187" s="449"/>
      <c r="EOS187" s="449"/>
      <c r="EOT187" s="449"/>
      <c r="EOU187" s="449"/>
      <c r="EOV187" s="449"/>
      <c r="EOW187" s="449"/>
      <c r="EOX187" s="449"/>
      <c r="EOY187" s="449"/>
      <c r="EOZ187" s="449"/>
      <c r="EPA187" s="449"/>
      <c r="EPB187" s="449"/>
      <c r="EPC187" s="449"/>
      <c r="EPD187" s="449"/>
      <c r="EPE187" s="449"/>
      <c r="EPF187" s="449"/>
      <c r="EPG187" s="449"/>
      <c r="EPH187" s="449"/>
      <c r="EPI187" s="449"/>
      <c r="EPJ187" s="449"/>
      <c r="EPK187" s="449"/>
      <c r="EPL187" s="449"/>
      <c r="EPM187" s="449"/>
      <c r="EPN187" s="449"/>
      <c r="EPO187" s="449"/>
      <c r="EPP187" s="449"/>
      <c r="EPQ187" s="449"/>
      <c r="EPR187" s="449"/>
      <c r="EPS187" s="449"/>
      <c r="EPT187" s="449"/>
      <c r="EPU187" s="449"/>
      <c r="EPV187" s="449"/>
      <c r="EPW187" s="449"/>
      <c r="EPX187" s="449"/>
      <c r="EPY187" s="449"/>
      <c r="EPZ187" s="449"/>
      <c r="EQA187" s="449"/>
      <c r="EQB187" s="449"/>
      <c r="EQC187" s="449"/>
      <c r="EQD187" s="449"/>
      <c r="EQE187" s="449"/>
      <c r="EQF187" s="449"/>
      <c r="EQG187" s="449"/>
      <c r="EQH187" s="449"/>
      <c r="EQI187" s="449"/>
      <c r="EQJ187" s="449"/>
      <c r="EQK187" s="449"/>
      <c r="EQL187" s="449"/>
      <c r="EQM187" s="449"/>
      <c r="EQN187" s="449"/>
      <c r="EQO187" s="449"/>
      <c r="EQP187" s="449"/>
      <c r="EQQ187" s="449"/>
      <c r="EQR187" s="449"/>
      <c r="EQS187" s="449"/>
      <c r="EQT187" s="449"/>
      <c r="EQU187" s="449"/>
      <c r="EQV187" s="449"/>
      <c r="EQW187" s="449"/>
      <c r="EQX187" s="449"/>
      <c r="EQY187" s="449"/>
      <c r="EQZ187" s="449"/>
      <c r="ERA187" s="449"/>
      <c r="ERB187" s="449"/>
      <c r="ERC187" s="449"/>
      <c r="ERD187" s="449"/>
      <c r="ERE187" s="449"/>
      <c r="ERF187" s="449"/>
      <c r="ERG187" s="449"/>
      <c r="ERH187" s="449"/>
      <c r="ERI187" s="449"/>
      <c r="ERJ187" s="449"/>
      <c r="ERK187" s="449"/>
      <c r="ERL187" s="449"/>
      <c r="ERM187" s="449"/>
      <c r="ERN187" s="449"/>
      <c r="ERO187" s="449"/>
      <c r="ERP187" s="449"/>
      <c r="ERQ187" s="449"/>
      <c r="ERR187" s="449"/>
      <c r="ERS187" s="449"/>
      <c r="ERT187" s="449"/>
      <c r="ERU187" s="449"/>
      <c r="ERV187" s="449"/>
      <c r="ERW187" s="449"/>
      <c r="ERX187" s="449"/>
      <c r="ERY187" s="449"/>
      <c r="ERZ187" s="449"/>
      <c r="ESA187" s="449"/>
      <c r="ESB187" s="449"/>
      <c r="ESC187" s="449"/>
      <c r="ESD187" s="449"/>
      <c r="ESE187" s="449"/>
      <c r="ESF187" s="449"/>
      <c r="ESG187" s="449"/>
      <c r="ESH187" s="449"/>
      <c r="ESI187" s="449"/>
      <c r="ESJ187" s="449"/>
      <c r="ESK187" s="449"/>
      <c r="ESL187" s="449"/>
      <c r="ESM187" s="449"/>
      <c r="ESN187" s="449"/>
      <c r="ESO187" s="449"/>
      <c r="ESP187" s="449"/>
      <c r="ESQ187" s="449"/>
      <c r="ESR187" s="449"/>
      <c r="ESS187" s="449"/>
      <c r="EST187" s="449"/>
      <c r="ESU187" s="449"/>
      <c r="ESV187" s="449"/>
      <c r="ESW187" s="449"/>
      <c r="ESX187" s="449"/>
      <c r="ESY187" s="449"/>
      <c r="ESZ187" s="449"/>
      <c r="ETA187" s="449"/>
      <c r="ETB187" s="449"/>
      <c r="ETC187" s="449"/>
      <c r="ETD187" s="449"/>
      <c r="ETE187" s="449"/>
      <c r="ETF187" s="449"/>
      <c r="ETG187" s="449"/>
      <c r="ETH187" s="449"/>
      <c r="ETI187" s="449"/>
      <c r="ETJ187" s="449"/>
      <c r="ETK187" s="449"/>
      <c r="ETL187" s="449"/>
      <c r="ETM187" s="449"/>
      <c r="ETN187" s="449"/>
      <c r="ETO187" s="449"/>
      <c r="ETP187" s="449"/>
      <c r="ETQ187" s="449"/>
      <c r="ETR187" s="449"/>
      <c r="ETS187" s="449"/>
      <c r="ETT187" s="449"/>
      <c r="ETU187" s="449"/>
      <c r="ETV187" s="449"/>
      <c r="ETW187" s="449"/>
      <c r="ETX187" s="449"/>
      <c r="ETY187" s="449"/>
      <c r="ETZ187" s="449"/>
      <c r="EUA187" s="449"/>
      <c r="EUB187" s="449"/>
      <c r="EUC187" s="449"/>
      <c r="EUD187" s="449"/>
      <c r="EUE187" s="449"/>
      <c r="EUF187" s="449"/>
      <c r="EUG187" s="449"/>
      <c r="EUH187" s="449"/>
      <c r="EUI187" s="449"/>
      <c r="EUJ187" s="449"/>
      <c r="EUK187" s="449"/>
      <c r="EUL187" s="449"/>
      <c r="EUM187" s="449"/>
      <c r="EUN187" s="449"/>
      <c r="EUO187" s="449"/>
      <c r="EUP187" s="449"/>
      <c r="EUQ187" s="449"/>
      <c r="EUR187" s="449"/>
      <c r="EUS187" s="449"/>
      <c r="EUT187" s="449"/>
      <c r="EUU187" s="449"/>
      <c r="EUV187" s="449"/>
      <c r="EUW187" s="449"/>
      <c r="EUX187" s="449"/>
      <c r="EUY187" s="449"/>
      <c r="EUZ187" s="449"/>
      <c r="EVA187" s="449"/>
      <c r="EVB187" s="449"/>
      <c r="EVC187" s="449"/>
      <c r="EVD187" s="449"/>
      <c r="EVE187" s="449"/>
      <c r="EVF187" s="449"/>
      <c r="EVG187" s="449"/>
      <c r="EVH187" s="449"/>
      <c r="EVI187" s="449"/>
      <c r="EVJ187" s="449"/>
      <c r="EVK187" s="449"/>
      <c r="EVL187" s="449"/>
      <c r="EVM187" s="449"/>
      <c r="EVN187" s="449"/>
      <c r="EVO187" s="449"/>
      <c r="EVP187" s="449"/>
      <c r="EVQ187" s="449"/>
      <c r="EVR187" s="449"/>
      <c r="EVS187" s="449"/>
      <c r="EVT187" s="449"/>
      <c r="EVU187" s="449"/>
      <c r="EVV187" s="449"/>
      <c r="EVW187" s="449"/>
      <c r="EVX187" s="449"/>
      <c r="EVY187" s="449"/>
      <c r="EVZ187" s="449"/>
      <c r="EWA187" s="449"/>
      <c r="EWB187" s="449"/>
      <c r="EWC187" s="449"/>
      <c r="EWD187" s="449"/>
      <c r="EWE187" s="449"/>
      <c r="EWF187" s="449"/>
      <c r="EWG187" s="449"/>
      <c r="EWH187" s="449"/>
      <c r="EWI187" s="449"/>
      <c r="EWJ187" s="449"/>
      <c r="EWK187" s="449"/>
      <c r="EWL187" s="449"/>
      <c r="EWM187" s="449"/>
      <c r="EWN187" s="449"/>
      <c r="EWO187" s="449"/>
      <c r="EWP187" s="449"/>
      <c r="EWQ187" s="449"/>
      <c r="EWR187" s="449"/>
      <c r="EWS187" s="449"/>
      <c r="EWT187" s="449"/>
      <c r="EWU187" s="449"/>
      <c r="EWV187" s="449"/>
      <c r="EWW187" s="449"/>
      <c r="EWX187" s="449"/>
      <c r="EWY187" s="449"/>
      <c r="EWZ187" s="449"/>
      <c r="EXA187" s="449"/>
      <c r="EXB187" s="449"/>
      <c r="EXC187" s="449"/>
      <c r="EXD187" s="449"/>
      <c r="EXE187" s="449"/>
      <c r="EXF187" s="449"/>
      <c r="EXG187" s="449"/>
      <c r="EXH187" s="449"/>
      <c r="EXI187" s="449"/>
      <c r="EXJ187" s="449"/>
      <c r="EXK187" s="449"/>
      <c r="EXL187" s="449"/>
      <c r="EXM187" s="449"/>
      <c r="EXN187" s="449"/>
      <c r="EXO187" s="449"/>
      <c r="EXP187" s="449"/>
      <c r="EXQ187" s="449"/>
      <c r="EXR187" s="449"/>
      <c r="EXS187" s="449"/>
      <c r="EXT187" s="449"/>
      <c r="EXU187" s="449"/>
      <c r="EXV187" s="449"/>
      <c r="EXW187" s="449"/>
      <c r="EXX187" s="449"/>
      <c r="EXY187" s="449"/>
      <c r="EXZ187" s="449"/>
      <c r="EYA187" s="449"/>
      <c r="EYB187" s="449"/>
      <c r="EYC187" s="449"/>
      <c r="EYD187" s="449"/>
      <c r="EYE187" s="449"/>
      <c r="EYF187" s="449"/>
      <c r="EYG187" s="449"/>
      <c r="EYH187" s="449"/>
      <c r="EYI187" s="449"/>
      <c r="EYJ187" s="449"/>
      <c r="EYK187" s="449"/>
      <c r="EYL187" s="449"/>
      <c r="EYM187" s="449"/>
      <c r="EYN187" s="449"/>
      <c r="EYO187" s="449"/>
      <c r="EYP187" s="449"/>
      <c r="EYQ187" s="449"/>
      <c r="EYR187" s="449"/>
      <c r="EYS187" s="449"/>
      <c r="EYT187" s="449"/>
      <c r="EYU187" s="449"/>
      <c r="EYV187" s="449"/>
      <c r="EYW187" s="449"/>
      <c r="EYX187" s="449"/>
      <c r="EYY187" s="449"/>
      <c r="EYZ187" s="449"/>
      <c r="EZA187" s="449"/>
      <c r="EZB187" s="449"/>
      <c r="EZC187" s="449"/>
      <c r="EZD187" s="449"/>
      <c r="EZE187" s="449"/>
      <c r="EZF187" s="449"/>
      <c r="EZG187" s="449"/>
      <c r="EZH187" s="449"/>
      <c r="EZI187" s="449"/>
      <c r="EZJ187" s="449"/>
      <c r="EZK187" s="449"/>
      <c r="EZL187" s="449"/>
      <c r="EZM187" s="449"/>
      <c r="EZN187" s="449"/>
      <c r="EZO187" s="449"/>
      <c r="EZP187" s="449"/>
      <c r="EZQ187" s="449"/>
      <c r="EZR187" s="449"/>
      <c r="EZS187" s="449"/>
      <c r="EZT187" s="449"/>
      <c r="EZU187" s="449"/>
      <c r="EZV187" s="449"/>
      <c r="EZW187" s="449"/>
      <c r="EZX187" s="449"/>
      <c r="EZY187" s="449"/>
      <c r="EZZ187" s="449"/>
      <c r="FAA187" s="449"/>
      <c r="FAB187" s="449"/>
      <c r="FAC187" s="449"/>
      <c r="FAD187" s="449"/>
      <c r="FAE187" s="449"/>
      <c r="FAF187" s="449"/>
      <c r="FAG187" s="449"/>
      <c r="FAH187" s="449"/>
      <c r="FAI187" s="449"/>
      <c r="FAJ187" s="449"/>
      <c r="FAK187" s="449"/>
      <c r="FAL187" s="449"/>
      <c r="FAM187" s="449"/>
      <c r="FAN187" s="449"/>
      <c r="FAO187" s="449"/>
      <c r="FAP187" s="449"/>
      <c r="FAQ187" s="449"/>
      <c r="FAR187" s="449"/>
      <c r="FAS187" s="449"/>
      <c r="FAT187" s="449"/>
      <c r="FAU187" s="449"/>
      <c r="FAV187" s="449"/>
      <c r="FAW187" s="449"/>
      <c r="FAX187" s="449"/>
      <c r="FAY187" s="449"/>
      <c r="FAZ187" s="449"/>
      <c r="FBA187" s="449"/>
      <c r="FBB187" s="449"/>
      <c r="FBC187" s="449"/>
      <c r="FBD187" s="449"/>
      <c r="FBE187" s="449"/>
      <c r="FBF187" s="449"/>
      <c r="FBG187" s="449"/>
      <c r="FBH187" s="449"/>
      <c r="FBI187" s="449"/>
      <c r="FBJ187" s="449"/>
      <c r="FBK187" s="449"/>
      <c r="FBL187" s="449"/>
      <c r="FBM187" s="449"/>
      <c r="FBN187" s="449"/>
      <c r="FBO187" s="449"/>
      <c r="FBP187" s="449"/>
      <c r="FBQ187" s="449"/>
      <c r="FBR187" s="449"/>
      <c r="FBS187" s="449"/>
      <c r="FBT187" s="449"/>
      <c r="FBU187" s="449"/>
      <c r="FBV187" s="449"/>
      <c r="FBW187" s="449"/>
      <c r="FBX187" s="449"/>
      <c r="FBY187" s="449"/>
      <c r="FBZ187" s="449"/>
      <c r="FCA187" s="449"/>
      <c r="FCB187" s="449"/>
      <c r="FCC187" s="449"/>
      <c r="FCD187" s="449"/>
      <c r="FCE187" s="449"/>
      <c r="FCF187" s="449"/>
      <c r="FCG187" s="449"/>
      <c r="FCH187" s="449"/>
      <c r="FCI187" s="449"/>
      <c r="FCJ187" s="449"/>
      <c r="FCK187" s="449"/>
      <c r="FCL187" s="449"/>
      <c r="FCM187" s="449"/>
      <c r="FCN187" s="449"/>
      <c r="FCO187" s="449"/>
      <c r="FCP187" s="449"/>
      <c r="FCQ187" s="449"/>
      <c r="FCR187" s="449"/>
      <c r="FCS187" s="449"/>
      <c r="FCT187" s="449"/>
      <c r="FCU187" s="449"/>
      <c r="FCV187" s="449"/>
      <c r="FCW187" s="449"/>
      <c r="FCX187" s="449"/>
      <c r="FCY187" s="449"/>
      <c r="FCZ187" s="449"/>
      <c r="FDA187" s="449"/>
      <c r="FDB187" s="449"/>
      <c r="FDC187" s="449"/>
      <c r="FDD187" s="449"/>
      <c r="FDE187" s="449"/>
      <c r="FDF187" s="449"/>
      <c r="FDG187" s="449"/>
      <c r="FDH187" s="449"/>
      <c r="FDI187" s="449"/>
      <c r="FDJ187" s="449"/>
      <c r="FDK187" s="449"/>
      <c r="FDL187" s="449"/>
      <c r="FDM187" s="449"/>
      <c r="FDN187" s="449"/>
      <c r="FDO187" s="449"/>
      <c r="FDP187" s="449"/>
      <c r="FDQ187" s="449"/>
      <c r="FDR187" s="449"/>
      <c r="FDS187" s="449"/>
      <c r="FDT187" s="449"/>
      <c r="FDU187" s="449"/>
      <c r="FDV187" s="449"/>
      <c r="FDW187" s="449"/>
      <c r="FDX187" s="449"/>
      <c r="FDY187" s="449"/>
      <c r="FDZ187" s="449"/>
      <c r="FEA187" s="449"/>
      <c r="FEB187" s="449"/>
      <c r="FEC187" s="449"/>
      <c r="FED187" s="449"/>
      <c r="FEE187" s="449"/>
      <c r="FEF187" s="449"/>
      <c r="FEG187" s="449"/>
      <c r="FEH187" s="449"/>
      <c r="FEI187" s="449"/>
      <c r="FEJ187" s="449"/>
      <c r="FEK187" s="449"/>
      <c r="FEL187" s="449"/>
      <c r="FEM187" s="449"/>
      <c r="FEN187" s="449"/>
      <c r="FEO187" s="449"/>
      <c r="FEP187" s="449"/>
      <c r="FEQ187" s="449"/>
      <c r="FER187" s="449"/>
      <c r="FES187" s="449"/>
      <c r="FET187" s="449"/>
      <c r="FEU187" s="449"/>
      <c r="FEV187" s="449"/>
      <c r="FEW187" s="449"/>
      <c r="FEX187" s="449"/>
      <c r="FEY187" s="449"/>
      <c r="FEZ187" s="449"/>
      <c r="FFA187" s="449"/>
      <c r="FFB187" s="449"/>
      <c r="FFC187" s="449"/>
      <c r="FFD187" s="449"/>
      <c r="FFE187" s="449"/>
      <c r="FFF187" s="449"/>
      <c r="FFG187" s="449"/>
      <c r="FFH187" s="449"/>
      <c r="FFI187" s="449"/>
      <c r="FFJ187" s="449"/>
      <c r="FFK187" s="449"/>
      <c r="FFL187" s="449"/>
      <c r="FFM187" s="449"/>
      <c r="FFN187" s="449"/>
      <c r="FFO187" s="449"/>
      <c r="FFP187" s="449"/>
      <c r="FFQ187" s="449"/>
      <c r="FFR187" s="449"/>
      <c r="FFS187" s="449"/>
      <c r="FFT187" s="449"/>
      <c r="FFU187" s="449"/>
      <c r="FFV187" s="449"/>
      <c r="FFW187" s="449"/>
      <c r="FFX187" s="449"/>
      <c r="FFY187" s="449"/>
      <c r="FFZ187" s="449"/>
      <c r="FGA187" s="449"/>
      <c r="FGB187" s="449"/>
      <c r="FGC187" s="449"/>
      <c r="FGD187" s="449"/>
      <c r="FGE187" s="449"/>
      <c r="FGF187" s="449"/>
      <c r="FGG187" s="449"/>
      <c r="FGH187" s="449"/>
      <c r="FGI187" s="449"/>
      <c r="FGJ187" s="449"/>
      <c r="FGK187" s="449"/>
      <c r="FGL187" s="449"/>
      <c r="FGM187" s="449"/>
      <c r="FGN187" s="449"/>
      <c r="FGO187" s="449"/>
      <c r="FGP187" s="449"/>
      <c r="FGQ187" s="449"/>
      <c r="FGR187" s="449"/>
      <c r="FGS187" s="449"/>
      <c r="FGT187" s="449"/>
      <c r="FGU187" s="449"/>
      <c r="FGV187" s="449"/>
      <c r="FGW187" s="449"/>
      <c r="FGX187" s="449"/>
      <c r="FGY187" s="449"/>
      <c r="FGZ187" s="449"/>
      <c r="FHA187" s="449"/>
      <c r="FHB187" s="449"/>
      <c r="FHC187" s="449"/>
      <c r="FHD187" s="449"/>
      <c r="FHE187" s="449"/>
      <c r="FHF187" s="449"/>
      <c r="FHG187" s="449"/>
      <c r="FHH187" s="449"/>
      <c r="FHI187" s="449"/>
      <c r="FHJ187" s="449"/>
      <c r="FHK187" s="449"/>
      <c r="FHL187" s="449"/>
      <c r="FHM187" s="449"/>
      <c r="FHN187" s="449"/>
      <c r="FHO187" s="449"/>
      <c r="FHP187" s="449"/>
      <c r="FHQ187" s="449"/>
      <c r="FHR187" s="449"/>
      <c r="FHS187" s="449"/>
      <c r="FHT187" s="449"/>
      <c r="FHU187" s="449"/>
      <c r="FHV187" s="449"/>
      <c r="FHW187" s="449"/>
      <c r="FHX187" s="449"/>
      <c r="FHY187" s="449"/>
      <c r="FHZ187" s="449"/>
      <c r="FIA187" s="449"/>
      <c r="FIB187" s="449"/>
      <c r="FIC187" s="449"/>
      <c r="FID187" s="449"/>
      <c r="FIE187" s="449"/>
      <c r="FIF187" s="449"/>
      <c r="FIG187" s="449"/>
      <c r="FIH187" s="449"/>
      <c r="FII187" s="449"/>
      <c r="FIJ187" s="449"/>
      <c r="FIK187" s="449"/>
      <c r="FIL187" s="449"/>
      <c r="FIM187" s="449"/>
      <c r="FIN187" s="449"/>
      <c r="FIO187" s="449"/>
      <c r="FIP187" s="449"/>
      <c r="FIQ187" s="449"/>
      <c r="FIR187" s="449"/>
      <c r="FIS187" s="449"/>
      <c r="FIT187" s="449"/>
      <c r="FIU187" s="449"/>
      <c r="FIV187" s="449"/>
      <c r="FIW187" s="449"/>
      <c r="FIX187" s="449"/>
      <c r="FIY187" s="449"/>
      <c r="FIZ187" s="449"/>
      <c r="FJA187" s="449"/>
      <c r="FJB187" s="449"/>
      <c r="FJC187" s="449"/>
      <c r="FJD187" s="449"/>
      <c r="FJE187" s="449"/>
      <c r="FJF187" s="449"/>
      <c r="FJG187" s="449"/>
      <c r="FJH187" s="449"/>
      <c r="FJI187" s="449"/>
      <c r="FJJ187" s="449"/>
      <c r="FJK187" s="449"/>
      <c r="FJL187" s="449"/>
      <c r="FJM187" s="449"/>
      <c r="FJN187" s="449"/>
      <c r="FJO187" s="449"/>
      <c r="FJP187" s="449"/>
      <c r="FJQ187" s="449"/>
      <c r="FJR187" s="449"/>
      <c r="FJS187" s="449"/>
      <c r="FJT187" s="449"/>
      <c r="FJU187" s="449"/>
      <c r="FJV187" s="449"/>
      <c r="FJW187" s="449"/>
      <c r="FJX187" s="449"/>
      <c r="FJY187" s="449"/>
      <c r="FJZ187" s="449"/>
      <c r="FKA187" s="449"/>
      <c r="FKB187" s="449"/>
      <c r="FKC187" s="449"/>
      <c r="FKD187" s="449"/>
      <c r="FKE187" s="449"/>
      <c r="FKF187" s="449"/>
      <c r="FKG187" s="449"/>
      <c r="FKH187" s="449"/>
      <c r="FKI187" s="449"/>
      <c r="FKJ187" s="449"/>
      <c r="FKK187" s="449"/>
      <c r="FKL187" s="449"/>
      <c r="FKM187" s="449"/>
      <c r="FKN187" s="449"/>
      <c r="FKO187" s="449"/>
      <c r="FKP187" s="449"/>
      <c r="FKQ187" s="449"/>
      <c r="FKR187" s="449"/>
      <c r="FKS187" s="449"/>
      <c r="FKT187" s="449"/>
      <c r="FKU187" s="449"/>
      <c r="FKV187" s="449"/>
      <c r="FKW187" s="449"/>
      <c r="FKX187" s="449"/>
      <c r="FKY187" s="449"/>
      <c r="FKZ187" s="449"/>
      <c r="FLA187" s="449"/>
      <c r="FLB187" s="449"/>
      <c r="FLC187" s="449"/>
      <c r="FLD187" s="449"/>
      <c r="FLE187" s="449"/>
      <c r="FLF187" s="449"/>
      <c r="FLG187" s="449"/>
      <c r="FLH187" s="449"/>
      <c r="FLI187" s="449"/>
      <c r="FLJ187" s="449"/>
      <c r="FLK187" s="449"/>
      <c r="FLL187" s="449"/>
      <c r="FLM187" s="449"/>
      <c r="FLN187" s="449"/>
      <c r="FLO187" s="449"/>
      <c r="FLP187" s="449"/>
      <c r="FLQ187" s="449"/>
      <c r="FLR187" s="449"/>
      <c r="FLS187" s="449"/>
      <c r="FLT187" s="449"/>
      <c r="FLU187" s="449"/>
      <c r="FLV187" s="449"/>
      <c r="FLW187" s="449"/>
      <c r="FLX187" s="449"/>
      <c r="FLY187" s="449"/>
      <c r="FLZ187" s="449"/>
      <c r="FMA187" s="449"/>
      <c r="FMB187" s="449"/>
      <c r="FMC187" s="449"/>
      <c r="FMD187" s="449"/>
      <c r="FME187" s="449"/>
      <c r="FMF187" s="449"/>
      <c r="FMG187" s="449"/>
      <c r="FMH187" s="449"/>
      <c r="FMI187" s="449"/>
      <c r="FMJ187" s="449"/>
      <c r="FMK187" s="449"/>
      <c r="FML187" s="449"/>
      <c r="FMM187" s="449"/>
      <c r="FMN187" s="449"/>
      <c r="FMO187" s="449"/>
      <c r="FMP187" s="449"/>
      <c r="FMQ187" s="449"/>
      <c r="FMR187" s="449"/>
      <c r="FMS187" s="449"/>
      <c r="FMT187" s="449"/>
      <c r="FMU187" s="449"/>
      <c r="FMV187" s="449"/>
      <c r="FMW187" s="449"/>
      <c r="FMX187" s="449"/>
      <c r="FMY187" s="449"/>
      <c r="FMZ187" s="449"/>
      <c r="FNA187" s="449"/>
      <c r="FNB187" s="449"/>
      <c r="FNC187" s="449"/>
      <c r="FND187" s="449"/>
      <c r="FNE187" s="449"/>
      <c r="FNF187" s="449"/>
      <c r="FNG187" s="449"/>
      <c r="FNH187" s="449"/>
      <c r="FNI187" s="449"/>
      <c r="FNJ187" s="449"/>
      <c r="FNK187" s="449"/>
      <c r="FNL187" s="449"/>
      <c r="FNM187" s="449"/>
      <c r="FNN187" s="449"/>
      <c r="FNO187" s="449"/>
      <c r="FNP187" s="449"/>
      <c r="FNQ187" s="449"/>
      <c r="FNR187" s="449"/>
      <c r="FNS187" s="449"/>
      <c r="FNT187" s="449"/>
      <c r="FNU187" s="449"/>
      <c r="FNV187" s="449"/>
      <c r="FNW187" s="449"/>
      <c r="FNX187" s="449"/>
      <c r="FNY187" s="449"/>
      <c r="FNZ187" s="449"/>
      <c r="FOA187" s="449"/>
      <c r="FOB187" s="449"/>
      <c r="FOC187" s="449"/>
      <c r="FOD187" s="449"/>
      <c r="FOE187" s="449"/>
      <c r="FOF187" s="449"/>
      <c r="FOG187" s="449"/>
      <c r="FOH187" s="449"/>
      <c r="FOI187" s="449"/>
      <c r="FOJ187" s="449"/>
      <c r="FOK187" s="449"/>
      <c r="FOL187" s="449"/>
      <c r="FOM187" s="449"/>
      <c r="FON187" s="449"/>
      <c r="FOO187" s="449"/>
      <c r="FOP187" s="449"/>
      <c r="FOQ187" s="449"/>
      <c r="FOR187" s="449"/>
      <c r="FOS187" s="449"/>
      <c r="FOT187" s="449"/>
      <c r="FOU187" s="449"/>
      <c r="FOV187" s="449"/>
      <c r="FOW187" s="449"/>
      <c r="FOX187" s="449"/>
      <c r="FOY187" s="449"/>
      <c r="FOZ187" s="449"/>
      <c r="FPA187" s="449"/>
      <c r="FPB187" s="449"/>
      <c r="FPC187" s="449"/>
      <c r="FPD187" s="449"/>
      <c r="FPE187" s="449"/>
      <c r="FPF187" s="449"/>
      <c r="FPG187" s="449"/>
      <c r="FPH187" s="449"/>
      <c r="FPI187" s="449"/>
      <c r="FPJ187" s="449"/>
      <c r="FPK187" s="449"/>
      <c r="FPL187" s="449"/>
      <c r="FPM187" s="449"/>
      <c r="FPN187" s="449"/>
      <c r="FPO187" s="449"/>
      <c r="FPP187" s="449"/>
      <c r="FPQ187" s="449"/>
      <c r="FPR187" s="449"/>
      <c r="FPS187" s="449"/>
      <c r="FPT187" s="449"/>
      <c r="FPU187" s="449"/>
      <c r="FPV187" s="449"/>
      <c r="FPW187" s="449"/>
      <c r="FPX187" s="449"/>
      <c r="FPY187" s="449"/>
      <c r="FPZ187" s="449"/>
      <c r="FQA187" s="449"/>
      <c r="FQB187" s="449"/>
      <c r="FQC187" s="449"/>
      <c r="FQD187" s="449"/>
      <c r="FQE187" s="449"/>
      <c r="FQF187" s="449"/>
      <c r="FQG187" s="449"/>
      <c r="FQH187" s="449"/>
      <c r="FQI187" s="449"/>
      <c r="FQJ187" s="449"/>
      <c r="FQK187" s="449"/>
      <c r="FQL187" s="449"/>
      <c r="FQM187" s="449"/>
      <c r="FQN187" s="449"/>
      <c r="FQO187" s="449"/>
      <c r="FQP187" s="449"/>
      <c r="FQQ187" s="449"/>
      <c r="FQR187" s="449"/>
      <c r="FQS187" s="449"/>
      <c r="FQT187" s="449"/>
      <c r="FQU187" s="449"/>
      <c r="FQV187" s="449"/>
      <c r="FQW187" s="449"/>
      <c r="FQX187" s="449"/>
      <c r="FQY187" s="449"/>
      <c r="FQZ187" s="449"/>
      <c r="FRA187" s="449"/>
      <c r="FRB187" s="449"/>
      <c r="FRC187" s="449"/>
      <c r="FRD187" s="449"/>
      <c r="FRE187" s="449"/>
      <c r="FRF187" s="449"/>
      <c r="FRG187" s="449"/>
      <c r="FRH187" s="449"/>
      <c r="FRI187" s="449"/>
      <c r="FRJ187" s="449"/>
      <c r="FRK187" s="449"/>
      <c r="FRL187" s="449"/>
      <c r="FRM187" s="449"/>
      <c r="FRN187" s="449"/>
      <c r="FRO187" s="449"/>
      <c r="FRP187" s="449"/>
      <c r="FRQ187" s="449"/>
      <c r="FRR187" s="449"/>
      <c r="FRS187" s="449"/>
      <c r="FRT187" s="449"/>
      <c r="FRU187" s="449"/>
      <c r="FRV187" s="449"/>
      <c r="FRW187" s="449"/>
      <c r="FRX187" s="449"/>
      <c r="FRY187" s="449"/>
      <c r="FRZ187" s="449"/>
      <c r="FSA187" s="449"/>
      <c r="FSB187" s="449"/>
      <c r="FSC187" s="449"/>
      <c r="FSD187" s="449"/>
      <c r="FSE187" s="449"/>
      <c r="FSF187" s="449"/>
      <c r="FSG187" s="449"/>
      <c r="FSH187" s="449"/>
      <c r="FSI187" s="449"/>
      <c r="FSJ187" s="449"/>
      <c r="FSK187" s="449"/>
      <c r="FSL187" s="449"/>
      <c r="FSM187" s="449"/>
      <c r="FSN187" s="449"/>
      <c r="FSO187" s="449"/>
      <c r="FSP187" s="449"/>
      <c r="FSQ187" s="449"/>
      <c r="FSR187" s="449"/>
      <c r="FSS187" s="449"/>
      <c r="FST187" s="449"/>
      <c r="FSU187" s="449"/>
      <c r="FSV187" s="449"/>
      <c r="FSW187" s="449"/>
      <c r="FSX187" s="449"/>
      <c r="FSY187" s="449"/>
      <c r="FSZ187" s="449"/>
      <c r="FTA187" s="449"/>
      <c r="FTB187" s="449"/>
      <c r="FTC187" s="449"/>
      <c r="FTD187" s="449"/>
      <c r="FTE187" s="449"/>
      <c r="FTF187" s="449"/>
      <c r="FTG187" s="449"/>
      <c r="FTH187" s="449"/>
      <c r="FTI187" s="449"/>
      <c r="FTJ187" s="449"/>
      <c r="FTK187" s="449"/>
      <c r="FTL187" s="449"/>
      <c r="FTM187" s="449"/>
      <c r="FTN187" s="449"/>
      <c r="FTO187" s="449"/>
      <c r="FTP187" s="449"/>
      <c r="FTQ187" s="449"/>
      <c r="FTR187" s="449"/>
      <c r="FTS187" s="449"/>
      <c r="FTT187" s="449"/>
      <c r="FTU187" s="449"/>
      <c r="FTV187" s="449"/>
      <c r="FTW187" s="449"/>
      <c r="FTX187" s="449"/>
      <c r="FTY187" s="449"/>
      <c r="FTZ187" s="449"/>
      <c r="FUA187" s="449"/>
      <c r="FUB187" s="449"/>
      <c r="FUC187" s="449"/>
      <c r="FUD187" s="449"/>
      <c r="FUE187" s="449"/>
      <c r="FUF187" s="449"/>
      <c r="FUG187" s="449"/>
      <c r="FUH187" s="449"/>
      <c r="FUI187" s="449"/>
      <c r="FUJ187" s="449"/>
      <c r="FUK187" s="449"/>
      <c r="FUL187" s="449"/>
      <c r="FUM187" s="449"/>
      <c r="FUN187" s="449"/>
      <c r="FUO187" s="449"/>
      <c r="FUP187" s="449"/>
      <c r="FUQ187" s="449"/>
      <c r="FUR187" s="449"/>
      <c r="FUS187" s="449"/>
      <c r="FUT187" s="449"/>
      <c r="FUU187" s="449"/>
      <c r="FUV187" s="449"/>
      <c r="FUW187" s="449"/>
      <c r="FUX187" s="449"/>
      <c r="FUY187" s="449"/>
      <c r="FUZ187" s="449"/>
      <c r="FVA187" s="449"/>
      <c r="FVB187" s="449"/>
      <c r="FVC187" s="449"/>
      <c r="FVD187" s="449"/>
      <c r="FVE187" s="449"/>
      <c r="FVF187" s="449"/>
      <c r="FVG187" s="449"/>
      <c r="FVH187" s="449"/>
      <c r="FVI187" s="449"/>
      <c r="FVJ187" s="449"/>
      <c r="FVK187" s="449"/>
      <c r="FVL187" s="449"/>
      <c r="FVM187" s="449"/>
      <c r="FVN187" s="449"/>
      <c r="FVO187" s="449"/>
      <c r="FVP187" s="449"/>
      <c r="FVQ187" s="449"/>
      <c r="FVR187" s="449"/>
      <c r="FVS187" s="449"/>
      <c r="FVT187" s="449"/>
      <c r="FVU187" s="449"/>
      <c r="FVV187" s="449"/>
      <c r="FVW187" s="449"/>
      <c r="FVX187" s="449"/>
      <c r="FVY187" s="449"/>
      <c r="FVZ187" s="449"/>
      <c r="FWA187" s="449"/>
      <c r="FWB187" s="449"/>
      <c r="FWC187" s="449"/>
      <c r="FWD187" s="449"/>
      <c r="FWE187" s="449"/>
      <c r="FWF187" s="449"/>
      <c r="FWG187" s="449"/>
      <c r="FWH187" s="449"/>
      <c r="FWI187" s="449"/>
      <c r="FWJ187" s="449"/>
      <c r="FWK187" s="449"/>
      <c r="FWL187" s="449"/>
      <c r="FWM187" s="449"/>
      <c r="FWN187" s="449"/>
      <c r="FWO187" s="449"/>
      <c r="FWP187" s="449"/>
      <c r="FWQ187" s="449"/>
      <c r="FWR187" s="449"/>
      <c r="FWS187" s="449"/>
      <c r="FWT187" s="449"/>
      <c r="FWU187" s="449"/>
      <c r="FWV187" s="449"/>
      <c r="FWW187" s="449"/>
      <c r="FWX187" s="449"/>
      <c r="FWY187" s="449"/>
      <c r="FWZ187" s="449"/>
      <c r="FXA187" s="449"/>
      <c r="FXB187" s="449"/>
      <c r="FXC187" s="449"/>
      <c r="FXD187" s="449"/>
      <c r="FXE187" s="449"/>
      <c r="FXF187" s="449"/>
      <c r="FXG187" s="449"/>
      <c r="FXH187" s="449"/>
      <c r="FXI187" s="449"/>
      <c r="FXJ187" s="449"/>
      <c r="FXK187" s="449"/>
      <c r="FXL187" s="449"/>
      <c r="FXM187" s="449"/>
      <c r="FXN187" s="449"/>
      <c r="FXO187" s="449"/>
      <c r="FXP187" s="449"/>
      <c r="FXQ187" s="449"/>
      <c r="FXR187" s="449"/>
      <c r="FXS187" s="449"/>
      <c r="FXT187" s="449"/>
      <c r="FXU187" s="449"/>
      <c r="FXV187" s="449"/>
      <c r="FXW187" s="449"/>
      <c r="FXX187" s="449"/>
      <c r="FXY187" s="449"/>
      <c r="FXZ187" s="449"/>
      <c r="FYA187" s="449"/>
      <c r="FYB187" s="449"/>
      <c r="FYC187" s="449"/>
      <c r="FYD187" s="449"/>
      <c r="FYE187" s="449"/>
      <c r="FYF187" s="449"/>
      <c r="FYG187" s="449"/>
      <c r="FYH187" s="449"/>
      <c r="FYI187" s="449"/>
      <c r="FYJ187" s="449"/>
      <c r="FYK187" s="449"/>
      <c r="FYL187" s="449"/>
      <c r="FYM187" s="449"/>
      <c r="FYN187" s="449"/>
      <c r="FYO187" s="449"/>
      <c r="FYP187" s="449"/>
      <c r="FYQ187" s="449"/>
      <c r="FYR187" s="449"/>
      <c r="FYS187" s="449"/>
      <c r="FYT187" s="449"/>
      <c r="FYU187" s="449"/>
      <c r="FYV187" s="449"/>
      <c r="FYW187" s="449"/>
      <c r="FYX187" s="449"/>
      <c r="FYY187" s="449"/>
      <c r="FYZ187" s="449"/>
      <c r="FZA187" s="449"/>
      <c r="FZB187" s="449"/>
      <c r="FZC187" s="449"/>
      <c r="FZD187" s="449"/>
      <c r="FZE187" s="449"/>
      <c r="FZF187" s="449"/>
      <c r="FZG187" s="449"/>
      <c r="FZH187" s="449"/>
      <c r="FZI187" s="449"/>
      <c r="FZJ187" s="449"/>
      <c r="FZK187" s="449"/>
      <c r="FZL187" s="449"/>
      <c r="FZM187" s="449"/>
      <c r="FZN187" s="449"/>
      <c r="FZO187" s="449"/>
      <c r="FZP187" s="449"/>
      <c r="FZQ187" s="449"/>
      <c r="FZR187" s="449"/>
      <c r="FZS187" s="449"/>
      <c r="FZT187" s="449"/>
      <c r="FZU187" s="449"/>
      <c r="FZV187" s="449"/>
      <c r="FZW187" s="449"/>
      <c r="FZX187" s="449"/>
      <c r="FZY187" s="449"/>
      <c r="FZZ187" s="449"/>
      <c r="GAA187" s="449"/>
      <c r="GAB187" s="449"/>
      <c r="GAC187" s="449"/>
      <c r="GAD187" s="449"/>
      <c r="GAE187" s="449"/>
      <c r="GAF187" s="449"/>
      <c r="GAG187" s="449"/>
      <c r="GAH187" s="449"/>
      <c r="GAI187" s="449"/>
      <c r="GAJ187" s="449"/>
      <c r="GAK187" s="449"/>
      <c r="GAL187" s="449"/>
      <c r="GAM187" s="449"/>
      <c r="GAN187" s="449"/>
      <c r="GAO187" s="449"/>
      <c r="GAP187" s="449"/>
      <c r="GAQ187" s="449"/>
      <c r="GAR187" s="449"/>
      <c r="GAS187" s="449"/>
      <c r="GAT187" s="449"/>
      <c r="GAU187" s="449"/>
      <c r="GAV187" s="449"/>
      <c r="GAW187" s="449"/>
      <c r="GAX187" s="449"/>
      <c r="GAY187" s="449"/>
      <c r="GAZ187" s="449"/>
      <c r="GBA187" s="449"/>
      <c r="GBB187" s="449"/>
      <c r="GBC187" s="449"/>
      <c r="GBD187" s="449"/>
      <c r="GBE187" s="449"/>
      <c r="GBF187" s="449"/>
      <c r="GBG187" s="449"/>
      <c r="GBH187" s="449"/>
      <c r="GBI187" s="449"/>
      <c r="GBJ187" s="449"/>
      <c r="GBK187" s="449"/>
      <c r="GBL187" s="449"/>
      <c r="GBM187" s="449"/>
      <c r="GBN187" s="449"/>
      <c r="GBO187" s="449"/>
      <c r="GBP187" s="449"/>
      <c r="GBQ187" s="449"/>
      <c r="GBR187" s="449"/>
      <c r="GBS187" s="449"/>
      <c r="GBT187" s="449"/>
      <c r="GBU187" s="449"/>
      <c r="GBV187" s="449"/>
      <c r="GBW187" s="449"/>
      <c r="GBX187" s="449"/>
      <c r="GBY187" s="449"/>
      <c r="GBZ187" s="449"/>
      <c r="GCA187" s="449"/>
      <c r="GCB187" s="449"/>
      <c r="GCC187" s="449"/>
      <c r="GCD187" s="449"/>
      <c r="GCE187" s="449"/>
      <c r="GCF187" s="449"/>
      <c r="GCG187" s="449"/>
      <c r="GCH187" s="449"/>
      <c r="GCI187" s="449"/>
      <c r="GCJ187" s="449"/>
      <c r="GCK187" s="449"/>
      <c r="GCL187" s="449"/>
      <c r="GCM187" s="449"/>
      <c r="GCN187" s="449"/>
      <c r="GCO187" s="449"/>
      <c r="GCP187" s="449"/>
      <c r="GCQ187" s="449"/>
      <c r="GCR187" s="449"/>
      <c r="GCS187" s="449"/>
      <c r="GCT187" s="449"/>
      <c r="GCU187" s="449"/>
      <c r="GCV187" s="449"/>
      <c r="GCW187" s="449"/>
      <c r="GCX187" s="449"/>
      <c r="GCY187" s="449"/>
      <c r="GCZ187" s="449"/>
      <c r="GDA187" s="449"/>
      <c r="GDB187" s="449"/>
      <c r="GDC187" s="449"/>
      <c r="GDD187" s="449"/>
      <c r="GDE187" s="449"/>
      <c r="GDF187" s="449"/>
      <c r="GDG187" s="449"/>
      <c r="GDH187" s="449"/>
      <c r="GDI187" s="449"/>
      <c r="GDJ187" s="449"/>
      <c r="GDK187" s="449"/>
      <c r="GDL187" s="449"/>
      <c r="GDM187" s="449"/>
      <c r="GDN187" s="449"/>
      <c r="GDO187" s="449"/>
      <c r="GDP187" s="449"/>
      <c r="GDQ187" s="449"/>
      <c r="GDR187" s="449"/>
      <c r="GDS187" s="449"/>
      <c r="GDT187" s="449"/>
      <c r="GDU187" s="449"/>
      <c r="GDV187" s="449"/>
      <c r="GDW187" s="449"/>
      <c r="GDX187" s="449"/>
      <c r="GDY187" s="449"/>
      <c r="GDZ187" s="449"/>
      <c r="GEA187" s="449"/>
      <c r="GEB187" s="449"/>
      <c r="GEC187" s="449"/>
      <c r="GED187" s="449"/>
      <c r="GEE187" s="449"/>
      <c r="GEF187" s="449"/>
      <c r="GEG187" s="449"/>
      <c r="GEH187" s="449"/>
      <c r="GEI187" s="449"/>
      <c r="GEJ187" s="449"/>
      <c r="GEK187" s="449"/>
      <c r="GEL187" s="449"/>
      <c r="GEM187" s="449"/>
      <c r="GEN187" s="449"/>
      <c r="GEO187" s="449"/>
      <c r="GEP187" s="449"/>
      <c r="GEQ187" s="449"/>
      <c r="GER187" s="449"/>
      <c r="GES187" s="449"/>
      <c r="GET187" s="449"/>
      <c r="GEU187" s="449"/>
      <c r="GEV187" s="449"/>
      <c r="GEW187" s="449"/>
      <c r="GEX187" s="449"/>
      <c r="GEY187" s="449"/>
      <c r="GEZ187" s="449"/>
      <c r="GFA187" s="449"/>
      <c r="GFB187" s="449"/>
      <c r="GFC187" s="449"/>
      <c r="GFD187" s="449"/>
      <c r="GFE187" s="449"/>
      <c r="GFF187" s="449"/>
      <c r="GFG187" s="449"/>
      <c r="GFH187" s="449"/>
      <c r="GFI187" s="449"/>
      <c r="GFJ187" s="449"/>
      <c r="GFK187" s="449"/>
      <c r="GFL187" s="449"/>
      <c r="GFM187" s="449"/>
      <c r="GFN187" s="449"/>
      <c r="GFO187" s="449"/>
      <c r="GFP187" s="449"/>
      <c r="GFQ187" s="449"/>
      <c r="GFR187" s="449"/>
      <c r="GFS187" s="449"/>
      <c r="GFT187" s="449"/>
      <c r="GFU187" s="449"/>
      <c r="GFV187" s="449"/>
      <c r="GFW187" s="449"/>
      <c r="GFX187" s="449"/>
      <c r="GFY187" s="449"/>
      <c r="GFZ187" s="449"/>
      <c r="GGA187" s="449"/>
      <c r="GGB187" s="449"/>
      <c r="GGC187" s="449"/>
      <c r="GGD187" s="449"/>
      <c r="GGE187" s="449"/>
      <c r="GGF187" s="449"/>
      <c r="GGG187" s="449"/>
      <c r="GGH187" s="449"/>
      <c r="GGI187" s="449"/>
      <c r="GGJ187" s="449"/>
      <c r="GGK187" s="449"/>
      <c r="GGL187" s="449"/>
      <c r="GGM187" s="449"/>
      <c r="GGN187" s="449"/>
      <c r="GGO187" s="449"/>
      <c r="GGP187" s="449"/>
      <c r="GGQ187" s="449"/>
      <c r="GGR187" s="449"/>
      <c r="GGS187" s="449"/>
      <c r="GGT187" s="449"/>
      <c r="GGU187" s="449"/>
      <c r="GGV187" s="449"/>
      <c r="GGW187" s="449"/>
      <c r="GGX187" s="449"/>
      <c r="GGY187" s="449"/>
      <c r="GGZ187" s="449"/>
      <c r="GHA187" s="449"/>
      <c r="GHB187" s="449"/>
      <c r="GHC187" s="449"/>
      <c r="GHD187" s="449"/>
      <c r="GHE187" s="449"/>
      <c r="GHF187" s="449"/>
      <c r="GHG187" s="449"/>
      <c r="GHH187" s="449"/>
      <c r="GHI187" s="449"/>
      <c r="GHJ187" s="449"/>
      <c r="GHK187" s="449"/>
      <c r="GHL187" s="449"/>
      <c r="GHM187" s="449"/>
      <c r="GHN187" s="449"/>
      <c r="GHO187" s="449"/>
      <c r="GHP187" s="449"/>
      <c r="GHQ187" s="449"/>
      <c r="GHR187" s="449"/>
      <c r="GHS187" s="449"/>
      <c r="GHT187" s="449"/>
      <c r="GHU187" s="449"/>
      <c r="GHV187" s="449"/>
      <c r="GHW187" s="449"/>
      <c r="GHX187" s="449"/>
      <c r="GHY187" s="449"/>
      <c r="GHZ187" s="449"/>
      <c r="GIA187" s="449"/>
      <c r="GIB187" s="449"/>
      <c r="GIC187" s="449"/>
      <c r="GID187" s="449"/>
      <c r="GIE187" s="449"/>
      <c r="GIF187" s="449"/>
      <c r="GIG187" s="449"/>
      <c r="GIH187" s="449"/>
      <c r="GII187" s="449"/>
      <c r="GIJ187" s="449"/>
      <c r="GIK187" s="449"/>
      <c r="GIL187" s="449"/>
      <c r="GIM187" s="449"/>
      <c r="GIN187" s="449"/>
      <c r="GIO187" s="449"/>
      <c r="GIP187" s="449"/>
      <c r="GIQ187" s="449"/>
      <c r="GIR187" s="449"/>
      <c r="GIS187" s="449"/>
      <c r="GIT187" s="449"/>
      <c r="GIU187" s="449"/>
      <c r="GIV187" s="449"/>
      <c r="GIW187" s="449"/>
      <c r="GIX187" s="449"/>
      <c r="GIY187" s="449"/>
      <c r="GIZ187" s="449"/>
      <c r="GJA187" s="449"/>
      <c r="GJB187" s="449"/>
      <c r="GJC187" s="449"/>
      <c r="GJD187" s="449"/>
      <c r="GJE187" s="449"/>
      <c r="GJF187" s="449"/>
      <c r="GJG187" s="449"/>
      <c r="GJH187" s="449"/>
      <c r="GJI187" s="449"/>
      <c r="GJJ187" s="449"/>
      <c r="GJK187" s="449"/>
      <c r="GJL187" s="449"/>
      <c r="GJM187" s="449"/>
      <c r="GJN187" s="449"/>
      <c r="GJO187" s="449"/>
      <c r="GJP187" s="449"/>
      <c r="GJQ187" s="449"/>
      <c r="GJR187" s="449"/>
      <c r="GJS187" s="449"/>
      <c r="GJT187" s="449"/>
      <c r="GJU187" s="449"/>
      <c r="GJV187" s="449"/>
      <c r="GJW187" s="449"/>
      <c r="GJX187" s="449"/>
      <c r="GJY187" s="449"/>
      <c r="GJZ187" s="449"/>
      <c r="GKA187" s="449"/>
      <c r="GKB187" s="449"/>
      <c r="GKC187" s="449"/>
      <c r="GKD187" s="449"/>
      <c r="GKE187" s="449"/>
      <c r="GKF187" s="449"/>
      <c r="GKG187" s="449"/>
      <c r="GKH187" s="449"/>
      <c r="GKI187" s="449"/>
      <c r="GKJ187" s="449"/>
      <c r="GKK187" s="449"/>
      <c r="GKL187" s="449"/>
      <c r="GKM187" s="449"/>
      <c r="GKN187" s="449"/>
      <c r="GKO187" s="449"/>
      <c r="GKP187" s="449"/>
      <c r="GKQ187" s="449"/>
      <c r="GKR187" s="449"/>
      <c r="GKS187" s="449"/>
      <c r="GKT187" s="449"/>
      <c r="GKU187" s="449"/>
      <c r="GKV187" s="449"/>
      <c r="GKW187" s="449"/>
      <c r="GKX187" s="449"/>
      <c r="GKY187" s="449"/>
      <c r="GKZ187" s="449"/>
      <c r="GLA187" s="449"/>
      <c r="GLB187" s="449"/>
      <c r="GLC187" s="449"/>
      <c r="GLD187" s="449"/>
      <c r="GLE187" s="449"/>
      <c r="GLF187" s="449"/>
      <c r="GLG187" s="449"/>
      <c r="GLH187" s="449"/>
      <c r="GLI187" s="449"/>
      <c r="GLJ187" s="449"/>
      <c r="GLK187" s="449"/>
      <c r="GLL187" s="449"/>
      <c r="GLM187" s="449"/>
      <c r="GLN187" s="449"/>
      <c r="GLO187" s="449"/>
      <c r="GLP187" s="449"/>
      <c r="GLQ187" s="449"/>
      <c r="GLR187" s="449"/>
      <c r="GLS187" s="449"/>
      <c r="GLT187" s="449"/>
      <c r="GLU187" s="449"/>
      <c r="GLV187" s="449"/>
      <c r="GLW187" s="449"/>
      <c r="GLX187" s="449"/>
      <c r="GLY187" s="449"/>
      <c r="GLZ187" s="449"/>
      <c r="GMA187" s="449"/>
      <c r="GMB187" s="449"/>
      <c r="GMC187" s="449"/>
      <c r="GMD187" s="449"/>
      <c r="GME187" s="449"/>
      <c r="GMF187" s="449"/>
      <c r="GMG187" s="449"/>
      <c r="GMH187" s="449"/>
      <c r="GMI187" s="449"/>
      <c r="GMJ187" s="449"/>
      <c r="GMK187" s="449"/>
      <c r="GML187" s="449"/>
      <c r="GMM187" s="449"/>
      <c r="GMN187" s="449"/>
      <c r="GMO187" s="449"/>
      <c r="GMP187" s="449"/>
      <c r="GMQ187" s="449"/>
      <c r="GMR187" s="449"/>
      <c r="GMS187" s="449"/>
      <c r="GMT187" s="449"/>
      <c r="GMU187" s="449"/>
      <c r="GMV187" s="449"/>
      <c r="GMW187" s="449"/>
      <c r="GMX187" s="449"/>
      <c r="GMY187" s="449"/>
      <c r="GMZ187" s="449"/>
      <c r="GNA187" s="449"/>
      <c r="GNB187" s="449"/>
      <c r="GNC187" s="449"/>
      <c r="GND187" s="449"/>
      <c r="GNE187" s="449"/>
      <c r="GNF187" s="449"/>
      <c r="GNG187" s="449"/>
      <c r="GNH187" s="449"/>
      <c r="GNI187" s="449"/>
      <c r="GNJ187" s="449"/>
      <c r="GNK187" s="449"/>
      <c r="GNL187" s="449"/>
      <c r="GNM187" s="449"/>
      <c r="GNN187" s="449"/>
      <c r="GNO187" s="449"/>
      <c r="GNP187" s="449"/>
      <c r="GNQ187" s="449"/>
      <c r="GNR187" s="449"/>
      <c r="GNS187" s="449"/>
      <c r="GNT187" s="449"/>
      <c r="GNU187" s="449"/>
      <c r="GNV187" s="449"/>
      <c r="GNW187" s="449"/>
      <c r="GNX187" s="449"/>
      <c r="GNY187" s="449"/>
      <c r="GNZ187" s="449"/>
      <c r="GOA187" s="449"/>
      <c r="GOB187" s="449"/>
      <c r="GOC187" s="449"/>
      <c r="GOD187" s="449"/>
      <c r="GOE187" s="449"/>
      <c r="GOF187" s="449"/>
      <c r="GOG187" s="449"/>
      <c r="GOH187" s="449"/>
      <c r="GOI187" s="449"/>
      <c r="GOJ187" s="449"/>
      <c r="GOK187" s="449"/>
      <c r="GOL187" s="449"/>
      <c r="GOM187" s="449"/>
      <c r="GON187" s="449"/>
      <c r="GOO187" s="449"/>
      <c r="GOP187" s="449"/>
      <c r="GOQ187" s="449"/>
      <c r="GOR187" s="449"/>
      <c r="GOS187" s="449"/>
      <c r="GOT187" s="449"/>
      <c r="GOU187" s="449"/>
      <c r="GOV187" s="449"/>
      <c r="GOW187" s="449"/>
      <c r="GOX187" s="449"/>
      <c r="GOY187" s="449"/>
      <c r="GOZ187" s="449"/>
      <c r="GPA187" s="449"/>
      <c r="GPB187" s="449"/>
      <c r="GPC187" s="449"/>
      <c r="GPD187" s="449"/>
      <c r="GPE187" s="449"/>
      <c r="GPF187" s="449"/>
      <c r="GPG187" s="449"/>
      <c r="GPH187" s="449"/>
      <c r="GPI187" s="449"/>
      <c r="GPJ187" s="449"/>
      <c r="GPK187" s="449"/>
      <c r="GPL187" s="449"/>
      <c r="GPM187" s="449"/>
      <c r="GPN187" s="449"/>
      <c r="GPO187" s="449"/>
      <c r="GPP187" s="449"/>
      <c r="GPQ187" s="449"/>
      <c r="GPR187" s="449"/>
      <c r="GPS187" s="449"/>
      <c r="GPT187" s="449"/>
      <c r="GPU187" s="449"/>
      <c r="GPV187" s="449"/>
      <c r="GPW187" s="449"/>
      <c r="GPX187" s="449"/>
      <c r="GPY187" s="449"/>
      <c r="GPZ187" s="449"/>
      <c r="GQA187" s="449"/>
      <c r="GQB187" s="449"/>
      <c r="GQC187" s="449"/>
      <c r="GQD187" s="449"/>
      <c r="GQE187" s="449"/>
      <c r="GQF187" s="449"/>
      <c r="GQG187" s="449"/>
      <c r="GQH187" s="449"/>
      <c r="GQI187" s="449"/>
      <c r="GQJ187" s="449"/>
      <c r="GQK187" s="449"/>
      <c r="GQL187" s="449"/>
      <c r="GQM187" s="449"/>
      <c r="GQN187" s="449"/>
      <c r="GQO187" s="449"/>
      <c r="GQP187" s="449"/>
      <c r="GQQ187" s="449"/>
      <c r="GQR187" s="449"/>
      <c r="GQS187" s="449"/>
      <c r="GQT187" s="449"/>
      <c r="GQU187" s="449"/>
      <c r="GQV187" s="449"/>
      <c r="GQW187" s="449"/>
      <c r="GQX187" s="449"/>
      <c r="GQY187" s="449"/>
      <c r="GQZ187" s="449"/>
      <c r="GRA187" s="449"/>
      <c r="GRB187" s="449"/>
      <c r="GRC187" s="449"/>
      <c r="GRD187" s="449"/>
      <c r="GRE187" s="449"/>
      <c r="GRF187" s="449"/>
      <c r="GRG187" s="449"/>
      <c r="GRH187" s="449"/>
      <c r="GRI187" s="449"/>
      <c r="GRJ187" s="449"/>
      <c r="GRK187" s="449"/>
      <c r="GRL187" s="449"/>
      <c r="GRM187" s="449"/>
      <c r="GRN187" s="449"/>
      <c r="GRO187" s="449"/>
      <c r="GRP187" s="449"/>
      <c r="GRQ187" s="449"/>
      <c r="GRR187" s="449"/>
      <c r="GRS187" s="449"/>
      <c r="GRT187" s="449"/>
      <c r="GRU187" s="449"/>
      <c r="GRV187" s="449"/>
      <c r="GRW187" s="449"/>
      <c r="GRX187" s="449"/>
      <c r="GRY187" s="449"/>
      <c r="GRZ187" s="449"/>
      <c r="GSA187" s="449"/>
      <c r="GSB187" s="449"/>
      <c r="GSC187" s="449"/>
      <c r="GSD187" s="449"/>
      <c r="GSE187" s="449"/>
      <c r="GSF187" s="449"/>
      <c r="GSG187" s="449"/>
      <c r="GSH187" s="449"/>
      <c r="GSI187" s="449"/>
      <c r="GSJ187" s="449"/>
      <c r="GSK187" s="449"/>
      <c r="GSL187" s="449"/>
      <c r="GSM187" s="449"/>
      <c r="GSN187" s="449"/>
      <c r="GSO187" s="449"/>
      <c r="GSP187" s="449"/>
      <c r="GSQ187" s="449"/>
      <c r="GSR187" s="449"/>
      <c r="GSS187" s="449"/>
      <c r="GST187" s="449"/>
      <c r="GSU187" s="449"/>
      <c r="GSV187" s="449"/>
      <c r="GSW187" s="449"/>
      <c r="GSX187" s="449"/>
      <c r="GSY187" s="449"/>
      <c r="GSZ187" s="449"/>
      <c r="GTA187" s="449"/>
      <c r="GTB187" s="449"/>
      <c r="GTC187" s="449"/>
      <c r="GTD187" s="449"/>
      <c r="GTE187" s="449"/>
      <c r="GTF187" s="449"/>
      <c r="GTG187" s="449"/>
      <c r="GTH187" s="449"/>
      <c r="GTI187" s="449"/>
      <c r="GTJ187" s="449"/>
      <c r="GTK187" s="449"/>
      <c r="GTL187" s="449"/>
      <c r="GTM187" s="449"/>
      <c r="GTN187" s="449"/>
      <c r="GTO187" s="449"/>
      <c r="GTP187" s="449"/>
      <c r="GTQ187" s="449"/>
      <c r="GTR187" s="449"/>
      <c r="GTS187" s="449"/>
      <c r="GTT187" s="449"/>
      <c r="GTU187" s="449"/>
      <c r="GTV187" s="449"/>
      <c r="GTW187" s="449"/>
      <c r="GTX187" s="449"/>
      <c r="GTY187" s="449"/>
      <c r="GTZ187" s="449"/>
      <c r="GUA187" s="449"/>
      <c r="GUB187" s="449"/>
      <c r="GUC187" s="449"/>
      <c r="GUD187" s="449"/>
      <c r="GUE187" s="449"/>
      <c r="GUF187" s="449"/>
      <c r="GUG187" s="449"/>
      <c r="GUH187" s="449"/>
      <c r="GUI187" s="449"/>
      <c r="GUJ187" s="449"/>
      <c r="GUK187" s="449"/>
      <c r="GUL187" s="449"/>
      <c r="GUM187" s="449"/>
      <c r="GUN187" s="449"/>
      <c r="GUO187" s="449"/>
      <c r="GUP187" s="449"/>
      <c r="GUQ187" s="449"/>
      <c r="GUR187" s="449"/>
      <c r="GUS187" s="449"/>
      <c r="GUT187" s="449"/>
      <c r="GUU187" s="449"/>
      <c r="GUV187" s="449"/>
      <c r="GUW187" s="449"/>
      <c r="GUX187" s="449"/>
      <c r="GUY187" s="449"/>
      <c r="GUZ187" s="449"/>
      <c r="GVA187" s="449"/>
      <c r="GVB187" s="449"/>
      <c r="GVC187" s="449"/>
      <c r="GVD187" s="449"/>
      <c r="GVE187" s="449"/>
      <c r="GVF187" s="449"/>
      <c r="GVG187" s="449"/>
      <c r="GVH187" s="449"/>
      <c r="GVI187" s="449"/>
      <c r="GVJ187" s="449"/>
      <c r="GVK187" s="449"/>
      <c r="GVL187" s="449"/>
      <c r="GVM187" s="449"/>
      <c r="GVN187" s="449"/>
      <c r="GVO187" s="449"/>
      <c r="GVP187" s="449"/>
      <c r="GVQ187" s="449"/>
      <c r="GVR187" s="449"/>
      <c r="GVS187" s="449"/>
      <c r="GVT187" s="449"/>
      <c r="GVU187" s="449"/>
      <c r="GVV187" s="449"/>
      <c r="GVW187" s="449"/>
      <c r="GVX187" s="449"/>
      <c r="GVY187" s="449"/>
      <c r="GVZ187" s="449"/>
      <c r="GWA187" s="449"/>
      <c r="GWB187" s="449"/>
      <c r="GWC187" s="449"/>
      <c r="GWD187" s="449"/>
      <c r="GWE187" s="449"/>
      <c r="GWF187" s="449"/>
      <c r="GWG187" s="449"/>
      <c r="GWH187" s="449"/>
      <c r="GWI187" s="449"/>
      <c r="GWJ187" s="449"/>
      <c r="GWK187" s="449"/>
      <c r="GWL187" s="449"/>
      <c r="GWM187" s="449"/>
      <c r="GWN187" s="449"/>
      <c r="GWO187" s="449"/>
      <c r="GWP187" s="449"/>
      <c r="GWQ187" s="449"/>
      <c r="GWR187" s="449"/>
      <c r="GWS187" s="449"/>
      <c r="GWT187" s="449"/>
      <c r="GWU187" s="449"/>
      <c r="GWV187" s="449"/>
      <c r="GWW187" s="449"/>
      <c r="GWX187" s="449"/>
      <c r="GWY187" s="449"/>
      <c r="GWZ187" s="449"/>
      <c r="GXA187" s="449"/>
      <c r="GXB187" s="449"/>
      <c r="GXC187" s="449"/>
      <c r="GXD187" s="449"/>
      <c r="GXE187" s="449"/>
      <c r="GXF187" s="449"/>
      <c r="GXG187" s="449"/>
      <c r="GXH187" s="449"/>
      <c r="GXI187" s="449"/>
      <c r="GXJ187" s="449"/>
      <c r="GXK187" s="449"/>
      <c r="GXL187" s="449"/>
      <c r="GXM187" s="449"/>
      <c r="GXN187" s="449"/>
      <c r="GXO187" s="449"/>
      <c r="GXP187" s="449"/>
      <c r="GXQ187" s="449"/>
      <c r="GXR187" s="449"/>
      <c r="GXS187" s="449"/>
      <c r="GXT187" s="449"/>
      <c r="GXU187" s="449"/>
      <c r="GXV187" s="449"/>
      <c r="GXW187" s="449"/>
      <c r="GXX187" s="449"/>
      <c r="GXY187" s="449"/>
      <c r="GXZ187" s="449"/>
      <c r="GYA187" s="449"/>
      <c r="GYB187" s="449"/>
      <c r="GYC187" s="449"/>
      <c r="GYD187" s="449"/>
      <c r="GYE187" s="449"/>
      <c r="GYF187" s="449"/>
      <c r="GYG187" s="449"/>
      <c r="GYH187" s="449"/>
      <c r="GYI187" s="449"/>
      <c r="GYJ187" s="449"/>
      <c r="GYK187" s="449"/>
      <c r="GYL187" s="449"/>
      <c r="GYM187" s="449"/>
      <c r="GYN187" s="449"/>
      <c r="GYO187" s="449"/>
      <c r="GYP187" s="449"/>
      <c r="GYQ187" s="449"/>
      <c r="GYR187" s="449"/>
      <c r="GYS187" s="449"/>
      <c r="GYT187" s="449"/>
      <c r="GYU187" s="449"/>
      <c r="GYV187" s="449"/>
      <c r="GYW187" s="449"/>
      <c r="GYX187" s="449"/>
      <c r="GYY187" s="449"/>
      <c r="GYZ187" s="449"/>
      <c r="GZA187" s="449"/>
      <c r="GZB187" s="449"/>
      <c r="GZC187" s="449"/>
      <c r="GZD187" s="449"/>
      <c r="GZE187" s="449"/>
      <c r="GZF187" s="449"/>
      <c r="GZG187" s="449"/>
      <c r="GZH187" s="449"/>
      <c r="GZI187" s="449"/>
      <c r="GZJ187" s="449"/>
      <c r="GZK187" s="449"/>
      <c r="GZL187" s="449"/>
      <c r="GZM187" s="449"/>
      <c r="GZN187" s="449"/>
      <c r="GZO187" s="449"/>
      <c r="GZP187" s="449"/>
      <c r="GZQ187" s="449"/>
      <c r="GZR187" s="449"/>
      <c r="GZS187" s="449"/>
      <c r="GZT187" s="449"/>
      <c r="GZU187" s="449"/>
      <c r="GZV187" s="449"/>
      <c r="GZW187" s="449"/>
      <c r="GZX187" s="449"/>
      <c r="GZY187" s="449"/>
      <c r="GZZ187" s="449"/>
      <c r="HAA187" s="449"/>
      <c r="HAB187" s="449"/>
      <c r="HAC187" s="449"/>
      <c r="HAD187" s="449"/>
      <c r="HAE187" s="449"/>
      <c r="HAF187" s="449"/>
      <c r="HAG187" s="449"/>
      <c r="HAH187" s="449"/>
      <c r="HAI187" s="449"/>
      <c r="HAJ187" s="449"/>
      <c r="HAK187" s="449"/>
      <c r="HAL187" s="449"/>
      <c r="HAM187" s="449"/>
      <c r="HAN187" s="449"/>
      <c r="HAO187" s="449"/>
      <c r="HAP187" s="449"/>
      <c r="HAQ187" s="449"/>
      <c r="HAR187" s="449"/>
      <c r="HAS187" s="449"/>
      <c r="HAT187" s="449"/>
      <c r="HAU187" s="449"/>
      <c r="HAV187" s="449"/>
      <c r="HAW187" s="449"/>
      <c r="HAX187" s="449"/>
      <c r="HAY187" s="449"/>
      <c r="HAZ187" s="449"/>
      <c r="HBA187" s="449"/>
      <c r="HBB187" s="449"/>
      <c r="HBC187" s="449"/>
      <c r="HBD187" s="449"/>
      <c r="HBE187" s="449"/>
      <c r="HBF187" s="449"/>
      <c r="HBG187" s="449"/>
      <c r="HBH187" s="449"/>
      <c r="HBI187" s="449"/>
      <c r="HBJ187" s="449"/>
      <c r="HBK187" s="449"/>
      <c r="HBL187" s="449"/>
      <c r="HBM187" s="449"/>
      <c r="HBN187" s="449"/>
      <c r="HBO187" s="449"/>
      <c r="HBP187" s="449"/>
      <c r="HBQ187" s="449"/>
      <c r="HBR187" s="449"/>
      <c r="HBS187" s="449"/>
      <c r="HBT187" s="449"/>
      <c r="HBU187" s="449"/>
      <c r="HBV187" s="449"/>
      <c r="HBW187" s="449"/>
      <c r="HBX187" s="449"/>
      <c r="HBY187" s="449"/>
      <c r="HBZ187" s="449"/>
      <c r="HCA187" s="449"/>
      <c r="HCB187" s="449"/>
      <c r="HCC187" s="449"/>
      <c r="HCD187" s="449"/>
      <c r="HCE187" s="449"/>
      <c r="HCF187" s="449"/>
      <c r="HCG187" s="449"/>
      <c r="HCH187" s="449"/>
      <c r="HCI187" s="449"/>
      <c r="HCJ187" s="449"/>
      <c r="HCK187" s="449"/>
      <c r="HCL187" s="449"/>
      <c r="HCM187" s="449"/>
      <c r="HCN187" s="449"/>
      <c r="HCO187" s="449"/>
      <c r="HCP187" s="449"/>
      <c r="HCQ187" s="449"/>
      <c r="HCR187" s="449"/>
      <c r="HCS187" s="449"/>
      <c r="HCT187" s="449"/>
      <c r="HCU187" s="449"/>
      <c r="HCV187" s="449"/>
      <c r="HCW187" s="449"/>
      <c r="HCX187" s="449"/>
      <c r="HCY187" s="449"/>
      <c r="HCZ187" s="449"/>
      <c r="HDA187" s="449"/>
      <c r="HDB187" s="449"/>
      <c r="HDC187" s="449"/>
      <c r="HDD187" s="449"/>
      <c r="HDE187" s="449"/>
      <c r="HDF187" s="449"/>
      <c r="HDG187" s="449"/>
      <c r="HDH187" s="449"/>
      <c r="HDI187" s="449"/>
      <c r="HDJ187" s="449"/>
      <c r="HDK187" s="449"/>
      <c r="HDL187" s="449"/>
      <c r="HDM187" s="449"/>
      <c r="HDN187" s="449"/>
      <c r="HDO187" s="449"/>
      <c r="HDP187" s="449"/>
      <c r="HDQ187" s="449"/>
      <c r="HDR187" s="449"/>
      <c r="HDS187" s="449"/>
      <c r="HDT187" s="449"/>
      <c r="HDU187" s="449"/>
      <c r="HDV187" s="449"/>
      <c r="HDW187" s="449"/>
      <c r="HDX187" s="449"/>
      <c r="HDY187" s="449"/>
      <c r="HDZ187" s="449"/>
      <c r="HEA187" s="449"/>
      <c r="HEB187" s="449"/>
      <c r="HEC187" s="449"/>
      <c r="HED187" s="449"/>
      <c r="HEE187" s="449"/>
      <c r="HEF187" s="449"/>
      <c r="HEG187" s="449"/>
      <c r="HEH187" s="449"/>
      <c r="HEI187" s="449"/>
      <c r="HEJ187" s="449"/>
      <c r="HEK187" s="449"/>
      <c r="HEL187" s="449"/>
      <c r="HEM187" s="449"/>
      <c r="HEN187" s="449"/>
      <c r="HEO187" s="449"/>
      <c r="HEP187" s="449"/>
      <c r="HEQ187" s="449"/>
      <c r="HER187" s="449"/>
      <c r="HES187" s="449"/>
      <c r="HET187" s="449"/>
      <c r="HEU187" s="449"/>
      <c r="HEV187" s="449"/>
      <c r="HEW187" s="449"/>
      <c r="HEX187" s="449"/>
      <c r="HEY187" s="449"/>
      <c r="HEZ187" s="449"/>
      <c r="HFA187" s="449"/>
      <c r="HFB187" s="449"/>
      <c r="HFC187" s="449"/>
      <c r="HFD187" s="449"/>
      <c r="HFE187" s="449"/>
      <c r="HFF187" s="449"/>
      <c r="HFG187" s="449"/>
      <c r="HFH187" s="449"/>
      <c r="HFI187" s="449"/>
      <c r="HFJ187" s="449"/>
      <c r="HFK187" s="449"/>
      <c r="HFL187" s="449"/>
      <c r="HFM187" s="449"/>
      <c r="HFN187" s="449"/>
      <c r="HFO187" s="449"/>
      <c r="HFP187" s="449"/>
      <c r="HFQ187" s="449"/>
      <c r="HFR187" s="449"/>
      <c r="HFS187" s="449"/>
      <c r="HFT187" s="449"/>
      <c r="HFU187" s="449"/>
      <c r="HFV187" s="449"/>
      <c r="HFW187" s="449"/>
      <c r="HFX187" s="449"/>
      <c r="HFY187" s="449"/>
      <c r="HFZ187" s="449"/>
      <c r="HGA187" s="449"/>
      <c r="HGB187" s="449"/>
      <c r="HGC187" s="449"/>
      <c r="HGD187" s="449"/>
      <c r="HGE187" s="449"/>
      <c r="HGF187" s="449"/>
      <c r="HGG187" s="449"/>
      <c r="HGH187" s="449"/>
      <c r="HGI187" s="449"/>
      <c r="HGJ187" s="449"/>
      <c r="HGK187" s="449"/>
      <c r="HGL187" s="449"/>
      <c r="HGM187" s="449"/>
      <c r="HGN187" s="449"/>
      <c r="HGO187" s="449"/>
      <c r="HGP187" s="449"/>
      <c r="HGQ187" s="449"/>
      <c r="HGR187" s="449"/>
      <c r="HGS187" s="449"/>
      <c r="HGT187" s="449"/>
      <c r="HGU187" s="449"/>
      <c r="HGV187" s="449"/>
      <c r="HGW187" s="449"/>
      <c r="HGX187" s="449"/>
      <c r="HGY187" s="449"/>
      <c r="HGZ187" s="449"/>
      <c r="HHA187" s="449"/>
      <c r="HHB187" s="449"/>
      <c r="HHC187" s="449"/>
      <c r="HHD187" s="449"/>
      <c r="HHE187" s="449"/>
      <c r="HHF187" s="449"/>
      <c r="HHG187" s="449"/>
      <c r="HHH187" s="449"/>
      <c r="HHI187" s="449"/>
      <c r="HHJ187" s="449"/>
      <c r="HHK187" s="449"/>
      <c r="HHL187" s="449"/>
      <c r="HHM187" s="449"/>
      <c r="HHN187" s="449"/>
      <c r="HHO187" s="449"/>
      <c r="HHP187" s="449"/>
      <c r="HHQ187" s="449"/>
      <c r="HHR187" s="449"/>
      <c r="HHS187" s="449"/>
      <c r="HHT187" s="449"/>
      <c r="HHU187" s="449"/>
      <c r="HHV187" s="449"/>
      <c r="HHW187" s="449"/>
      <c r="HHX187" s="449"/>
      <c r="HHY187" s="449"/>
      <c r="HHZ187" s="449"/>
      <c r="HIA187" s="449"/>
      <c r="HIB187" s="449"/>
      <c r="HIC187" s="449"/>
      <c r="HID187" s="449"/>
      <c r="HIE187" s="449"/>
      <c r="HIF187" s="449"/>
      <c r="HIG187" s="449"/>
      <c r="HIH187" s="449"/>
      <c r="HII187" s="449"/>
      <c r="HIJ187" s="449"/>
      <c r="HIK187" s="449"/>
      <c r="HIL187" s="449"/>
      <c r="HIM187" s="449"/>
      <c r="HIN187" s="449"/>
      <c r="HIO187" s="449"/>
      <c r="HIP187" s="449"/>
      <c r="HIQ187" s="449"/>
      <c r="HIR187" s="449"/>
      <c r="HIS187" s="449"/>
      <c r="HIT187" s="449"/>
      <c r="HIU187" s="449"/>
      <c r="HIV187" s="449"/>
      <c r="HIW187" s="449"/>
      <c r="HIX187" s="449"/>
      <c r="HIY187" s="449"/>
      <c r="HIZ187" s="449"/>
      <c r="HJA187" s="449"/>
      <c r="HJB187" s="449"/>
      <c r="HJC187" s="449"/>
      <c r="HJD187" s="449"/>
      <c r="HJE187" s="449"/>
      <c r="HJF187" s="449"/>
      <c r="HJG187" s="449"/>
      <c r="HJH187" s="449"/>
      <c r="HJI187" s="449"/>
      <c r="HJJ187" s="449"/>
      <c r="HJK187" s="449"/>
      <c r="HJL187" s="449"/>
      <c r="HJM187" s="449"/>
      <c r="HJN187" s="449"/>
      <c r="HJO187" s="449"/>
      <c r="HJP187" s="449"/>
      <c r="HJQ187" s="449"/>
      <c r="HJR187" s="449"/>
      <c r="HJS187" s="449"/>
      <c r="HJT187" s="449"/>
      <c r="HJU187" s="449"/>
      <c r="HJV187" s="449"/>
      <c r="HJW187" s="449"/>
      <c r="HJX187" s="449"/>
      <c r="HJY187" s="449"/>
      <c r="HJZ187" s="449"/>
      <c r="HKA187" s="449"/>
      <c r="HKB187" s="449"/>
      <c r="HKC187" s="449"/>
      <c r="HKD187" s="449"/>
      <c r="HKE187" s="449"/>
      <c r="HKF187" s="449"/>
      <c r="HKG187" s="449"/>
      <c r="HKH187" s="449"/>
      <c r="HKI187" s="449"/>
      <c r="HKJ187" s="449"/>
      <c r="HKK187" s="449"/>
      <c r="HKL187" s="449"/>
      <c r="HKM187" s="449"/>
      <c r="HKN187" s="449"/>
      <c r="HKO187" s="449"/>
      <c r="HKP187" s="449"/>
      <c r="HKQ187" s="449"/>
      <c r="HKR187" s="449"/>
      <c r="HKS187" s="449"/>
      <c r="HKT187" s="449"/>
      <c r="HKU187" s="449"/>
      <c r="HKV187" s="449"/>
      <c r="HKW187" s="449"/>
      <c r="HKX187" s="449"/>
      <c r="HKY187" s="449"/>
      <c r="HKZ187" s="449"/>
      <c r="HLA187" s="449"/>
      <c r="HLB187" s="449"/>
      <c r="HLC187" s="449"/>
      <c r="HLD187" s="449"/>
      <c r="HLE187" s="449"/>
      <c r="HLF187" s="449"/>
      <c r="HLG187" s="449"/>
      <c r="HLH187" s="449"/>
      <c r="HLI187" s="449"/>
      <c r="HLJ187" s="449"/>
      <c r="HLK187" s="449"/>
      <c r="HLL187" s="449"/>
      <c r="HLM187" s="449"/>
      <c r="HLN187" s="449"/>
      <c r="HLO187" s="449"/>
      <c r="HLP187" s="449"/>
      <c r="HLQ187" s="449"/>
      <c r="HLR187" s="449"/>
      <c r="HLS187" s="449"/>
      <c r="HLT187" s="449"/>
      <c r="HLU187" s="449"/>
      <c r="HLV187" s="449"/>
      <c r="HLW187" s="449"/>
      <c r="HLX187" s="449"/>
      <c r="HLY187" s="449"/>
      <c r="HLZ187" s="449"/>
      <c r="HMA187" s="449"/>
      <c r="HMB187" s="449"/>
      <c r="HMC187" s="449"/>
      <c r="HMD187" s="449"/>
      <c r="HME187" s="449"/>
      <c r="HMF187" s="449"/>
      <c r="HMG187" s="449"/>
      <c r="HMH187" s="449"/>
      <c r="HMI187" s="449"/>
      <c r="HMJ187" s="449"/>
      <c r="HMK187" s="449"/>
      <c r="HML187" s="449"/>
      <c r="HMM187" s="449"/>
      <c r="HMN187" s="449"/>
      <c r="HMO187" s="449"/>
      <c r="HMP187" s="449"/>
      <c r="HMQ187" s="449"/>
      <c r="HMR187" s="449"/>
      <c r="HMS187" s="449"/>
      <c r="HMT187" s="449"/>
      <c r="HMU187" s="449"/>
      <c r="HMV187" s="449"/>
      <c r="HMW187" s="449"/>
      <c r="HMX187" s="449"/>
      <c r="HMY187" s="449"/>
      <c r="HMZ187" s="449"/>
      <c r="HNA187" s="449"/>
      <c r="HNB187" s="449"/>
      <c r="HNC187" s="449"/>
      <c r="HND187" s="449"/>
      <c r="HNE187" s="449"/>
      <c r="HNF187" s="449"/>
      <c r="HNG187" s="449"/>
      <c r="HNH187" s="449"/>
      <c r="HNI187" s="449"/>
      <c r="HNJ187" s="449"/>
      <c r="HNK187" s="449"/>
      <c r="HNL187" s="449"/>
      <c r="HNM187" s="449"/>
      <c r="HNN187" s="449"/>
      <c r="HNO187" s="449"/>
      <c r="HNP187" s="449"/>
      <c r="HNQ187" s="449"/>
      <c r="HNR187" s="449"/>
      <c r="HNS187" s="449"/>
      <c r="HNT187" s="449"/>
      <c r="HNU187" s="449"/>
      <c r="HNV187" s="449"/>
      <c r="HNW187" s="449"/>
      <c r="HNX187" s="449"/>
      <c r="HNY187" s="449"/>
      <c r="HNZ187" s="449"/>
      <c r="HOA187" s="449"/>
      <c r="HOB187" s="449"/>
      <c r="HOC187" s="449"/>
      <c r="HOD187" s="449"/>
      <c r="HOE187" s="449"/>
      <c r="HOF187" s="449"/>
      <c r="HOG187" s="449"/>
      <c r="HOH187" s="449"/>
      <c r="HOI187" s="449"/>
      <c r="HOJ187" s="449"/>
      <c r="HOK187" s="449"/>
      <c r="HOL187" s="449"/>
      <c r="HOM187" s="449"/>
      <c r="HON187" s="449"/>
      <c r="HOO187" s="449"/>
      <c r="HOP187" s="449"/>
      <c r="HOQ187" s="449"/>
      <c r="HOR187" s="449"/>
      <c r="HOS187" s="449"/>
      <c r="HOT187" s="449"/>
      <c r="HOU187" s="449"/>
      <c r="HOV187" s="449"/>
      <c r="HOW187" s="449"/>
      <c r="HOX187" s="449"/>
      <c r="HOY187" s="449"/>
      <c r="HOZ187" s="449"/>
      <c r="HPA187" s="449"/>
      <c r="HPB187" s="449"/>
      <c r="HPC187" s="449"/>
      <c r="HPD187" s="449"/>
      <c r="HPE187" s="449"/>
      <c r="HPF187" s="449"/>
      <c r="HPG187" s="449"/>
      <c r="HPH187" s="449"/>
      <c r="HPI187" s="449"/>
      <c r="HPJ187" s="449"/>
      <c r="HPK187" s="449"/>
      <c r="HPL187" s="449"/>
      <c r="HPM187" s="449"/>
      <c r="HPN187" s="449"/>
      <c r="HPO187" s="449"/>
      <c r="HPP187" s="449"/>
      <c r="HPQ187" s="449"/>
      <c r="HPR187" s="449"/>
      <c r="HPS187" s="449"/>
      <c r="HPT187" s="449"/>
      <c r="HPU187" s="449"/>
      <c r="HPV187" s="449"/>
      <c r="HPW187" s="449"/>
      <c r="HPX187" s="449"/>
      <c r="HPY187" s="449"/>
      <c r="HPZ187" s="449"/>
      <c r="HQA187" s="449"/>
      <c r="HQB187" s="449"/>
      <c r="HQC187" s="449"/>
      <c r="HQD187" s="449"/>
      <c r="HQE187" s="449"/>
      <c r="HQF187" s="449"/>
      <c r="HQG187" s="449"/>
      <c r="HQH187" s="449"/>
      <c r="HQI187" s="449"/>
      <c r="HQJ187" s="449"/>
      <c r="HQK187" s="449"/>
      <c r="HQL187" s="449"/>
      <c r="HQM187" s="449"/>
      <c r="HQN187" s="449"/>
      <c r="HQO187" s="449"/>
      <c r="HQP187" s="449"/>
      <c r="HQQ187" s="449"/>
      <c r="HQR187" s="449"/>
      <c r="HQS187" s="449"/>
      <c r="HQT187" s="449"/>
      <c r="HQU187" s="449"/>
      <c r="HQV187" s="449"/>
      <c r="HQW187" s="449"/>
      <c r="HQX187" s="449"/>
      <c r="HQY187" s="449"/>
      <c r="HQZ187" s="449"/>
      <c r="HRA187" s="449"/>
      <c r="HRB187" s="449"/>
      <c r="HRC187" s="449"/>
      <c r="HRD187" s="449"/>
      <c r="HRE187" s="449"/>
      <c r="HRF187" s="449"/>
      <c r="HRG187" s="449"/>
      <c r="HRH187" s="449"/>
      <c r="HRI187" s="449"/>
      <c r="HRJ187" s="449"/>
      <c r="HRK187" s="449"/>
      <c r="HRL187" s="449"/>
      <c r="HRM187" s="449"/>
      <c r="HRN187" s="449"/>
      <c r="HRO187" s="449"/>
      <c r="HRP187" s="449"/>
      <c r="HRQ187" s="449"/>
      <c r="HRR187" s="449"/>
      <c r="HRS187" s="449"/>
      <c r="HRT187" s="449"/>
      <c r="HRU187" s="449"/>
      <c r="HRV187" s="449"/>
      <c r="HRW187" s="449"/>
      <c r="HRX187" s="449"/>
      <c r="HRY187" s="449"/>
      <c r="HRZ187" s="449"/>
      <c r="HSA187" s="449"/>
      <c r="HSB187" s="449"/>
      <c r="HSC187" s="449"/>
      <c r="HSD187" s="449"/>
      <c r="HSE187" s="449"/>
      <c r="HSF187" s="449"/>
      <c r="HSG187" s="449"/>
      <c r="HSH187" s="449"/>
      <c r="HSI187" s="449"/>
      <c r="HSJ187" s="449"/>
      <c r="HSK187" s="449"/>
      <c r="HSL187" s="449"/>
      <c r="HSM187" s="449"/>
      <c r="HSN187" s="449"/>
      <c r="HSO187" s="449"/>
      <c r="HSP187" s="449"/>
      <c r="HSQ187" s="449"/>
      <c r="HSR187" s="449"/>
      <c r="HSS187" s="449"/>
      <c r="HST187" s="449"/>
      <c r="HSU187" s="449"/>
      <c r="HSV187" s="449"/>
      <c r="HSW187" s="449"/>
      <c r="HSX187" s="449"/>
      <c r="HSY187" s="449"/>
      <c r="HSZ187" s="449"/>
      <c r="HTA187" s="449"/>
      <c r="HTB187" s="449"/>
      <c r="HTC187" s="449"/>
      <c r="HTD187" s="449"/>
      <c r="HTE187" s="449"/>
      <c r="HTF187" s="449"/>
      <c r="HTG187" s="449"/>
      <c r="HTH187" s="449"/>
      <c r="HTI187" s="449"/>
      <c r="HTJ187" s="449"/>
      <c r="HTK187" s="449"/>
      <c r="HTL187" s="449"/>
      <c r="HTM187" s="449"/>
      <c r="HTN187" s="449"/>
      <c r="HTO187" s="449"/>
      <c r="HTP187" s="449"/>
      <c r="HTQ187" s="449"/>
      <c r="HTR187" s="449"/>
      <c r="HTS187" s="449"/>
      <c r="HTT187" s="449"/>
      <c r="HTU187" s="449"/>
      <c r="HTV187" s="449"/>
      <c r="HTW187" s="449"/>
      <c r="HTX187" s="449"/>
      <c r="HTY187" s="449"/>
      <c r="HTZ187" s="449"/>
      <c r="HUA187" s="449"/>
      <c r="HUB187" s="449"/>
      <c r="HUC187" s="449"/>
      <c r="HUD187" s="449"/>
      <c r="HUE187" s="449"/>
      <c r="HUF187" s="449"/>
      <c r="HUG187" s="449"/>
      <c r="HUH187" s="449"/>
      <c r="HUI187" s="449"/>
      <c r="HUJ187" s="449"/>
      <c r="HUK187" s="449"/>
      <c r="HUL187" s="449"/>
      <c r="HUM187" s="449"/>
      <c r="HUN187" s="449"/>
      <c r="HUO187" s="449"/>
      <c r="HUP187" s="449"/>
      <c r="HUQ187" s="449"/>
      <c r="HUR187" s="449"/>
      <c r="HUS187" s="449"/>
      <c r="HUT187" s="449"/>
      <c r="HUU187" s="449"/>
      <c r="HUV187" s="449"/>
      <c r="HUW187" s="449"/>
      <c r="HUX187" s="449"/>
      <c r="HUY187" s="449"/>
      <c r="HUZ187" s="449"/>
      <c r="HVA187" s="449"/>
      <c r="HVB187" s="449"/>
      <c r="HVC187" s="449"/>
      <c r="HVD187" s="449"/>
      <c r="HVE187" s="449"/>
      <c r="HVF187" s="449"/>
      <c r="HVG187" s="449"/>
      <c r="HVH187" s="449"/>
      <c r="HVI187" s="449"/>
      <c r="HVJ187" s="449"/>
      <c r="HVK187" s="449"/>
      <c r="HVL187" s="449"/>
      <c r="HVM187" s="449"/>
      <c r="HVN187" s="449"/>
      <c r="HVO187" s="449"/>
      <c r="HVP187" s="449"/>
      <c r="HVQ187" s="449"/>
      <c r="HVR187" s="449"/>
      <c r="HVS187" s="449"/>
      <c r="HVT187" s="449"/>
      <c r="HVU187" s="449"/>
      <c r="HVV187" s="449"/>
      <c r="HVW187" s="449"/>
      <c r="HVX187" s="449"/>
      <c r="HVY187" s="449"/>
      <c r="HVZ187" s="449"/>
      <c r="HWA187" s="449"/>
      <c r="HWB187" s="449"/>
      <c r="HWC187" s="449"/>
      <c r="HWD187" s="449"/>
      <c r="HWE187" s="449"/>
      <c r="HWF187" s="449"/>
      <c r="HWG187" s="449"/>
      <c r="HWH187" s="449"/>
      <c r="HWI187" s="449"/>
      <c r="HWJ187" s="449"/>
      <c r="HWK187" s="449"/>
      <c r="HWL187" s="449"/>
      <c r="HWM187" s="449"/>
      <c r="HWN187" s="449"/>
      <c r="HWO187" s="449"/>
      <c r="HWP187" s="449"/>
      <c r="HWQ187" s="449"/>
      <c r="HWR187" s="449"/>
      <c r="HWS187" s="449"/>
      <c r="HWT187" s="449"/>
      <c r="HWU187" s="449"/>
      <c r="HWV187" s="449"/>
      <c r="HWW187" s="449"/>
      <c r="HWX187" s="449"/>
      <c r="HWY187" s="449"/>
      <c r="HWZ187" s="449"/>
      <c r="HXA187" s="449"/>
      <c r="HXB187" s="449"/>
      <c r="HXC187" s="449"/>
      <c r="HXD187" s="449"/>
      <c r="HXE187" s="449"/>
      <c r="HXF187" s="449"/>
      <c r="HXG187" s="449"/>
      <c r="HXH187" s="449"/>
      <c r="HXI187" s="449"/>
      <c r="HXJ187" s="449"/>
      <c r="HXK187" s="449"/>
      <c r="HXL187" s="449"/>
      <c r="HXM187" s="449"/>
      <c r="HXN187" s="449"/>
      <c r="HXO187" s="449"/>
      <c r="HXP187" s="449"/>
      <c r="HXQ187" s="449"/>
      <c r="HXR187" s="449"/>
      <c r="HXS187" s="449"/>
      <c r="HXT187" s="449"/>
      <c r="HXU187" s="449"/>
      <c r="HXV187" s="449"/>
      <c r="HXW187" s="449"/>
      <c r="HXX187" s="449"/>
      <c r="HXY187" s="449"/>
      <c r="HXZ187" s="449"/>
      <c r="HYA187" s="449"/>
      <c r="HYB187" s="449"/>
      <c r="HYC187" s="449"/>
      <c r="HYD187" s="449"/>
      <c r="HYE187" s="449"/>
      <c r="HYF187" s="449"/>
      <c r="HYG187" s="449"/>
      <c r="HYH187" s="449"/>
      <c r="HYI187" s="449"/>
      <c r="HYJ187" s="449"/>
      <c r="HYK187" s="449"/>
      <c r="HYL187" s="449"/>
      <c r="HYM187" s="449"/>
      <c r="HYN187" s="449"/>
      <c r="HYO187" s="449"/>
      <c r="HYP187" s="449"/>
      <c r="HYQ187" s="449"/>
      <c r="HYR187" s="449"/>
      <c r="HYS187" s="449"/>
      <c r="HYT187" s="449"/>
      <c r="HYU187" s="449"/>
      <c r="HYV187" s="449"/>
      <c r="HYW187" s="449"/>
      <c r="HYX187" s="449"/>
      <c r="HYY187" s="449"/>
      <c r="HYZ187" s="449"/>
      <c r="HZA187" s="449"/>
      <c r="HZB187" s="449"/>
      <c r="HZC187" s="449"/>
      <c r="HZD187" s="449"/>
      <c r="HZE187" s="449"/>
      <c r="HZF187" s="449"/>
      <c r="HZG187" s="449"/>
      <c r="HZH187" s="449"/>
      <c r="HZI187" s="449"/>
      <c r="HZJ187" s="449"/>
      <c r="HZK187" s="449"/>
      <c r="HZL187" s="449"/>
      <c r="HZM187" s="449"/>
      <c r="HZN187" s="449"/>
      <c r="HZO187" s="449"/>
      <c r="HZP187" s="449"/>
      <c r="HZQ187" s="449"/>
      <c r="HZR187" s="449"/>
      <c r="HZS187" s="449"/>
      <c r="HZT187" s="449"/>
      <c r="HZU187" s="449"/>
      <c r="HZV187" s="449"/>
      <c r="HZW187" s="449"/>
      <c r="HZX187" s="449"/>
      <c r="HZY187" s="449"/>
      <c r="HZZ187" s="449"/>
      <c r="IAA187" s="449"/>
      <c r="IAB187" s="449"/>
      <c r="IAC187" s="449"/>
      <c r="IAD187" s="449"/>
      <c r="IAE187" s="449"/>
      <c r="IAF187" s="449"/>
      <c r="IAG187" s="449"/>
      <c r="IAH187" s="449"/>
      <c r="IAI187" s="449"/>
      <c r="IAJ187" s="449"/>
      <c r="IAK187" s="449"/>
      <c r="IAL187" s="449"/>
      <c r="IAM187" s="449"/>
      <c r="IAN187" s="449"/>
      <c r="IAO187" s="449"/>
      <c r="IAP187" s="449"/>
      <c r="IAQ187" s="449"/>
      <c r="IAR187" s="449"/>
      <c r="IAS187" s="449"/>
      <c r="IAT187" s="449"/>
      <c r="IAU187" s="449"/>
      <c r="IAV187" s="449"/>
      <c r="IAW187" s="449"/>
      <c r="IAX187" s="449"/>
      <c r="IAY187" s="449"/>
      <c r="IAZ187" s="449"/>
      <c r="IBA187" s="449"/>
      <c r="IBB187" s="449"/>
      <c r="IBC187" s="449"/>
      <c r="IBD187" s="449"/>
      <c r="IBE187" s="449"/>
      <c r="IBF187" s="449"/>
      <c r="IBG187" s="449"/>
      <c r="IBH187" s="449"/>
      <c r="IBI187" s="449"/>
      <c r="IBJ187" s="449"/>
      <c r="IBK187" s="449"/>
      <c r="IBL187" s="449"/>
      <c r="IBM187" s="449"/>
      <c r="IBN187" s="449"/>
      <c r="IBO187" s="449"/>
      <c r="IBP187" s="449"/>
      <c r="IBQ187" s="449"/>
      <c r="IBR187" s="449"/>
      <c r="IBS187" s="449"/>
      <c r="IBT187" s="449"/>
      <c r="IBU187" s="449"/>
      <c r="IBV187" s="449"/>
      <c r="IBW187" s="449"/>
      <c r="IBX187" s="449"/>
      <c r="IBY187" s="449"/>
      <c r="IBZ187" s="449"/>
      <c r="ICA187" s="449"/>
      <c r="ICB187" s="449"/>
      <c r="ICC187" s="449"/>
      <c r="ICD187" s="449"/>
      <c r="ICE187" s="449"/>
      <c r="ICF187" s="449"/>
      <c r="ICG187" s="449"/>
      <c r="ICH187" s="449"/>
      <c r="ICI187" s="449"/>
      <c r="ICJ187" s="449"/>
      <c r="ICK187" s="449"/>
      <c r="ICL187" s="449"/>
      <c r="ICM187" s="449"/>
      <c r="ICN187" s="449"/>
      <c r="ICO187" s="449"/>
      <c r="ICP187" s="449"/>
      <c r="ICQ187" s="449"/>
      <c r="ICR187" s="449"/>
      <c r="ICS187" s="449"/>
      <c r="ICT187" s="449"/>
      <c r="ICU187" s="449"/>
      <c r="ICV187" s="449"/>
      <c r="ICW187" s="449"/>
      <c r="ICX187" s="449"/>
      <c r="ICY187" s="449"/>
      <c r="ICZ187" s="449"/>
      <c r="IDA187" s="449"/>
      <c r="IDB187" s="449"/>
      <c r="IDC187" s="449"/>
      <c r="IDD187" s="449"/>
      <c r="IDE187" s="449"/>
      <c r="IDF187" s="449"/>
      <c r="IDG187" s="449"/>
      <c r="IDH187" s="449"/>
      <c r="IDI187" s="449"/>
      <c r="IDJ187" s="449"/>
      <c r="IDK187" s="449"/>
      <c r="IDL187" s="449"/>
      <c r="IDM187" s="449"/>
      <c r="IDN187" s="449"/>
      <c r="IDO187" s="449"/>
      <c r="IDP187" s="449"/>
      <c r="IDQ187" s="449"/>
      <c r="IDR187" s="449"/>
      <c r="IDS187" s="449"/>
      <c r="IDT187" s="449"/>
      <c r="IDU187" s="449"/>
      <c r="IDV187" s="449"/>
      <c r="IDW187" s="449"/>
      <c r="IDX187" s="449"/>
      <c r="IDY187" s="449"/>
      <c r="IDZ187" s="449"/>
      <c r="IEA187" s="449"/>
      <c r="IEB187" s="449"/>
      <c r="IEC187" s="449"/>
      <c r="IED187" s="449"/>
      <c r="IEE187" s="449"/>
      <c r="IEF187" s="449"/>
      <c r="IEG187" s="449"/>
      <c r="IEH187" s="449"/>
      <c r="IEI187" s="449"/>
      <c r="IEJ187" s="449"/>
      <c r="IEK187" s="449"/>
      <c r="IEL187" s="449"/>
      <c r="IEM187" s="449"/>
      <c r="IEN187" s="449"/>
      <c r="IEO187" s="449"/>
      <c r="IEP187" s="449"/>
      <c r="IEQ187" s="449"/>
      <c r="IER187" s="449"/>
      <c r="IES187" s="449"/>
      <c r="IET187" s="449"/>
      <c r="IEU187" s="449"/>
      <c r="IEV187" s="449"/>
      <c r="IEW187" s="449"/>
      <c r="IEX187" s="449"/>
      <c r="IEY187" s="449"/>
      <c r="IEZ187" s="449"/>
      <c r="IFA187" s="449"/>
      <c r="IFB187" s="449"/>
      <c r="IFC187" s="449"/>
      <c r="IFD187" s="449"/>
      <c r="IFE187" s="449"/>
      <c r="IFF187" s="449"/>
      <c r="IFG187" s="449"/>
      <c r="IFH187" s="449"/>
      <c r="IFI187" s="449"/>
      <c r="IFJ187" s="449"/>
      <c r="IFK187" s="449"/>
      <c r="IFL187" s="449"/>
      <c r="IFM187" s="449"/>
      <c r="IFN187" s="449"/>
      <c r="IFO187" s="449"/>
      <c r="IFP187" s="449"/>
      <c r="IFQ187" s="449"/>
      <c r="IFR187" s="449"/>
      <c r="IFS187" s="449"/>
      <c r="IFT187" s="449"/>
      <c r="IFU187" s="449"/>
      <c r="IFV187" s="449"/>
      <c r="IFW187" s="449"/>
      <c r="IFX187" s="449"/>
      <c r="IFY187" s="449"/>
      <c r="IFZ187" s="449"/>
      <c r="IGA187" s="449"/>
      <c r="IGB187" s="449"/>
      <c r="IGC187" s="449"/>
      <c r="IGD187" s="449"/>
      <c r="IGE187" s="449"/>
      <c r="IGF187" s="449"/>
      <c r="IGG187" s="449"/>
      <c r="IGH187" s="449"/>
      <c r="IGI187" s="449"/>
      <c r="IGJ187" s="449"/>
      <c r="IGK187" s="449"/>
      <c r="IGL187" s="449"/>
      <c r="IGM187" s="449"/>
      <c r="IGN187" s="449"/>
      <c r="IGO187" s="449"/>
      <c r="IGP187" s="449"/>
      <c r="IGQ187" s="449"/>
      <c r="IGR187" s="449"/>
      <c r="IGS187" s="449"/>
      <c r="IGT187" s="449"/>
      <c r="IGU187" s="449"/>
      <c r="IGV187" s="449"/>
      <c r="IGW187" s="449"/>
      <c r="IGX187" s="449"/>
      <c r="IGY187" s="449"/>
      <c r="IGZ187" s="449"/>
      <c r="IHA187" s="449"/>
      <c r="IHB187" s="449"/>
      <c r="IHC187" s="449"/>
      <c r="IHD187" s="449"/>
      <c r="IHE187" s="449"/>
      <c r="IHF187" s="449"/>
      <c r="IHG187" s="449"/>
      <c r="IHH187" s="449"/>
      <c r="IHI187" s="449"/>
      <c r="IHJ187" s="449"/>
      <c r="IHK187" s="449"/>
      <c r="IHL187" s="449"/>
      <c r="IHM187" s="449"/>
      <c r="IHN187" s="449"/>
      <c r="IHO187" s="449"/>
      <c r="IHP187" s="449"/>
      <c r="IHQ187" s="449"/>
      <c r="IHR187" s="449"/>
      <c r="IHS187" s="449"/>
      <c r="IHT187" s="449"/>
      <c r="IHU187" s="449"/>
      <c r="IHV187" s="449"/>
      <c r="IHW187" s="449"/>
      <c r="IHX187" s="449"/>
      <c r="IHY187" s="449"/>
      <c r="IHZ187" s="449"/>
      <c r="IIA187" s="449"/>
      <c r="IIB187" s="449"/>
      <c r="IIC187" s="449"/>
      <c r="IID187" s="449"/>
      <c r="IIE187" s="449"/>
      <c r="IIF187" s="449"/>
      <c r="IIG187" s="449"/>
      <c r="IIH187" s="449"/>
      <c r="III187" s="449"/>
      <c r="IIJ187" s="449"/>
      <c r="IIK187" s="449"/>
      <c r="IIL187" s="449"/>
      <c r="IIM187" s="449"/>
      <c r="IIN187" s="449"/>
      <c r="IIO187" s="449"/>
      <c r="IIP187" s="449"/>
      <c r="IIQ187" s="449"/>
      <c r="IIR187" s="449"/>
      <c r="IIS187" s="449"/>
      <c r="IIT187" s="449"/>
      <c r="IIU187" s="449"/>
      <c r="IIV187" s="449"/>
      <c r="IIW187" s="449"/>
      <c r="IIX187" s="449"/>
      <c r="IIY187" s="449"/>
      <c r="IIZ187" s="449"/>
      <c r="IJA187" s="449"/>
      <c r="IJB187" s="449"/>
      <c r="IJC187" s="449"/>
      <c r="IJD187" s="449"/>
      <c r="IJE187" s="449"/>
      <c r="IJF187" s="449"/>
      <c r="IJG187" s="449"/>
      <c r="IJH187" s="449"/>
      <c r="IJI187" s="449"/>
      <c r="IJJ187" s="449"/>
      <c r="IJK187" s="449"/>
      <c r="IJL187" s="449"/>
      <c r="IJM187" s="449"/>
      <c r="IJN187" s="449"/>
      <c r="IJO187" s="449"/>
      <c r="IJP187" s="449"/>
      <c r="IJQ187" s="449"/>
      <c r="IJR187" s="449"/>
      <c r="IJS187" s="449"/>
      <c r="IJT187" s="449"/>
      <c r="IJU187" s="449"/>
      <c r="IJV187" s="449"/>
      <c r="IJW187" s="449"/>
      <c r="IJX187" s="449"/>
      <c r="IJY187" s="449"/>
      <c r="IJZ187" s="449"/>
      <c r="IKA187" s="449"/>
      <c r="IKB187" s="449"/>
      <c r="IKC187" s="449"/>
      <c r="IKD187" s="449"/>
      <c r="IKE187" s="449"/>
      <c r="IKF187" s="449"/>
      <c r="IKG187" s="449"/>
      <c r="IKH187" s="449"/>
      <c r="IKI187" s="449"/>
      <c r="IKJ187" s="449"/>
      <c r="IKK187" s="449"/>
      <c r="IKL187" s="449"/>
      <c r="IKM187" s="449"/>
      <c r="IKN187" s="449"/>
      <c r="IKO187" s="449"/>
      <c r="IKP187" s="449"/>
      <c r="IKQ187" s="449"/>
      <c r="IKR187" s="449"/>
      <c r="IKS187" s="449"/>
      <c r="IKT187" s="449"/>
      <c r="IKU187" s="449"/>
      <c r="IKV187" s="449"/>
      <c r="IKW187" s="449"/>
      <c r="IKX187" s="449"/>
      <c r="IKY187" s="449"/>
      <c r="IKZ187" s="449"/>
      <c r="ILA187" s="449"/>
      <c r="ILB187" s="449"/>
      <c r="ILC187" s="449"/>
      <c r="ILD187" s="449"/>
      <c r="ILE187" s="449"/>
      <c r="ILF187" s="449"/>
      <c r="ILG187" s="449"/>
      <c r="ILH187" s="449"/>
      <c r="ILI187" s="449"/>
      <c r="ILJ187" s="449"/>
      <c r="ILK187" s="449"/>
      <c r="ILL187" s="449"/>
      <c r="ILM187" s="449"/>
      <c r="ILN187" s="449"/>
      <c r="ILO187" s="449"/>
      <c r="ILP187" s="449"/>
      <c r="ILQ187" s="449"/>
      <c r="ILR187" s="449"/>
      <c r="ILS187" s="449"/>
      <c r="ILT187" s="449"/>
      <c r="ILU187" s="449"/>
      <c r="ILV187" s="449"/>
      <c r="ILW187" s="449"/>
      <c r="ILX187" s="449"/>
      <c r="ILY187" s="449"/>
      <c r="ILZ187" s="449"/>
      <c r="IMA187" s="449"/>
      <c r="IMB187" s="449"/>
      <c r="IMC187" s="449"/>
      <c r="IMD187" s="449"/>
      <c r="IME187" s="449"/>
      <c r="IMF187" s="449"/>
      <c r="IMG187" s="449"/>
      <c r="IMH187" s="449"/>
      <c r="IMI187" s="449"/>
      <c r="IMJ187" s="449"/>
      <c r="IMK187" s="449"/>
      <c r="IML187" s="449"/>
      <c r="IMM187" s="449"/>
      <c r="IMN187" s="449"/>
      <c r="IMO187" s="449"/>
      <c r="IMP187" s="449"/>
      <c r="IMQ187" s="449"/>
      <c r="IMR187" s="449"/>
      <c r="IMS187" s="449"/>
      <c r="IMT187" s="449"/>
      <c r="IMU187" s="449"/>
      <c r="IMV187" s="449"/>
      <c r="IMW187" s="449"/>
      <c r="IMX187" s="449"/>
      <c r="IMY187" s="449"/>
      <c r="IMZ187" s="449"/>
      <c r="INA187" s="449"/>
      <c r="INB187" s="449"/>
      <c r="INC187" s="449"/>
      <c r="IND187" s="449"/>
      <c r="INE187" s="449"/>
      <c r="INF187" s="449"/>
      <c r="ING187" s="449"/>
      <c r="INH187" s="449"/>
      <c r="INI187" s="449"/>
      <c r="INJ187" s="449"/>
      <c r="INK187" s="449"/>
      <c r="INL187" s="449"/>
      <c r="INM187" s="449"/>
      <c r="INN187" s="449"/>
      <c r="INO187" s="449"/>
      <c r="INP187" s="449"/>
      <c r="INQ187" s="449"/>
      <c r="INR187" s="449"/>
      <c r="INS187" s="449"/>
      <c r="INT187" s="449"/>
      <c r="INU187" s="449"/>
      <c r="INV187" s="449"/>
      <c r="INW187" s="449"/>
      <c r="INX187" s="449"/>
      <c r="INY187" s="449"/>
      <c r="INZ187" s="449"/>
      <c r="IOA187" s="449"/>
      <c r="IOB187" s="449"/>
      <c r="IOC187" s="449"/>
      <c r="IOD187" s="449"/>
      <c r="IOE187" s="449"/>
      <c r="IOF187" s="449"/>
      <c r="IOG187" s="449"/>
      <c r="IOH187" s="449"/>
      <c r="IOI187" s="449"/>
      <c r="IOJ187" s="449"/>
      <c r="IOK187" s="449"/>
      <c r="IOL187" s="449"/>
      <c r="IOM187" s="449"/>
      <c r="ION187" s="449"/>
      <c r="IOO187" s="449"/>
      <c r="IOP187" s="449"/>
      <c r="IOQ187" s="449"/>
      <c r="IOR187" s="449"/>
      <c r="IOS187" s="449"/>
      <c r="IOT187" s="449"/>
      <c r="IOU187" s="449"/>
      <c r="IOV187" s="449"/>
      <c r="IOW187" s="449"/>
      <c r="IOX187" s="449"/>
      <c r="IOY187" s="449"/>
      <c r="IOZ187" s="449"/>
      <c r="IPA187" s="449"/>
      <c r="IPB187" s="449"/>
      <c r="IPC187" s="449"/>
      <c r="IPD187" s="449"/>
      <c r="IPE187" s="449"/>
      <c r="IPF187" s="449"/>
      <c r="IPG187" s="449"/>
      <c r="IPH187" s="449"/>
      <c r="IPI187" s="449"/>
      <c r="IPJ187" s="449"/>
      <c r="IPK187" s="449"/>
      <c r="IPL187" s="449"/>
      <c r="IPM187" s="449"/>
      <c r="IPN187" s="449"/>
      <c r="IPO187" s="449"/>
      <c r="IPP187" s="449"/>
      <c r="IPQ187" s="449"/>
      <c r="IPR187" s="449"/>
      <c r="IPS187" s="449"/>
      <c r="IPT187" s="449"/>
      <c r="IPU187" s="449"/>
      <c r="IPV187" s="449"/>
      <c r="IPW187" s="449"/>
      <c r="IPX187" s="449"/>
      <c r="IPY187" s="449"/>
      <c r="IPZ187" s="449"/>
      <c r="IQA187" s="449"/>
      <c r="IQB187" s="449"/>
      <c r="IQC187" s="449"/>
      <c r="IQD187" s="449"/>
      <c r="IQE187" s="449"/>
      <c r="IQF187" s="449"/>
      <c r="IQG187" s="449"/>
      <c r="IQH187" s="449"/>
      <c r="IQI187" s="449"/>
      <c r="IQJ187" s="449"/>
      <c r="IQK187" s="449"/>
      <c r="IQL187" s="449"/>
      <c r="IQM187" s="449"/>
      <c r="IQN187" s="449"/>
      <c r="IQO187" s="449"/>
      <c r="IQP187" s="449"/>
      <c r="IQQ187" s="449"/>
      <c r="IQR187" s="449"/>
      <c r="IQS187" s="449"/>
      <c r="IQT187" s="449"/>
      <c r="IQU187" s="449"/>
      <c r="IQV187" s="449"/>
      <c r="IQW187" s="449"/>
      <c r="IQX187" s="449"/>
      <c r="IQY187" s="449"/>
      <c r="IQZ187" s="449"/>
      <c r="IRA187" s="449"/>
      <c r="IRB187" s="449"/>
      <c r="IRC187" s="449"/>
      <c r="IRD187" s="449"/>
      <c r="IRE187" s="449"/>
      <c r="IRF187" s="449"/>
      <c r="IRG187" s="449"/>
      <c r="IRH187" s="449"/>
      <c r="IRI187" s="449"/>
      <c r="IRJ187" s="449"/>
      <c r="IRK187" s="449"/>
      <c r="IRL187" s="449"/>
      <c r="IRM187" s="449"/>
      <c r="IRN187" s="449"/>
      <c r="IRO187" s="449"/>
      <c r="IRP187" s="449"/>
      <c r="IRQ187" s="449"/>
      <c r="IRR187" s="449"/>
      <c r="IRS187" s="449"/>
      <c r="IRT187" s="449"/>
      <c r="IRU187" s="449"/>
      <c r="IRV187" s="449"/>
      <c r="IRW187" s="449"/>
      <c r="IRX187" s="449"/>
      <c r="IRY187" s="449"/>
      <c r="IRZ187" s="449"/>
      <c r="ISA187" s="449"/>
      <c r="ISB187" s="449"/>
      <c r="ISC187" s="449"/>
      <c r="ISD187" s="449"/>
      <c r="ISE187" s="449"/>
      <c r="ISF187" s="449"/>
      <c r="ISG187" s="449"/>
      <c r="ISH187" s="449"/>
      <c r="ISI187" s="449"/>
      <c r="ISJ187" s="449"/>
      <c r="ISK187" s="449"/>
      <c r="ISL187" s="449"/>
      <c r="ISM187" s="449"/>
      <c r="ISN187" s="449"/>
      <c r="ISO187" s="449"/>
      <c r="ISP187" s="449"/>
      <c r="ISQ187" s="449"/>
      <c r="ISR187" s="449"/>
      <c r="ISS187" s="449"/>
      <c r="IST187" s="449"/>
      <c r="ISU187" s="449"/>
      <c r="ISV187" s="449"/>
      <c r="ISW187" s="449"/>
      <c r="ISX187" s="449"/>
      <c r="ISY187" s="449"/>
      <c r="ISZ187" s="449"/>
      <c r="ITA187" s="449"/>
      <c r="ITB187" s="449"/>
      <c r="ITC187" s="449"/>
      <c r="ITD187" s="449"/>
      <c r="ITE187" s="449"/>
      <c r="ITF187" s="449"/>
      <c r="ITG187" s="449"/>
      <c r="ITH187" s="449"/>
      <c r="ITI187" s="449"/>
      <c r="ITJ187" s="449"/>
      <c r="ITK187" s="449"/>
      <c r="ITL187" s="449"/>
      <c r="ITM187" s="449"/>
      <c r="ITN187" s="449"/>
      <c r="ITO187" s="449"/>
      <c r="ITP187" s="449"/>
      <c r="ITQ187" s="449"/>
      <c r="ITR187" s="449"/>
      <c r="ITS187" s="449"/>
      <c r="ITT187" s="449"/>
      <c r="ITU187" s="449"/>
      <c r="ITV187" s="449"/>
      <c r="ITW187" s="449"/>
      <c r="ITX187" s="449"/>
      <c r="ITY187" s="449"/>
      <c r="ITZ187" s="449"/>
      <c r="IUA187" s="449"/>
      <c r="IUB187" s="449"/>
      <c r="IUC187" s="449"/>
      <c r="IUD187" s="449"/>
      <c r="IUE187" s="449"/>
      <c r="IUF187" s="449"/>
      <c r="IUG187" s="449"/>
      <c r="IUH187" s="449"/>
      <c r="IUI187" s="449"/>
      <c r="IUJ187" s="449"/>
      <c r="IUK187" s="449"/>
      <c r="IUL187" s="449"/>
      <c r="IUM187" s="449"/>
      <c r="IUN187" s="449"/>
      <c r="IUO187" s="449"/>
      <c r="IUP187" s="449"/>
      <c r="IUQ187" s="449"/>
      <c r="IUR187" s="449"/>
      <c r="IUS187" s="449"/>
      <c r="IUT187" s="449"/>
      <c r="IUU187" s="449"/>
      <c r="IUV187" s="449"/>
      <c r="IUW187" s="449"/>
      <c r="IUX187" s="449"/>
      <c r="IUY187" s="449"/>
      <c r="IUZ187" s="449"/>
      <c r="IVA187" s="449"/>
      <c r="IVB187" s="449"/>
      <c r="IVC187" s="449"/>
      <c r="IVD187" s="449"/>
      <c r="IVE187" s="449"/>
      <c r="IVF187" s="449"/>
      <c r="IVG187" s="449"/>
      <c r="IVH187" s="449"/>
      <c r="IVI187" s="449"/>
      <c r="IVJ187" s="449"/>
      <c r="IVK187" s="449"/>
      <c r="IVL187" s="449"/>
      <c r="IVM187" s="449"/>
      <c r="IVN187" s="449"/>
      <c r="IVO187" s="449"/>
      <c r="IVP187" s="449"/>
      <c r="IVQ187" s="449"/>
      <c r="IVR187" s="449"/>
      <c r="IVS187" s="449"/>
      <c r="IVT187" s="449"/>
      <c r="IVU187" s="449"/>
      <c r="IVV187" s="449"/>
      <c r="IVW187" s="449"/>
      <c r="IVX187" s="449"/>
      <c r="IVY187" s="449"/>
      <c r="IVZ187" s="449"/>
      <c r="IWA187" s="449"/>
      <c r="IWB187" s="449"/>
      <c r="IWC187" s="449"/>
      <c r="IWD187" s="449"/>
      <c r="IWE187" s="449"/>
      <c r="IWF187" s="449"/>
      <c r="IWG187" s="449"/>
      <c r="IWH187" s="449"/>
      <c r="IWI187" s="449"/>
      <c r="IWJ187" s="449"/>
      <c r="IWK187" s="449"/>
      <c r="IWL187" s="449"/>
      <c r="IWM187" s="449"/>
      <c r="IWN187" s="449"/>
      <c r="IWO187" s="449"/>
      <c r="IWP187" s="449"/>
      <c r="IWQ187" s="449"/>
      <c r="IWR187" s="449"/>
      <c r="IWS187" s="449"/>
      <c r="IWT187" s="449"/>
      <c r="IWU187" s="449"/>
      <c r="IWV187" s="449"/>
      <c r="IWW187" s="449"/>
      <c r="IWX187" s="449"/>
      <c r="IWY187" s="449"/>
      <c r="IWZ187" s="449"/>
      <c r="IXA187" s="449"/>
      <c r="IXB187" s="449"/>
      <c r="IXC187" s="449"/>
      <c r="IXD187" s="449"/>
      <c r="IXE187" s="449"/>
      <c r="IXF187" s="449"/>
      <c r="IXG187" s="449"/>
      <c r="IXH187" s="449"/>
      <c r="IXI187" s="449"/>
      <c r="IXJ187" s="449"/>
      <c r="IXK187" s="449"/>
      <c r="IXL187" s="449"/>
      <c r="IXM187" s="449"/>
      <c r="IXN187" s="449"/>
      <c r="IXO187" s="449"/>
      <c r="IXP187" s="449"/>
      <c r="IXQ187" s="449"/>
      <c r="IXR187" s="449"/>
      <c r="IXS187" s="449"/>
      <c r="IXT187" s="449"/>
      <c r="IXU187" s="449"/>
      <c r="IXV187" s="449"/>
      <c r="IXW187" s="449"/>
      <c r="IXX187" s="449"/>
      <c r="IXY187" s="449"/>
      <c r="IXZ187" s="449"/>
      <c r="IYA187" s="449"/>
      <c r="IYB187" s="449"/>
      <c r="IYC187" s="449"/>
      <c r="IYD187" s="449"/>
      <c r="IYE187" s="449"/>
      <c r="IYF187" s="449"/>
      <c r="IYG187" s="449"/>
      <c r="IYH187" s="449"/>
      <c r="IYI187" s="449"/>
      <c r="IYJ187" s="449"/>
      <c r="IYK187" s="449"/>
      <c r="IYL187" s="449"/>
      <c r="IYM187" s="449"/>
      <c r="IYN187" s="449"/>
      <c r="IYO187" s="449"/>
      <c r="IYP187" s="449"/>
      <c r="IYQ187" s="449"/>
      <c r="IYR187" s="449"/>
      <c r="IYS187" s="449"/>
      <c r="IYT187" s="449"/>
      <c r="IYU187" s="449"/>
      <c r="IYV187" s="449"/>
      <c r="IYW187" s="449"/>
      <c r="IYX187" s="449"/>
      <c r="IYY187" s="449"/>
      <c r="IYZ187" s="449"/>
      <c r="IZA187" s="449"/>
      <c r="IZB187" s="449"/>
      <c r="IZC187" s="449"/>
      <c r="IZD187" s="449"/>
      <c r="IZE187" s="449"/>
      <c r="IZF187" s="449"/>
      <c r="IZG187" s="449"/>
      <c r="IZH187" s="449"/>
      <c r="IZI187" s="449"/>
      <c r="IZJ187" s="449"/>
      <c r="IZK187" s="449"/>
      <c r="IZL187" s="449"/>
      <c r="IZM187" s="449"/>
      <c r="IZN187" s="449"/>
      <c r="IZO187" s="449"/>
      <c r="IZP187" s="449"/>
      <c r="IZQ187" s="449"/>
      <c r="IZR187" s="449"/>
      <c r="IZS187" s="449"/>
      <c r="IZT187" s="449"/>
      <c r="IZU187" s="449"/>
      <c r="IZV187" s="449"/>
      <c r="IZW187" s="449"/>
      <c r="IZX187" s="449"/>
      <c r="IZY187" s="449"/>
      <c r="IZZ187" s="449"/>
      <c r="JAA187" s="449"/>
      <c r="JAB187" s="449"/>
      <c r="JAC187" s="449"/>
      <c r="JAD187" s="449"/>
      <c r="JAE187" s="449"/>
      <c r="JAF187" s="449"/>
      <c r="JAG187" s="449"/>
      <c r="JAH187" s="449"/>
      <c r="JAI187" s="449"/>
      <c r="JAJ187" s="449"/>
      <c r="JAK187" s="449"/>
      <c r="JAL187" s="449"/>
      <c r="JAM187" s="449"/>
      <c r="JAN187" s="449"/>
      <c r="JAO187" s="449"/>
      <c r="JAP187" s="449"/>
      <c r="JAQ187" s="449"/>
      <c r="JAR187" s="449"/>
      <c r="JAS187" s="449"/>
      <c r="JAT187" s="449"/>
      <c r="JAU187" s="449"/>
      <c r="JAV187" s="449"/>
      <c r="JAW187" s="449"/>
      <c r="JAX187" s="449"/>
      <c r="JAY187" s="449"/>
      <c r="JAZ187" s="449"/>
      <c r="JBA187" s="449"/>
      <c r="JBB187" s="449"/>
      <c r="JBC187" s="449"/>
      <c r="JBD187" s="449"/>
      <c r="JBE187" s="449"/>
      <c r="JBF187" s="449"/>
      <c r="JBG187" s="449"/>
      <c r="JBH187" s="449"/>
      <c r="JBI187" s="449"/>
      <c r="JBJ187" s="449"/>
      <c r="JBK187" s="449"/>
      <c r="JBL187" s="449"/>
      <c r="JBM187" s="449"/>
      <c r="JBN187" s="449"/>
      <c r="JBO187" s="449"/>
      <c r="JBP187" s="449"/>
      <c r="JBQ187" s="449"/>
      <c r="JBR187" s="449"/>
      <c r="JBS187" s="449"/>
      <c r="JBT187" s="449"/>
      <c r="JBU187" s="449"/>
      <c r="JBV187" s="449"/>
      <c r="JBW187" s="449"/>
      <c r="JBX187" s="449"/>
      <c r="JBY187" s="449"/>
      <c r="JBZ187" s="449"/>
      <c r="JCA187" s="449"/>
      <c r="JCB187" s="449"/>
      <c r="JCC187" s="449"/>
      <c r="JCD187" s="449"/>
      <c r="JCE187" s="449"/>
      <c r="JCF187" s="449"/>
      <c r="JCG187" s="449"/>
      <c r="JCH187" s="449"/>
      <c r="JCI187" s="449"/>
      <c r="JCJ187" s="449"/>
      <c r="JCK187" s="449"/>
      <c r="JCL187" s="449"/>
      <c r="JCM187" s="449"/>
      <c r="JCN187" s="449"/>
      <c r="JCO187" s="449"/>
      <c r="JCP187" s="449"/>
      <c r="JCQ187" s="449"/>
      <c r="JCR187" s="449"/>
      <c r="JCS187" s="449"/>
      <c r="JCT187" s="449"/>
      <c r="JCU187" s="449"/>
      <c r="JCV187" s="449"/>
      <c r="JCW187" s="449"/>
      <c r="JCX187" s="449"/>
      <c r="JCY187" s="449"/>
      <c r="JCZ187" s="449"/>
      <c r="JDA187" s="449"/>
      <c r="JDB187" s="449"/>
      <c r="JDC187" s="449"/>
      <c r="JDD187" s="449"/>
      <c r="JDE187" s="449"/>
      <c r="JDF187" s="449"/>
      <c r="JDG187" s="449"/>
      <c r="JDH187" s="449"/>
      <c r="JDI187" s="449"/>
      <c r="JDJ187" s="449"/>
      <c r="JDK187" s="449"/>
      <c r="JDL187" s="449"/>
      <c r="JDM187" s="449"/>
      <c r="JDN187" s="449"/>
      <c r="JDO187" s="449"/>
      <c r="JDP187" s="449"/>
      <c r="JDQ187" s="449"/>
      <c r="JDR187" s="449"/>
      <c r="JDS187" s="449"/>
      <c r="JDT187" s="449"/>
      <c r="JDU187" s="449"/>
      <c r="JDV187" s="449"/>
      <c r="JDW187" s="449"/>
      <c r="JDX187" s="449"/>
      <c r="JDY187" s="449"/>
      <c r="JDZ187" s="449"/>
      <c r="JEA187" s="449"/>
      <c r="JEB187" s="449"/>
      <c r="JEC187" s="449"/>
      <c r="JED187" s="449"/>
      <c r="JEE187" s="449"/>
      <c r="JEF187" s="449"/>
      <c r="JEG187" s="449"/>
      <c r="JEH187" s="449"/>
      <c r="JEI187" s="449"/>
      <c r="JEJ187" s="449"/>
      <c r="JEK187" s="449"/>
      <c r="JEL187" s="449"/>
      <c r="JEM187" s="449"/>
      <c r="JEN187" s="449"/>
      <c r="JEO187" s="449"/>
      <c r="JEP187" s="449"/>
      <c r="JEQ187" s="449"/>
      <c r="JER187" s="449"/>
      <c r="JES187" s="449"/>
      <c r="JET187" s="449"/>
      <c r="JEU187" s="449"/>
      <c r="JEV187" s="449"/>
      <c r="JEW187" s="449"/>
      <c r="JEX187" s="449"/>
      <c r="JEY187" s="449"/>
      <c r="JEZ187" s="449"/>
      <c r="JFA187" s="449"/>
      <c r="JFB187" s="449"/>
      <c r="JFC187" s="449"/>
      <c r="JFD187" s="449"/>
      <c r="JFE187" s="449"/>
      <c r="JFF187" s="449"/>
      <c r="JFG187" s="449"/>
      <c r="JFH187" s="449"/>
      <c r="JFI187" s="449"/>
      <c r="JFJ187" s="449"/>
      <c r="JFK187" s="449"/>
      <c r="JFL187" s="449"/>
      <c r="JFM187" s="449"/>
      <c r="JFN187" s="449"/>
      <c r="JFO187" s="449"/>
      <c r="JFP187" s="449"/>
      <c r="JFQ187" s="449"/>
      <c r="JFR187" s="449"/>
      <c r="JFS187" s="449"/>
      <c r="JFT187" s="449"/>
      <c r="JFU187" s="449"/>
      <c r="JFV187" s="449"/>
      <c r="JFW187" s="449"/>
      <c r="JFX187" s="449"/>
      <c r="JFY187" s="449"/>
      <c r="JFZ187" s="449"/>
      <c r="JGA187" s="449"/>
      <c r="JGB187" s="449"/>
      <c r="JGC187" s="449"/>
      <c r="JGD187" s="449"/>
      <c r="JGE187" s="449"/>
      <c r="JGF187" s="449"/>
      <c r="JGG187" s="449"/>
      <c r="JGH187" s="449"/>
      <c r="JGI187" s="449"/>
      <c r="JGJ187" s="449"/>
      <c r="JGK187" s="449"/>
      <c r="JGL187" s="449"/>
      <c r="JGM187" s="449"/>
      <c r="JGN187" s="449"/>
      <c r="JGO187" s="449"/>
      <c r="JGP187" s="449"/>
      <c r="JGQ187" s="449"/>
      <c r="JGR187" s="449"/>
      <c r="JGS187" s="449"/>
      <c r="JGT187" s="449"/>
      <c r="JGU187" s="449"/>
      <c r="JGV187" s="449"/>
      <c r="JGW187" s="449"/>
      <c r="JGX187" s="449"/>
      <c r="JGY187" s="449"/>
      <c r="JGZ187" s="449"/>
      <c r="JHA187" s="449"/>
      <c r="JHB187" s="449"/>
      <c r="JHC187" s="449"/>
      <c r="JHD187" s="449"/>
      <c r="JHE187" s="449"/>
      <c r="JHF187" s="449"/>
      <c r="JHG187" s="449"/>
      <c r="JHH187" s="449"/>
      <c r="JHI187" s="449"/>
      <c r="JHJ187" s="449"/>
      <c r="JHK187" s="449"/>
      <c r="JHL187" s="449"/>
      <c r="JHM187" s="449"/>
      <c r="JHN187" s="449"/>
      <c r="JHO187" s="449"/>
      <c r="JHP187" s="449"/>
      <c r="JHQ187" s="449"/>
      <c r="JHR187" s="449"/>
      <c r="JHS187" s="449"/>
      <c r="JHT187" s="449"/>
      <c r="JHU187" s="449"/>
      <c r="JHV187" s="449"/>
      <c r="JHW187" s="449"/>
      <c r="JHX187" s="449"/>
      <c r="JHY187" s="449"/>
      <c r="JHZ187" s="449"/>
      <c r="JIA187" s="449"/>
      <c r="JIB187" s="449"/>
      <c r="JIC187" s="449"/>
      <c r="JID187" s="449"/>
      <c r="JIE187" s="449"/>
      <c r="JIF187" s="449"/>
      <c r="JIG187" s="449"/>
      <c r="JIH187" s="449"/>
      <c r="JII187" s="449"/>
      <c r="JIJ187" s="449"/>
      <c r="JIK187" s="449"/>
      <c r="JIL187" s="449"/>
      <c r="JIM187" s="449"/>
      <c r="JIN187" s="449"/>
      <c r="JIO187" s="449"/>
      <c r="JIP187" s="449"/>
      <c r="JIQ187" s="449"/>
      <c r="JIR187" s="449"/>
      <c r="JIS187" s="449"/>
      <c r="JIT187" s="449"/>
      <c r="JIU187" s="449"/>
      <c r="JIV187" s="449"/>
      <c r="JIW187" s="449"/>
      <c r="JIX187" s="449"/>
      <c r="JIY187" s="449"/>
      <c r="JIZ187" s="449"/>
      <c r="JJA187" s="449"/>
      <c r="JJB187" s="449"/>
      <c r="JJC187" s="449"/>
      <c r="JJD187" s="449"/>
      <c r="JJE187" s="449"/>
      <c r="JJF187" s="449"/>
      <c r="JJG187" s="449"/>
      <c r="JJH187" s="449"/>
      <c r="JJI187" s="449"/>
      <c r="JJJ187" s="449"/>
      <c r="JJK187" s="449"/>
      <c r="JJL187" s="449"/>
      <c r="JJM187" s="449"/>
      <c r="JJN187" s="449"/>
      <c r="JJO187" s="449"/>
      <c r="JJP187" s="449"/>
      <c r="JJQ187" s="449"/>
      <c r="JJR187" s="449"/>
      <c r="JJS187" s="449"/>
      <c r="JJT187" s="449"/>
      <c r="JJU187" s="449"/>
      <c r="JJV187" s="449"/>
      <c r="JJW187" s="449"/>
      <c r="JJX187" s="449"/>
      <c r="JJY187" s="449"/>
      <c r="JJZ187" s="449"/>
      <c r="JKA187" s="449"/>
      <c r="JKB187" s="449"/>
      <c r="JKC187" s="449"/>
      <c r="JKD187" s="449"/>
      <c r="JKE187" s="449"/>
      <c r="JKF187" s="449"/>
      <c r="JKG187" s="449"/>
      <c r="JKH187" s="449"/>
      <c r="JKI187" s="449"/>
      <c r="JKJ187" s="449"/>
      <c r="JKK187" s="449"/>
      <c r="JKL187" s="449"/>
      <c r="JKM187" s="449"/>
      <c r="JKN187" s="449"/>
      <c r="JKO187" s="449"/>
      <c r="JKP187" s="449"/>
      <c r="JKQ187" s="449"/>
      <c r="JKR187" s="449"/>
      <c r="JKS187" s="449"/>
      <c r="JKT187" s="449"/>
      <c r="JKU187" s="449"/>
      <c r="JKV187" s="449"/>
      <c r="JKW187" s="449"/>
      <c r="JKX187" s="449"/>
      <c r="JKY187" s="449"/>
      <c r="JKZ187" s="449"/>
      <c r="JLA187" s="449"/>
      <c r="JLB187" s="449"/>
      <c r="JLC187" s="449"/>
      <c r="JLD187" s="449"/>
      <c r="JLE187" s="449"/>
      <c r="JLF187" s="449"/>
      <c r="JLG187" s="449"/>
      <c r="JLH187" s="449"/>
      <c r="JLI187" s="449"/>
      <c r="JLJ187" s="449"/>
      <c r="JLK187" s="449"/>
      <c r="JLL187" s="449"/>
      <c r="JLM187" s="449"/>
      <c r="JLN187" s="449"/>
      <c r="JLO187" s="449"/>
      <c r="JLP187" s="449"/>
      <c r="JLQ187" s="449"/>
      <c r="JLR187" s="449"/>
      <c r="JLS187" s="449"/>
      <c r="JLT187" s="449"/>
      <c r="JLU187" s="449"/>
      <c r="JLV187" s="449"/>
      <c r="JLW187" s="449"/>
      <c r="JLX187" s="449"/>
      <c r="JLY187" s="449"/>
      <c r="JLZ187" s="449"/>
      <c r="JMA187" s="449"/>
      <c r="JMB187" s="449"/>
      <c r="JMC187" s="449"/>
      <c r="JMD187" s="449"/>
      <c r="JME187" s="449"/>
      <c r="JMF187" s="449"/>
      <c r="JMG187" s="449"/>
      <c r="JMH187" s="449"/>
      <c r="JMI187" s="449"/>
      <c r="JMJ187" s="449"/>
      <c r="JMK187" s="449"/>
      <c r="JML187" s="449"/>
      <c r="JMM187" s="449"/>
      <c r="JMN187" s="449"/>
      <c r="JMO187" s="449"/>
      <c r="JMP187" s="449"/>
      <c r="JMQ187" s="449"/>
      <c r="JMR187" s="449"/>
      <c r="JMS187" s="449"/>
      <c r="JMT187" s="449"/>
      <c r="JMU187" s="449"/>
      <c r="JMV187" s="449"/>
      <c r="JMW187" s="449"/>
      <c r="JMX187" s="449"/>
      <c r="JMY187" s="449"/>
      <c r="JMZ187" s="449"/>
      <c r="JNA187" s="449"/>
      <c r="JNB187" s="449"/>
      <c r="JNC187" s="449"/>
      <c r="JND187" s="449"/>
      <c r="JNE187" s="449"/>
      <c r="JNF187" s="449"/>
      <c r="JNG187" s="449"/>
      <c r="JNH187" s="449"/>
      <c r="JNI187" s="449"/>
      <c r="JNJ187" s="449"/>
      <c r="JNK187" s="449"/>
      <c r="JNL187" s="449"/>
      <c r="JNM187" s="449"/>
      <c r="JNN187" s="449"/>
      <c r="JNO187" s="449"/>
      <c r="JNP187" s="449"/>
      <c r="JNQ187" s="449"/>
      <c r="JNR187" s="449"/>
      <c r="JNS187" s="449"/>
      <c r="JNT187" s="449"/>
      <c r="JNU187" s="449"/>
      <c r="JNV187" s="449"/>
      <c r="JNW187" s="449"/>
      <c r="JNX187" s="449"/>
      <c r="JNY187" s="449"/>
      <c r="JNZ187" s="449"/>
      <c r="JOA187" s="449"/>
      <c r="JOB187" s="449"/>
      <c r="JOC187" s="449"/>
      <c r="JOD187" s="449"/>
      <c r="JOE187" s="449"/>
      <c r="JOF187" s="449"/>
      <c r="JOG187" s="449"/>
      <c r="JOH187" s="449"/>
      <c r="JOI187" s="449"/>
      <c r="JOJ187" s="449"/>
      <c r="JOK187" s="449"/>
      <c r="JOL187" s="449"/>
      <c r="JOM187" s="449"/>
      <c r="JON187" s="449"/>
      <c r="JOO187" s="449"/>
      <c r="JOP187" s="449"/>
      <c r="JOQ187" s="449"/>
      <c r="JOR187" s="449"/>
      <c r="JOS187" s="449"/>
      <c r="JOT187" s="449"/>
      <c r="JOU187" s="449"/>
      <c r="JOV187" s="449"/>
      <c r="JOW187" s="449"/>
      <c r="JOX187" s="449"/>
      <c r="JOY187" s="449"/>
      <c r="JOZ187" s="449"/>
      <c r="JPA187" s="449"/>
      <c r="JPB187" s="449"/>
      <c r="JPC187" s="449"/>
      <c r="JPD187" s="449"/>
      <c r="JPE187" s="449"/>
      <c r="JPF187" s="449"/>
      <c r="JPG187" s="449"/>
      <c r="JPH187" s="449"/>
      <c r="JPI187" s="449"/>
      <c r="JPJ187" s="449"/>
      <c r="JPK187" s="449"/>
      <c r="JPL187" s="449"/>
      <c r="JPM187" s="449"/>
      <c r="JPN187" s="449"/>
      <c r="JPO187" s="449"/>
      <c r="JPP187" s="449"/>
      <c r="JPQ187" s="449"/>
      <c r="JPR187" s="449"/>
      <c r="JPS187" s="449"/>
      <c r="JPT187" s="449"/>
      <c r="JPU187" s="449"/>
      <c r="JPV187" s="449"/>
      <c r="JPW187" s="449"/>
      <c r="JPX187" s="449"/>
      <c r="JPY187" s="449"/>
      <c r="JPZ187" s="449"/>
      <c r="JQA187" s="449"/>
      <c r="JQB187" s="449"/>
      <c r="JQC187" s="449"/>
      <c r="JQD187" s="449"/>
      <c r="JQE187" s="449"/>
      <c r="JQF187" s="449"/>
      <c r="JQG187" s="449"/>
      <c r="JQH187" s="449"/>
      <c r="JQI187" s="449"/>
      <c r="JQJ187" s="449"/>
      <c r="JQK187" s="449"/>
      <c r="JQL187" s="449"/>
      <c r="JQM187" s="449"/>
      <c r="JQN187" s="449"/>
      <c r="JQO187" s="449"/>
      <c r="JQP187" s="449"/>
      <c r="JQQ187" s="449"/>
      <c r="JQR187" s="449"/>
      <c r="JQS187" s="449"/>
      <c r="JQT187" s="449"/>
      <c r="JQU187" s="449"/>
      <c r="JQV187" s="449"/>
      <c r="JQW187" s="449"/>
      <c r="JQX187" s="449"/>
      <c r="JQY187" s="449"/>
      <c r="JQZ187" s="449"/>
      <c r="JRA187" s="449"/>
      <c r="JRB187" s="449"/>
      <c r="JRC187" s="449"/>
      <c r="JRD187" s="449"/>
      <c r="JRE187" s="449"/>
      <c r="JRF187" s="449"/>
      <c r="JRG187" s="449"/>
      <c r="JRH187" s="449"/>
      <c r="JRI187" s="449"/>
      <c r="JRJ187" s="449"/>
      <c r="JRK187" s="449"/>
      <c r="JRL187" s="449"/>
      <c r="JRM187" s="449"/>
      <c r="JRN187" s="449"/>
      <c r="JRO187" s="449"/>
      <c r="JRP187" s="449"/>
      <c r="JRQ187" s="449"/>
      <c r="JRR187" s="449"/>
      <c r="JRS187" s="449"/>
      <c r="JRT187" s="449"/>
      <c r="JRU187" s="449"/>
      <c r="JRV187" s="449"/>
      <c r="JRW187" s="449"/>
      <c r="JRX187" s="449"/>
      <c r="JRY187" s="449"/>
      <c r="JRZ187" s="449"/>
      <c r="JSA187" s="449"/>
      <c r="JSB187" s="449"/>
      <c r="JSC187" s="449"/>
      <c r="JSD187" s="449"/>
      <c r="JSE187" s="449"/>
      <c r="JSF187" s="449"/>
      <c r="JSG187" s="449"/>
      <c r="JSH187" s="449"/>
      <c r="JSI187" s="449"/>
      <c r="JSJ187" s="449"/>
      <c r="JSK187" s="449"/>
      <c r="JSL187" s="449"/>
      <c r="JSM187" s="449"/>
      <c r="JSN187" s="449"/>
      <c r="JSO187" s="449"/>
      <c r="JSP187" s="449"/>
      <c r="JSQ187" s="449"/>
      <c r="JSR187" s="449"/>
      <c r="JSS187" s="449"/>
      <c r="JST187" s="449"/>
      <c r="JSU187" s="449"/>
      <c r="JSV187" s="449"/>
      <c r="JSW187" s="449"/>
      <c r="JSX187" s="449"/>
      <c r="JSY187" s="449"/>
      <c r="JSZ187" s="449"/>
      <c r="JTA187" s="449"/>
      <c r="JTB187" s="449"/>
      <c r="JTC187" s="449"/>
      <c r="JTD187" s="449"/>
      <c r="JTE187" s="449"/>
      <c r="JTF187" s="449"/>
      <c r="JTG187" s="449"/>
      <c r="JTH187" s="449"/>
      <c r="JTI187" s="449"/>
      <c r="JTJ187" s="449"/>
      <c r="JTK187" s="449"/>
      <c r="JTL187" s="449"/>
      <c r="JTM187" s="449"/>
      <c r="JTN187" s="449"/>
      <c r="JTO187" s="449"/>
      <c r="JTP187" s="449"/>
      <c r="JTQ187" s="449"/>
      <c r="JTR187" s="449"/>
      <c r="JTS187" s="449"/>
      <c r="JTT187" s="449"/>
      <c r="JTU187" s="449"/>
      <c r="JTV187" s="449"/>
      <c r="JTW187" s="449"/>
      <c r="JTX187" s="449"/>
      <c r="JTY187" s="449"/>
      <c r="JTZ187" s="449"/>
      <c r="JUA187" s="449"/>
      <c r="JUB187" s="449"/>
      <c r="JUC187" s="449"/>
      <c r="JUD187" s="449"/>
      <c r="JUE187" s="449"/>
      <c r="JUF187" s="449"/>
      <c r="JUG187" s="449"/>
      <c r="JUH187" s="449"/>
      <c r="JUI187" s="449"/>
      <c r="JUJ187" s="449"/>
      <c r="JUK187" s="449"/>
      <c r="JUL187" s="449"/>
      <c r="JUM187" s="449"/>
      <c r="JUN187" s="449"/>
      <c r="JUO187" s="449"/>
      <c r="JUP187" s="449"/>
      <c r="JUQ187" s="449"/>
      <c r="JUR187" s="449"/>
      <c r="JUS187" s="449"/>
      <c r="JUT187" s="449"/>
      <c r="JUU187" s="449"/>
      <c r="JUV187" s="449"/>
      <c r="JUW187" s="449"/>
      <c r="JUX187" s="449"/>
      <c r="JUY187" s="449"/>
      <c r="JUZ187" s="449"/>
      <c r="JVA187" s="449"/>
      <c r="JVB187" s="449"/>
      <c r="JVC187" s="449"/>
      <c r="JVD187" s="449"/>
      <c r="JVE187" s="449"/>
      <c r="JVF187" s="449"/>
      <c r="JVG187" s="449"/>
      <c r="JVH187" s="449"/>
      <c r="JVI187" s="449"/>
      <c r="JVJ187" s="449"/>
      <c r="JVK187" s="449"/>
      <c r="JVL187" s="449"/>
      <c r="JVM187" s="449"/>
      <c r="JVN187" s="449"/>
      <c r="JVO187" s="449"/>
      <c r="JVP187" s="449"/>
      <c r="JVQ187" s="449"/>
      <c r="JVR187" s="449"/>
      <c r="JVS187" s="449"/>
      <c r="JVT187" s="449"/>
      <c r="JVU187" s="449"/>
      <c r="JVV187" s="449"/>
      <c r="JVW187" s="449"/>
      <c r="JVX187" s="449"/>
      <c r="JVY187" s="449"/>
      <c r="JVZ187" s="449"/>
      <c r="JWA187" s="449"/>
      <c r="JWB187" s="449"/>
      <c r="JWC187" s="449"/>
      <c r="JWD187" s="449"/>
      <c r="JWE187" s="449"/>
      <c r="JWF187" s="449"/>
      <c r="JWG187" s="449"/>
      <c r="JWH187" s="449"/>
      <c r="JWI187" s="449"/>
      <c r="JWJ187" s="449"/>
      <c r="JWK187" s="449"/>
      <c r="JWL187" s="449"/>
      <c r="JWM187" s="449"/>
      <c r="JWN187" s="449"/>
      <c r="JWO187" s="449"/>
      <c r="JWP187" s="449"/>
      <c r="JWQ187" s="449"/>
      <c r="JWR187" s="449"/>
      <c r="JWS187" s="449"/>
      <c r="JWT187" s="449"/>
      <c r="JWU187" s="449"/>
      <c r="JWV187" s="449"/>
      <c r="JWW187" s="449"/>
      <c r="JWX187" s="449"/>
      <c r="JWY187" s="449"/>
      <c r="JWZ187" s="449"/>
      <c r="JXA187" s="449"/>
      <c r="JXB187" s="449"/>
      <c r="JXC187" s="449"/>
      <c r="JXD187" s="449"/>
      <c r="JXE187" s="449"/>
      <c r="JXF187" s="449"/>
      <c r="JXG187" s="449"/>
      <c r="JXH187" s="449"/>
      <c r="JXI187" s="449"/>
      <c r="JXJ187" s="449"/>
      <c r="JXK187" s="449"/>
      <c r="JXL187" s="449"/>
      <c r="JXM187" s="449"/>
      <c r="JXN187" s="449"/>
      <c r="JXO187" s="449"/>
      <c r="JXP187" s="449"/>
      <c r="JXQ187" s="449"/>
      <c r="JXR187" s="449"/>
      <c r="JXS187" s="449"/>
      <c r="JXT187" s="449"/>
      <c r="JXU187" s="449"/>
      <c r="JXV187" s="449"/>
      <c r="JXW187" s="449"/>
      <c r="JXX187" s="449"/>
      <c r="JXY187" s="449"/>
      <c r="JXZ187" s="449"/>
      <c r="JYA187" s="449"/>
      <c r="JYB187" s="449"/>
      <c r="JYC187" s="449"/>
      <c r="JYD187" s="449"/>
      <c r="JYE187" s="449"/>
      <c r="JYF187" s="449"/>
      <c r="JYG187" s="449"/>
      <c r="JYH187" s="449"/>
      <c r="JYI187" s="449"/>
      <c r="JYJ187" s="449"/>
      <c r="JYK187" s="449"/>
      <c r="JYL187" s="449"/>
      <c r="JYM187" s="449"/>
      <c r="JYN187" s="449"/>
      <c r="JYO187" s="449"/>
      <c r="JYP187" s="449"/>
      <c r="JYQ187" s="449"/>
      <c r="JYR187" s="449"/>
      <c r="JYS187" s="449"/>
      <c r="JYT187" s="449"/>
      <c r="JYU187" s="449"/>
      <c r="JYV187" s="449"/>
      <c r="JYW187" s="449"/>
      <c r="JYX187" s="449"/>
      <c r="JYY187" s="449"/>
      <c r="JYZ187" s="449"/>
      <c r="JZA187" s="449"/>
      <c r="JZB187" s="449"/>
      <c r="JZC187" s="449"/>
      <c r="JZD187" s="449"/>
      <c r="JZE187" s="449"/>
      <c r="JZF187" s="449"/>
      <c r="JZG187" s="449"/>
      <c r="JZH187" s="449"/>
      <c r="JZI187" s="449"/>
      <c r="JZJ187" s="449"/>
      <c r="JZK187" s="449"/>
      <c r="JZL187" s="449"/>
      <c r="JZM187" s="449"/>
      <c r="JZN187" s="449"/>
      <c r="JZO187" s="449"/>
      <c r="JZP187" s="449"/>
      <c r="JZQ187" s="449"/>
      <c r="JZR187" s="449"/>
      <c r="JZS187" s="449"/>
      <c r="JZT187" s="449"/>
      <c r="JZU187" s="449"/>
      <c r="JZV187" s="449"/>
      <c r="JZW187" s="449"/>
      <c r="JZX187" s="449"/>
      <c r="JZY187" s="449"/>
      <c r="JZZ187" s="449"/>
      <c r="KAA187" s="449"/>
      <c r="KAB187" s="449"/>
      <c r="KAC187" s="449"/>
      <c r="KAD187" s="449"/>
      <c r="KAE187" s="449"/>
      <c r="KAF187" s="449"/>
      <c r="KAG187" s="449"/>
      <c r="KAH187" s="449"/>
      <c r="KAI187" s="449"/>
      <c r="KAJ187" s="449"/>
      <c r="KAK187" s="449"/>
      <c r="KAL187" s="449"/>
      <c r="KAM187" s="449"/>
      <c r="KAN187" s="449"/>
      <c r="KAO187" s="449"/>
      <c r="KAP187" s="449"/>
      <c r="KAQ187" s="449"/>
      <c r="KAR187" s="449"/>
      <c r="KAS187" s="449"/>
      <c r="KAT187" s="449"/>
      <c r="KAU187" s="449"/>
      <c r="KAV187" s="449"/>
      <c r="KAW187" s="449"/>
      <c r="KAX187" s="449"/>
      <c r="KAY187" s="449"/>
      <c r="KAZ187" s="449"/>
      <c r="KBA187" s="449"/>
      <c r="KBB187" s="449"/>
      <c r="KBC187" s="449"/>
      <c r="KBD187" s="449"/>
      <c r="KBE187" s="449"/>
      <c r="KBF187" s="449"/>
      <c r="KBG187" s="449"/>
      <c r="KBH187" s="449"/>
      <c r="KBI187" s="449"/>
      <c r="KBJ187" s="449"/>
      <c r="KBK187" s="449"/>
      <c r="KBL187" s="449"/>
      <c r="KBM187" s="449"/>
      <c r="KBN187" s="449"/>
      <c r="KBO187" s="449"/>
      <c r="KBP187" s="449"/>
      <c r="KBQ187" s="449"/>
      <c r="KBR187" s="449"/>
      <c r="KBS187" s="449"/>
      <c r="KBT187" s="449"/>
      <c r="KBU187" s="449"/>
      <c r="KBV187" s="449"/>
      <c r="KBW187" s="449"/>
      <c r="KBX187" s="449"/>
      <c r="KBY187" s="449"/>
      <c r="KBZ187" s="449"/>
      <c r="KCA187" s="449"/>
      <c r="KCB187" s="449"/>
      <c r="KCC187" s="449"/>
      <c r="KCD187" s="449"/>
      <c r="KCE187" s="449"/>
      <c r="KCF187" s="449"/>
      <c r="KCG187" s="449"/>
      <c r="KCH187" s="449"/>
      <c r="KCI187" s="449"/>
      <c r="KCJ187" s="449"/>
      <c r="KCK187" s="449"/>
      <c r="KCL187" s="449"/>
      <c r="KCM187" s="449"/>
      <c r="KCN187" s="449"/>
      <c r="KCO187" s="449"/>
      <c r="KCP187" s="449"/>
      <c r="KCQ187" s="449"/>
      <c r="KCR187" s="449"/>
      <c r="KCS187" s="449"/>
      <c r="KCT187" s="449"/>
      <c r="KCU187" s="449"/>
      <c r="KCV187" s="449"/>
      <c r="KCW187" s="449"/>
      <c r="KCX187" s="449"/>
      <c r="KCY187" s="449"/>
      <c r="KCZ187" s="449"/>
      <c r="KDA187" s="449"/>
      <c r="KDB187" s="449"/>
      <c r="KDC187" s="449"/>
      <c r="KDD187" s="449"/>
      <c r="KDE187" s="449"/>
      <c r="KDF187" s="449"/>
      <c r="KDG187" s="449"/>
      <c r="KDH187" s="449"/>
      <c r="KDI187" s="449"/>
      <c r="KDJ187" s="449"/>
      <c r="KDK187" s="449"/>
      <c r="KDL187" s="449"/>
      <c r="KDM187" s="449"/>
      <c r="KDN187" s="449"/>
      <c r="KDO187" s="449"/>
      <c r="KDP187" s="449"/>
      <c r="KDQ187" s="449"/>
      <c r="KDR187" s="449"/>
      <c r="KDS187" s="449"/>
      <c r="KDT187" s="449"/>
      <c r="KDU187" s="449"/>
      <c r="KDV187" s="449"/>
      <c r="KDW187" s="449"/>
      <c r="KDX187" s="449"/>
      <c r="KDY187" s="449"/>
      <c r="KDZ187" s="449"/>
      <c r="KEA187" s="449"/>
      <c r="KEB187" s="449"/>
      <c r="KEC187" s="449"/>
      <c r="KED187" s="449"/>
      <c r="KEE187" s="449"/>
      <c r="KEF187" s="449"/>
      <c r="KEG187" s="449"/>
      <c r="KEH187" s="449"/>
      <c r="KEI187" s="449"/>
      <c r="KEJ187" s="449"/>
      <c r="KEK187" s="449"/>
      <c r="KEL187" s="449"/>
      <c r="KEM187" s="449"/>
      <c r="KEN187" s="449"/>
      <c r="KEO187" s="449"/>
      <c r="KEP187" s="449"/>
      <c r="KEQ187" s="449"/>
      <c r="KER187" s="449"/>
      <c r="KES187" s="449"/>
      <c r="KET187" s="449"/>
      <c r="KEU187" s="449"/>
      <c r="KEV187" s="449"/>
      <c r="KEW187" s="449"/>
      <c r="KEX187" s="449"/>
      <c r="KEY187" s="449"/>
      <c r="KEZ187" s="449"/>
      <c r="KFA187" s="449"/>
      <c r="KFB187" s="449"/>
      <c r="KFC187" s="449"/>
      <c r="KFD187" s="449"/>
      <c r="KFE187" s="449"/>
      <c r="KFF187" s="449"/>
      <c r="KFG187" s="449"/>
      <c r="KFH187" s="449"/>
      <c r="KFI187" s="449"/>
      <c r="KFJ187" s="449"/>
      <c r="KFK187" s="449"/>
      <c r="KFL187" s="449"/>
      <c r="KFM187" s="449"/>
      <c r="KFN187" s="449"/>
      <c r="KFO187" s="449"/>
      <c r="KFP187" s="449"/>
      <c r="KFQ187" s="449"/>
      <c r="KFR187" s="449"/>
      <c r="KFS187" s="449"/>
      <c r="KFT187" s="449"/>
      <c r="KFU187" s="449"/>
      <c r="KFV187" s="449"/>
      <c r="KFW187" s="449"/>
      <c r="KFX187" s="449"/>
      <c r="KFY187" s="449"/>
      <c r="KFZ187" s="449"/>
      <c r="KGA187" s="449"/>
      <c r="KGB187" s="449"/>
      <c r="KGC187" s="449"/>
      <c r="KGD187" s="449"/>
      <c r="KGE187" s="449"/>
      <c r="KGF187" s="449"/>
      <c r="KGG187" s="449"/>
      <c r="KGH187" s="449"/>
      <c r="KGI187" s="449"/>
      <c r="KGJ187" s="449"/>
      <c r="KGK187" s="449"/>
      <c r="KGL187" s="449"/>
      <c r="KGM187" s="449"/>
      <c r="KGN187" s="449"/>
      <c r="KGO187" s="449"/>
      <c r="KGP187" s="449"/>
      <c r="KGQ187" s="449"/>
      <c r="KGR187" s="449"/>
      <c r="KGS187" s="449"/>
      <c r="KGT187" s="449"/>
      <c r="KGU187" s="449"/>
      <c r="KGV187" s="449"/>
      <c r="KGW187" s="449"/>
      <c r="KGX187" s="449"/>
      <c r="KGY187" s="449"/>
      <c r="KGZ187" s="449"/>
      <c r="KHA187" s="449"/>
      <c r="KHB187" s="449"/>
      <c r="KHC187" s="449"/>
      <c r="KHD187" s="449"/>
      <c r="KHE187" s="449"/>
      <c r="KHF187" s="449"/>
      <c r="KHG187" s="449"/>
      <c r="KHH187" s="449"/>
      <c r="KHI187" s="449"/>
      <c r="KHJ187" s="449"/>
      <c r="KHK187" s="449"/>
      <c r="KHL187" s="449"/>
      <c r="KHM187" s="449"/>
      <c r="KHN187" s="449"/>
      <c r="KHO187" s="449"/>
      <c r="KHP187" s="449"/>
      <c r="KHQ187" s="449"/>
      <c r="KHR187" s="449"/>
      <c r="KHS187" s="449"/>
      <c r="KHT187" s="449"/>
      <c r="KHU187" s="449"/>
      <c r="KHV187" s="449"/>
      <c r="KHW187" s="449"/>
      <c r="KHX187" s="449"/>
      <c r="KHY187" s="449"/>
      <c r="KHZ187" s="449"/>
      <c r="KIA187" s="449"/>
      <c r="KIB187" s="449"/>
      <c r="KIC187" s="449"/>
      <c r="KID187" s="449"/>
      <c r="KIE187" s="449"/>
      <c r="KIF187" s="449"/>
      <c r="KIG187" s="449"/>
      <c r="KIH187" s="449"/>
      <c r="KII187" s="449"/>
      <c r="KIJ187" s="449"/>
      <c r="KIK187" s="449"/>
      <c r="KIL187" s="449"/>
      <c r="KIM187" s="449"/>
      <c r="KIN187" s="449"/>
      <c r="KIO187" s="449"/>
      <c r="KIP187" s="449"/>
      <c r="KIQ187" s="449"/>
      <c r="KIR187" s="449"/>
      <c r="KIS187" s="449"/>
      <c r="KIT187" s="449"/>
      <c r="KIU187" s="449"/>
      <c r="KIV187" s="449"/>
      <c r="KIW187" s="449"/>
      <c r="KIX187" s="449"/>
      <c r="KIY187" s="449"/>
      <c r="KIZ187" s="449"/>
      <c r="KJA187" s="449"/>
      <c r="KJB187" s="449"/>
      <c r="KJC187" s="449"/>
      <c r="KJD187" s="449"/>
      <c r="KJE187" s="449"/>
      <c r="KJF187" s="449"/>
      <c r="KJG187" s="449"/>
      <c r="KJH187" s="449"/>
      <c r="KJI187" s="449"/>
      <c r="KJJ187" s="449"/>
      <c r="KJK187" s="449"/>
      <c r="KJL187" s="449"/>
      <c r="KJM187" s="449"/>
      <c r="KJN187" s="449"/>
      <c r="KJO187" s="449"/>
      <c r="KJP187" s="449"/>
      <c r="KJQ187" s="449"/>
      <c r="KJR187" s="449"/>
      <c r="KJS187" s="449"/>
      <c r="KJT187" s="449"/>
      <c r="KJU187" s="449"/>
      <c r="KJV187" s="449"/>
      <c r="KJW187" s="449"/>
      <c r="KJX187" s="449"/>
      <c r="KJY187" s="449"/>
      <c r="KJZ187" s="449"/>
      <c r="KKA187" s="449"/>
      <c r="KKB187" s="449"/>
      <c r="KKC187" s="449"/>
      <c r="KKD187" s="449"/>
      <c r="KKE187" s="449"/>
      <c r="KKF187" s="449"/>
      <c r="KKG187" s="449"/>
      <c r="KKH187" s="449"/>
      <c r="KKI187" s="449"/>
      <c r="KKJ187" s="449"/>
      <c r="KKK187" s="449"/>
      <c r="KKL187" s="449"/>
      <c r="KKM187" s="449"/>
      <c r="KKN187" s="449"/>
      <c r="KKO187" s="449"/>
      <c r="KKP187" s="449"/>
      <c r="KKQ187" s="449"/>
      <c r="KKR187" s="449"/>
      <c r="KKS187" s="449"/>
      <c r="KKT187" s="449"/>
      <c r="KKU187" s="449"/>
      <c r="KKV187" s="449"/>
      <c r="KKW187" s="449"/>
      <c r="KKX187" s="449"/>
      <c r="KKY187" s="449"/>
      <c r="KKZ187" s="449"/>
      <c r="KLA187" s="449"/>
      <c r="KLB187" s="449"/>
      <c r="KLC187" s="449"/>
      <c r="KLD187" s="449"/>
      <c r="KLE187" s="449"/>
      <c r="KLF187" s="449"/>
      <c r="KLG187" s="449"/>
      <c r="KLH187" s="449"/>
      <c r="KLI187" s="449"/>
      <c r="KLJ187" s="449"/>
      <c r="KLK187" s="449"/>
      <c r="KLL187" s="449"/>
      <c r="KLM187" s="449"/>
      <c r="KLN187" s="449"/>
      <c r="KLO187" s="449"/>
      <c r="KLP187" s="449"/>
      <c r="KLQ187" s="449"/>
      <c r="KLR187" s="449"/>
      <c r="KLS187" s="449"/>
      <c r="KLT187" s="449"/>
      <c r="KLU187" s="449"/>
      <c r="KLV187" s="449"/>
      <c r="KLW187" s="449"/>
      <c r="KLX187" s="449"/>
      <c r="KLY187" s="449"/>
      <c r="KLZ187" s="449"/>
      <c r="KMA187" s="449"/>
      <c r="KMB187" s="449"/>
      <c r="KMC187" s="449"/>
      <c r="KMD187" s="449"/>
      <c r="KME187" s="449"/>
      <c r="KMF187" s="449"/>
      <c r="KMG187" s="449"/>
      <c r="KMH187" s="449"/>
      <c r="KMI187" s="449"/>
      <c r="KMJ187" s="449"/>
      <c r="KMK187" s="449"/>
      <c r="KML187" s="449"/>
      <c r="KMM187" s="449"/>
      <c r="KMN187" s="449"/>
      <c r="KMO187" s="449"/>
      <c r="KMP187" s="449"/>
      <c r="KMQ187" s="449"/>
      <c r="KMR187" s="449"/>
      <c r="KMS187" s="449"/>
      <c r="KMT187" s="449"/>
      <c r="KMU187" s="449"/>
      <c r="KMV187" s="449"/>
      <c r="KMW187" s="449"/>
      <c r="KMX187" s="449"/>
      <c r="KMY187" s="449"/>
      <c r="KMZ187" s="449"/>
      <c r="KNA187" s="449"/>
      <c r="KNB187" s="449"/>
      <c r="KNC187" s="449"/>
      <c r="KND187" s="449"/>
      <c r="KNE187" s="449"/>
      <c r="KNF187" s="449"/>
      <c r="KNG187" s="449"/>
      <c r="KNH187" s="449"/>
      <c r="KNI187" s="449"/>
      <c r="KNJ187" s="449"/>
      <c r="KNK187" s="449"/>
      <c r="KNL187" s="449"/>
      <c r="KNM187" s="449"/>
      <c r="KNN187" s="449"/>
      <c r="KNO187" s="449"/>
      <c r="KNP187" s="449"/>
      <c r="KNQ187" s="449"/>
      <c r="KNR187" s="449"/>
      <c r="KNS187" s="449"/>
      <c r="KNT187" s="449"/>
      <c r="KNU187" s="449"/>
      <c r="KNV187" s="449"/>
      <c r="KNW187" s="449"/>
      <c r="KNX187" s="449"/>
      <c r="KNY187" s="449"/>
      <c r="KNZ187" s="449"/>
      <c r="KOA187" s="449"/>
      <c r="KOB187" s="449"/>
      <c r="KOC187" s="449"/>
      <c r="KOD187" s="449"/>
      <c r="KOE187" s="449"/>
      <c r="KOF187" s="449"/>
      <c r="KOG187" s="449"/>
      <c r="KOH187" s="449"/>
      <c r="KOI187" s="449"/>
      <c r="KOJ187" s="449"/>
      <c r="KOK187" s="449"/>
      <c r="KOL187" s="449"/>
      <c r="KOM187" s="449"/>
      <c r="KON187" s="449"/>
      <c r="KOO187" s="449"/>
      <c r="KOP187" s="449"/>
      <c r="KOQ187" s="449"/>
      <c r="KOR187" s="449"/>
      <c r="KOS187" s="449"/>
      <c r="KOT187" s="449"/>
      <c r="KOU187" s="449"/>
      <c r="KOV187" s="449"/>
      <c r="KOW187" s="449"/>
      <c r="KOX187" s="449"/>
      <c r="KOY187" s="449"/>
      <c r="KOZ187" s="449"/>
      <c r="KPA187" s="449"/>
      <c r="KPB187" s="449"/>
      <c r="KPC187" s="449"/>
      <c r="KPD187" s="449"/>
      <c r="KPE187" s="449"/>
      <c r="KPF187" s="449"/>
      <c r="KPG187" s="449"/>
      <c r="KPH187" s="449"/>
      <c r="KPI187" s="449"/>
      <c r="KPJ187" s="449"/>
      <c r="KPK187" s="449"/>
      <c r="KPL187" s="449"/>
      <c r="KPM187" s="449"/>
      <c r="KPN187" s="449"/>
      <c r="KPO187" s="449"/>
      <c r="KPP187" s="449"/>
      <c r="KPQ187" s="449"/>
      <c r="KPR187" s="449"/>
      <c r="KPS187" s="449"/>
      <c r="KPT187" s="449"/>
      <c r="KPU187" s="449"/>
      <c r="KPV187" s="449"/>
      <c r="KPW187" s="449"/>
      <c r="KPX187" s="449"/>
      <c r="KPY187" s="449"/>
      <c r="KPZ187" s="449"/>
      <c r="KQA187" s="449"/>
      <c r="KQB187" s="449"/>
      <c r="KQC187" s="449"/>
      <c r="KQD187" s="449"/>
      <c r="KQE187" s="449"/>
      <c r="KQF187" s="449"/>
      <c r="KQG187" s="449"/>
      <c r="KQH187" s="449"/>
      <c r="KQI187" s="449"/>
      <c r="KQJ187" s="449"/>
      <c r="KQK187" s="449"/>
      <c r="KQL187" s="449"/>
      <c r="KQM187" s="449"/>
      <c r="KQN187" s="449"/>
      <c r="KQO187" s="449"/>
      <c r="KQP187" s="449"/>
      <c r="KQQ187" s="449"/>
      <c r="KQR187" s="449"/>
      <c r="KQS187" s="449"/>
      <c r="KQT187" s="449"/>
      <c r="KQU187" s="449"/>
      <c r="KQV187" s="449"/>
      <c r="KQW187" s="449"/>
      <c r="KQX187" s="449"/>
      <c r="KQY187" s="449"/>
      <c r="KQZ187" s="449"/>
      <c r="KRA187" s="449"/>
      <c r="KRB187" s="449"/>
      <c r="KRC187" s="449"/>
      <c r="KRD187" s="449"/>
      <c r="KRE187" s="449"/>
      <c r="KRF187" s="449"/>
      <c r="KRG187" s="449"/>
      <c r="KRH187" s="449"/>
      <c r="KRI187" s="449"/>
      <c r="KRJ187" s="449"/>
      <c r="KRK187" s="449"/>
      <c r="KRL187" s="449"/>
      <c r="KRM187" s="449"/>
      <c r="KRN187" s="449"/>
      <c r="KRO187" s="449"/>
      <c r="KRP187" s="449"/>
      <c r="KRQ187" s="449"/>
      <c r="KRR187" s="449"/>
      <c r="KRS187" s="449"/>
      <c r="KRT187" s="449"/>
      <c r="KRU187" s="449"/>
      <c r="KRV187" s="449"/>
      <c r="KRW187" s="449"/>
      <c r="KRX187" s="449"/>
      <c r="KRY187" s="449"/>
      <c r="KRZ187" s="449"/>
      <c r="KSA187" s="449"/>
      <c r="KSB187" s="449"/>
      <c r="KSC187" s="449"/>
      <c r="KSD187" s="449"/>
      <c r="KSE187" s="449"/>
      <c r="KSF187" s="449"/>
      <c r="KSG187" s="449"/>
      <c r="KSH187" s="449"/>
      <c r="KSI187" s="449"/>
      <c r="KSJ187" s="449"/>
      <c r="KSK187" s="449"/>
      <c r="KSL187" s="449"/>
      <c r="KSM187" s="449"/>
      <c r="KSN187" s="449"/>
      <c r="KSO187" s="449"/>
      <c r="KSP187" s="449"/>
      <c r="KSQ187" s="449"/>
      <c r="KSR187" s="449"/>
      <c r="KSS187" s="449"/>
      <c r="KST187" s="449"/>
      <c r="KSU187" s="449"/>
      <c r="KSV187" s="449"/>
      <c r="KSW187" s="449"/>
      <c r="KSX187" s="449"/>
      <c r="KSY187" s="449"/>
      <c r="KSZ187" s="449"/>
      <c r="KTA187" s="449"/>
      <c r="KTB187" s="449"/>
      <c r="KTC187" s="449"/>
      <c r="KTD187" s="449"/>
      <c r="KTE187" s="449"/>
      <c r="KTF187" s="449"/>
      <c r="KTG187" s="449"/>
      <c r="KTH187" s="449"/>
      <c r="KTI187" s="449"/>
      <c r="KTJ187" s="449"/>
      <c r="KTK187" s="449"/>
      <c r="KTL187" s="449"/>
      <c r="KTM187" s="449"/>
      <c r="KTN187" s="449"/>
      <c r="KTO187" s="449"/>
      <c r="KTP187" s="449"/>
      <c r="KTQ187" s="449"/>
      <c r="KTR187" s="449"/>
      <c r="KTS187" s="449"/>
      <c r="KTT187" s="449"/>
      <c r="KTU187" s="449"/>
      <c r="KTV187" s="449"/>
      <c r="KTW187" s="449"/>
      <c r="KTX187" s="449"/>
      <c r="KTY187" s="449"/>
      <c r="KTZ187" s="449"/>
      <c r="KUA187" s="449"/>
      <c r="KUB187" s="449"/>
      <c r="KUC187" s="449"/>
      <c r="KUD187" s="449"/>
      <c r="KUE187" s="449"/>
      <c r="KUF187" s="449"/>
      <c r="KUG187" s="449"/>
      <c r="KUH187" s="449"/>
      <c r="KUI187" s="449"/>
      <c r="KUJ187" s="449"/>
      <c r="KUK187" s="449"/>
      <c r="KUL187" s="449"/>
      <c r="KUM187" s="449"/>
      <c r="KUN187" s="449"/>
      <c r="KUO187" s="449"/>
      <c r="KUP187" s="449"/>
      <c r="KUQ187" s="449"/>
      <c r="KUR187" s="449"/>
      <c r="KUS187" s="449"/>
      <c r="KUT187" s="449"/>
      <c r="KUU187" s="449"/>
      <c r="KUV187" s="449"/>
      <c r="KUW187" s="449"/>
      <c r="KUX187" s="449"/>
      <c r="KUY187" s="449"/>
      <c r="KUZ187" s="449"/>
      <c r="KVA187" s="449"/>
      <c r="KVB187" s="449"/>
      <c r="KVC187" s="449"/>
      <c r="KVD187" s="449"/>
      <c r="KVE187" s="449"/>
      <c r="KVF187" s="449"/>
      <c r="KVG187" s="449"/>
      <c r="KVH187" s="449"/>
      <c r="KVI187" s="449"/>
      <c r="KVJ187" s="449"/>
      <c r="KVK187" s="449"/>
      <c r="KVL187" s="449"/>
      <c r="KVM187" s="449"/>
      <c r="KVN187" s="449"/>
      <c r="KVO187" s="449"/>
      <c r="KVP187" s="449"/>
      <c r="KVQ187" s="449"/>
      <c r="KVR187" s="449"/>
      <c r="KVS187" s="449"/>
      <c r="KVT187" s="449"/>
      <c r="KVU187" s="449"/>
      <c r="KVV187" s="449"/>
      <c r="KVW187" s="449"/>
      <c r="KVX187" s="449"/>
      <c r="KVY187" s="449"/>
      <c r="KVZ187" s="449"/>
      <c r="KWA187" s="449"/>
      <c r="KWB187" s="449"/>
      <c r="KWC187" s="449"/>
      <c r="KWD187" s="449"/>
      <c r="KWE187" s="449"/>
      <c r="KWF187" s="449"/>
      <c r="KWG187" s="449"/>
      <c r="KWH187" s="449"/>
      <c r="KWI187" s="449"/>
      <c r="KWJ187" s="449"/>
      <c r="KWK187" s="449"/>
      <c r="KWL187" s="449"/>
      <c r="KWM187" s="449"/>
      <c r="KWN187" s="449"/>
      <c r="KWO187" s="449"/>
      <c r="KWP187" s="449"/>
      <c r="KWQ187" s="449"/>
      <c r="KWR187" s="449"/>
      <c r="KWS187" s="449"/>
      <c r="KWT187" s="449"/>
      <c r="KWU187" s="449"/>
      <c r="KWV187" s="449"/>
      <c r="KWW187" s="449"/>
      <c r="KWX187" s="449"/>
      <c r="KWY187" s="449"/>
      <c r="KWZ187" s="449"/>
      <c r="KXA187" s="449"/>
      <c r="KXB187" s="449"/>
      <c r="KXC187" s="449"/>
      <c r="KXD187" s="449"/>
      <c r="KXE187" s="449"/>
      <c r="KXF187" s="449"/>
      <c r="KXG187" s="449"/>
      <c r="KXH187" s="449"/>
      <c r="KXI187" s="449"/>
      <c r="KXJ187" s="449"/>
      <c r="KXK187" s="449"/>
      <c r="KXL187" s="449"/>
      <c r="KXM187" s="449"/>
      <c r="KXN187" s="449"/>
      <c r="KXO187" s="449"/>
      <c r="KXP187" s="449"/>
      <c r="KXQ187" s="449"/>
      <c r="KXR187" s="449"/>
      <c r="KXS187" s="449"/>
      <c r="KXT187" s="449"/>
      <c r="KXU187" s="449"/>
      <c r="KXV187" s="449"/>
      <c r="KXW187" s="449"/>
      <c r="KXX187" s="449"/>
      <c r="KXY187" s="449"/>
      <c r="KXZ187" s="449"/>
      <c r="KYA187" s="449"/>
      <c r="KYB187" s="449"/>
      <c r="KYC187" s="449"/>
      <c r="KYD187" s="449"/>
      <c r="KYE187" s="449"/>
      <c r="KYF187" s="449"/>
      <c r="KYG187" s="449"/>
      <c r="KYH187" s="449"/>
      <c r="KYI187" s="449"/>
      <c r="KYJ187" s="449"/>
      <c r="KYK187" s="449"/>
      <c r="KYL187" s="449"/>
      <c r="KYM187" s="449"/>
      <c r="KYN187" s="449"/>
      <c r="KYO187" s="449"/>
      <c r="KYP187" s="449"/>
      <c r="KYQ187" s="449"/>
      <c r="KYR187" s="449"/>
      <c r="KYS187" s="449"/>
      <c r="KYT187" s="449"/>
      <c r="KYU187" s="449"/>
      <c r="KYV187" s="449"/>
      <c r="KYW187" s="449"/>
      <c r="KYX187" s="449"/>
      <c r="KYY187" s="449"/>
      <c r="KYZ187" s="449"/>
      <c r="KZA187" s="449"/>
      <c r="KZB187" s="449"/>
      <c r="KZC187" s="449"/>
      <c r="KZD187" s="449"/>
      <c r="KZE187" s="449"/>
      <c r="KZF187" s="449"/>
      <c r="KZG187" s="449"/>
      <c r="KZH187" s="449"/>
      <c r="KZI187" s="449"/>
      <c r="KZJ187" s="449"/>
      <c r="KZK187" s="449"/>
      <c r="KZL187" s="449"/>
      <c r="KZM187" s="449"/>
      <c r="KZN187" s="449"/>
      <c r="KZO187" s="449"/>
      <c r="KZP187" s="449"/>
      <c r="KZQ187" s="449"/>
      <c r="KZR187" s="449"/>
      <c r="KZS187" s="449"/>
      <c r="KZT187" s="449"/>
      <c r="KZU187" s="449"/>
      <c r="KZV187" s="449"/>
      <c r="KZW187" s="449"/>
      <c r="KZX187" s="449"/>
      <c r="KZY187" s="449"/>
      <c r="KZZ187" s="449"/>
      <c r="LAA187" s="449"/>
      <c r="LAB187" s="449"/>
      <c r="LAC187" s="449"/>
      <c r="LAD187" s="449"/>
      <c r="LAE187" s="449"/>
      <c r="LAF187" s="449"/>
      <c r="LAG187" s="449"/>
      <c r="LAH187" s="449"/>
      <c r="LAI187" s="449"/>
      <c r="LAJ187" s="449"/>
      <c r="LAK187" s="449"/>
      <c r="LAL187" s="449"/>
      <c r="LAM187" s="449"/>
      <c r="LAN187" s="449"/>
      <c r="LAO187" s="449"/>
      <c r="LAP187" s="449"/>
      <c r="LAQ187" s="449"/>
      <c r="LAR187" s="449"/>
      <c r="LAS187" s="449"/>
      <c r="LAT187" s="449"/>
      <c r="LAU187" s="449"/>
      <c r="LAV187" s="449"/>
      <c r="LAW187" s="449"/>
      <c r="LAX187" s="449"/>
      <c r="LAY187" s="449"/>
      <c r="LAZ187" s="449"/>
      <c r="LBA187" s="449"/>
      <c r="LBB187" s="449"/>
      <c r="LBC187" s="449"/>
      <c r="LBD187" s="449"/>
      <c r="LBE187" s="449"/>
      <c r="LBF187" s="449"/>
      <c r="LBG187" s="449"/>
      <c r="LBH187" s="449"/>
      <c r="LBI187" s="449"/>
      <c r="LBJ187" s="449"/>
      <c r="LBK187" s="449"/>
      <c r="LBL187" s="449"/>
      <c r="LBM187" s="449"/>
      <c r="LBN187" s="449"/>
      <c r="LBO187" s="449"/>
      <c r="LBP187" s="449"/>
      <c r="LBQ187" s="449"/>
      <c r="LBR187" s="449"/>
      <c r="LBS187" s="449"/>
      <c r="LBT187" s="449"/>
      <c r="LBU187" s="449"/>
      <c r="LBV187" s="449"/>
      <c r="LBW187" s="449"/>
      <c r="LBX187" s="449"/>
      <c r="LBY187" s="449"/>
      <c r="LBZ187" s="449"/>
      <c r="LCA187" s="449"/>
      <c r="LCB187" s="449"/>
      <c r="LCC187" s="449"/>
      <c r="LCD187" s="449"/>
      <c r="LCE187" s="449"/>
      <c r="LCF187" s="449"/>
      <c r="LCG187" s="449"/>
      <c r="LCH187" s="449"/>
      <c r="LCI187" s="449"/>
      <c r="LCJ187" s="449"/>
      <c r="LCK187" s="449"/>
      <c r="LCL187" s="449"/>
      <c r="LCM187" s="449"/>
      <c r="LCN187" s="449"/>
      <c r="LCO187" s="449"/>
      <c r="LCP187" s="449"/>
      <c r="LCQ187" s="449"/>
      <c r="LCR187" s="449"/>
      <c r="LCS187" s="449"/>
      <c r="LCT187" s="449"/>
      <c r="LCU187" s="449"/>
      <c r="LCV187" s="449"/>
      <c r="LCW187" s="449"/>
      <c r="LCX187" s="449"/>
      <c r="LCY187" s="449"/>
      <c r="LCZ187" s="449"/>
      <c r="LDA187" s="449"/>
      <c r="LDB187" s="449"/>
      <c r="LDC187" s="449"/>
      <c r="LDD187" s="449"/>
      <c r="LDE187" s="449"/>
      <c r="LDF187" s="449"/>
      <c r="LDG187" s="449"/>
      <c r="LDH187" s="449"/>
      <c r="LDI187" s="449"/>
      <c r="LDJ187" s="449"/>
      <c r="LDK187" s="449"/>
      <c r="LDL187" s="449"/>
      <c r="LDM187" s="449"/>
      <c r="LDN187" s="449"/>
      <c r="LDO187" s="449"/>
      <c r="LDP187" s="449"/>
      <c r="LDQ187" s="449"/>
      <c r="LDR187" s="449"/>
      <c r="LDS187" s="449"/>
      <c r="LDT187" s="449"/>
      <c r="LDU187" s="449"/>
      <c r="LDV187" s="449"/>
      <c r="LDW187" s="449"/>
      <c r="LDX187" s="449"/>
      <c r="LDY187" s="449"/>
      <c r="LDZ187" s="449"/>
      <c r="LEA187" s="449"/>
      <c r="LEB187" s="449"/>
      <c r="LEC187" s="449"/>
      <c r="LED187" s="449"/>
      <c r="LEE187" s="449"/>
      <c r="LEF187" s="449"/>
      <c r="LEG187" s="449"/>
      <c r="LEH187" s="449"/>
      <c r="LEI187" s="449"/>
      <c r="LEJ187" s="449"/>
      <c r="LEK187" s="449"/>
      <c r="LEL187" s="449"/>
      <c r="LEM187" s="449"/>
      <c r="LEN187" s="449"/>
      <c r="LEO187" s="449"/>
      <c r="LEP187" s="449"/>
      <c r="LEQ187" s="449"/>
      <c r="LER187" s="449"/>
      <c r="LES187" s="449"/>
      <c r="LET187" s="449"/>
      <c r="LEU187" s="449"/>
      <c r="LEV187" s="449"/>
      <c r="LEW187" s="449"/>
      <c r="LEX187" s="449"/>
      <c r="LEY187" s="449"/>
      <c r="LEZ187" s="449"/>
      <c r="LFA187" s="449"/>
      <c r="LFB187" s="449"/>
      <c r="LFC187" s="449"/>
      <c r="LFD187" s="449"/>
      <c r="LFE187" s="449"/>
      <c r="LFF187" s="449"/>
      <c r="LFG187" s="449"/>
      <c r="LFH187" s="449"/>
      <c r="LFI187" s="449"/>
      <c r="LFJ187" s="449"/>
      <c r="LFK187" s="449"/>
      <c r="LFL187" s="449"/>
      <c r="LFM187" s="449"/>
      <c r="LFN187" s="449"/>
      <c r="LFO187" s="449"/>
      <c r="LFP187" s="449"/>
      <c r="LFQ187" s="449"/>
      <c r="LFR187" s="449"/>
      <c r="LFS187" s="449"/>
      <c r="LFT187" s="449"/>
      <c r="LFU187" s="449"/>
      <c r="LFV187" s="449"/>
      <c r="LFW187" s="449"/>
      <c r="LFX187" s="449"/>
      <c r="LFY187" s="449"/>
      <c r="LFZ187" s="449"/>
      <c r="LGA187" s="449"/>
      <c r="LGB187" s="449"/>
      <c r="LGC187" s="449"/>
      <c r="LGD187" s="449"/>
      <c r="LGE187" s="449"/>
      <c r="LGF187" s="449"/>
      <c r="LGG187" s="449"/>
      <c r="LGH187" s="449"/>
      <c r="LGI187" s="449"/>
      <c r="LGJ187" s="449"/>
      <c r="LGK187" s="449"/>
      <c r="LGL187" s="449"/>
      <c r="LGM187" s="449"/>
      <c r="LGN187" s="449"/>
      <c r="LGO187" s="449"/>
      <c r="LGP187" s="449"/>
      <c r="LGQ187" s="449"/>
      <c r="LGR187" s="449"/>
      <c r="LGS187" s="449"/>
      <c r="LGT187" s="449"/>
      <c r="LGU187" s="449"/>
      <c r="LGV187" s="449"/>
      <c r="LGW187" s="449"/>
      <c r="LGX187" s="449"/>
      <c r="LGY187" s="449"/>
      <c r="LGZ187" s="449"/>
      <c r="LHA187" s="449"/>
      <c r="LHB187" s="449"/>
      <c r="LHC187" s="449"/>
      <c r="LHD187" s="449"/>
      <c r="LHE187" s="449"/>
      <c r="LHF187" s="449"/>
      <c r="LHG187" s="449"/>
      <c r="LHH187" s="449"/>
      <c r="LHI187" s="449"/>
      <c r="LHJ187" s="449"/>
      <c r="LHK187" s="449"/>
      <c r="LHL187" s="449"/>
      <c r="LHM187" s="449"/>
      <c r="LHN187" s="449"/>
      <c r="LHO187" s="449"/>
      <c r="LHP187" s="449"/>
      <c r="LHQ187" s="449"/>
      <c r="LHR187" s="449"/>
      <c r="LHS187" s="449"/>
      <c r="LHT187" s="449"/>
      <c r="LHU187" s="449"/>
      <c r="LHV187" s="449"/>
      <c r="LHW187" s="449"/>
      <c r="LHX187" s="449"/>
      <c r="LHY187" s="449"/>
      <c r="LHZ187" s="449"/>
      <c r="LIA187" s="449"/>
      <c r="LIB187" s="449"/>
      <c r="LIC187" s="449"/>
      <c r="LID187" s="449"/>
      <c r="LIE187" s="449"/>
      <c r="LIF187" s="449"/>
      <c r="LIG187" s="449"/>
      <c r="LIH187" s="449"/>
      <c r="LII187" s="449"/>
      <c r="LIJ187" s="449"/>
      <c r="LIK187" s="449"/>
      <c r="LIL187" s="449"/>
      <c r="LIM187" s="449"/>
      <c r="LIN187" s="449"/>
      <c r="LIO187" s="449"/>
      <c r="LIP187" s="449"/>
      <c r="LIQ187" s="449"/>
      <c r="LIR187" s="449"/>
      <c r="LIS187" s="449"/>
      <c r="LIT187" s="449"/>
      <c r="LIU187" s="449"/>
      <c r="LIV187" s="449"/>
      <c r="LIW187" s="449"/>
      <c r="LIX187" s="449"/>
      <c r="LIY187" s="449"/>
      <c r="LIZ187" s="449"/>
      <c r="LJA187" s="449"/>
      <c r="LJB187" s="449"/>
      <c r="LJC187" s="449"/>
      <c r="LJD187" s="449"/>
      <c r="LJE187" s="449"/>
      <c r="LJF187" s="449"/>
      <c r="LJG187" s="449"/>
      <c r="LJH187" s="449"/>
      <c r="LJI187" s="449"/>
      <c r="LJJ187" s="449"/>
      <c r="LJK187" s="449"/>
      <c r="LJL187" s="449"/>
      <c r="LJM187" s="449"/>
      <c r="LJN187" s="449"/>
      <c r="LJO187" s="449"/>
      <c r="LJP187" s="449"/>
      <c r="LJQ187" s="449"/>
      <c r="LJR187" s="449"/>
      <c r="LJS187" s="449"/>
      <c r="LJT187" s="449"/>
      <c r="LJU187" s="449"/>
      <c r="LJV187" s="449"/>
      <c r="LJW187" s="449"/>
      <c r="LJX187" s="449"/>
      <c r="LJY187" s="449"/>
      <c r="LJZ187" s="449"/>
      <c r="LKA187" s="449"/>
      <c r="LKB187" s="449"/>
      <c r="LKC187" s="449"/>
      <c r="LKD187" s="449"/>
      <c r="LKE187" s="449"/>
      <c r="LKF187" s="449"/>
      <c r="LKG187" s="449"/>
      <c r="LKH187" s="449"/>
      <c r="LKI187" s="449"/>
      <c r="LKJ187" s="449"/>
      <c r="LKK187" s="449"/>
      <c r="LKL187" s="449"/>
      <c r="LKM187" s="449"/>
      <c r="LKN187" s="449"/>
      <c r="LKO187" s="449"/>
      <c r="LKP187" s="449"/>
      <c r="LKQ187" s="449"/>
      <c r="LKR187" s="449"/>
      <c r="LKS187" s="449"/>
      <c r="LKT187" s="449"/>
      <c r="LKU187" s="449"/>
      <c r="LKV187" s="449"/>
      <c r="LKW187" s="449"/>
      <c r="LKX187" s="449"/>
      <c r="LKY187" s="449"/>
      <c r="LKZ187" s="449"/>
      <c r="LLA187" s="449"/>
      <c r="LLB187" s="449"/>
      <c r="LLC187" s="449"/>
      <c r="LLD187" s="449"/>
      <c r="LLE187" s="449"/>
      <c r="LLF187" s="449"/>
      <c r="LLG187" s="449"/>
      <c r="LLH187" s="449"/>
      <c r="LLI187" s="449"/>
      <c r="LLJ187" s="449"/>
      <c r="LLK187" s="449"/>
      <c r="LLL187" s="449"/>
      <c r="LLM187" s="449"/>
      <c r="LLN187" s="449"/>
      <c r="LLO187" s="449"/>
      <c r="LLP187" s="449"/>
      <c r="LLQ187" s="449"/>
      <c r="LLR187" s="449"/>
      <c r="LLS187" s="449"/>
      <c r="LLT187" s="449"/>
      <c r="LLU187" s="449"/>
      <c r="LLV187" s="449"/>
      <c r="LLW187" s="449"/>
      <c r="LLX187" s="449"/>
      <c r="LLY187" s="449"/>
      <c r="LLZ187" s="449"/>
      <c r="LMA187" s="449"/>
      <c r="LMB187" s="449"/>
      <c r="LMC187" s="449"/>
      <c r="LMD187" s="449"/>
      <c r="LME187" s="449"/>
      <c r="LMF187" s="449"/>
      <c r="LMG187" s="449"/>
      <c r="LMH187" s="449"/>
      <c r="LMI187" s="449"/>
      <c r="LMJ187" s="449"/>
      <c r="LMK187" s="449"/>
      <c r="LML187" s="449"/>
      <c r="LMM187" s="449"/>
      <c r="LMN187" s="449"/>
      <c r="LMO187" s="449"/>
      <c r="LMP187" s="449"/>
      <c r="LMQ187" s="449"/>
      <c r="LMR187" s="449"/>
      <c r="LMS187" s="449"/>
      <c r="LMT187" s="449"/>
      <c r="LMU187" s="449"/>
      <c r="LMV187" s="449"/>
      <c r="LMW187" s="449"/>
      <c r="LMX187" s="449"/>
      <c r="LMY187" s="449"/>
      <c r="LMZ187" s="449"/>
      <c r="LNA187" s="449"/>
      <c r="LNB187" s="449"/>
      <c r="LNC187" s="449"/>
      <c r="LND187" s="449"/>
      <c r="LNE187" s="449"/>
      <c r="LNF187" s="449"/>
      <c r="LNG187" s="449"/>
      <c r="LNH187" s="449"/>
      <c r="LNI187" s="449"/>
      <c r="LNJ187" s="449"/>
      <c r="LNK187" s="449"/>
      <c r="LNL187" s="449"/>
      <c r="LNM187" s="449"/>
      <c r="LNN187" s="449"/>
      <c r="LNO187" s="449"/>
      <c r="LNP187" s="449"/>
      <c r="LNQ187" s="449"/>
      <c r="LNR187" s="449"/>
      <c r="LNS187" s="449"/>
      <c r="LNT187" s="449"/>
      <c r="LNU187" s="449"/>
      <c r="LNV187" s="449"/>
      <c r="LNW187" s="449"/>
      <c r="LNX187" s="449"/>
      <c r="LNY187" s="449"/>
      <c r="LNZ187" s="449"/>
      <c r="LOA187" s="449"/>
      <c r="LOB187" s="449"/>
      <c r="LOC187" s="449"/>
      <c r="LOD187" s="449"/>
      <c r="LOE187" s="449"/>
      <c r="LOF187" s="449"/>
      <c r="LOG187" s="449"/>
      <c r="LOH187" s="449"/>
      <c r="LOI187" s="449"/>
      <c r="LOJ187" s="449"/>
      <c r="LOK187" s="449"/>
      <c r="LOL187" s="449"/>
      <c r="LOM187" s="449"/>
      <c r="LON187" s="449"/>
      <c r="LOO187" s="449"/>
      <c r="LOP187" s="449"/>
      <c r="LOQ187" s="449"/>
      <c r="LOR187" s="449"/>
      <c r="LOS187" s="449"/>
      <c r="LOT187" s="449"/>
      <c r="LOU187" s="449"/>
      <c r="LOV187" s="449"/>
      <c r="LOW187" s="449"/>
      <c r="LOX187" s="449"/>
      <c r="LOY187" s="449"/>
      <c r="LOZ187" s="449"/>
      <c r="LPA187" s="449"/>
      <c r="LPB187" s="449"/>
      <c r="LPC187" s="449"/>
      <c r="LPD187" s="449"/>
      <c r="LPE187" s="449"/>
      <c r="LPF187" s="449"/>
      <c r="LPG187" s="449"/>
      <c r="LPH187" s="449"/>
      <c r="LPI187" s="449"/>
      <c r="LPJ187" s="449"/>
      <c r="LPK187" s="449"/>
      <c r="LPL187" s="449"/>
      <c r="LPM187" s="449"/>
      <c r="LPN187" s="449"/>
      <c r="LPO187" s="449"/>
      <c r="LPP187" s="449"/>
      <c r="LPQ187" s="449"/>
      <c r="LPR187" s="449"/>
      <c r="LPS187" s="449"/>
      <c r="LPT187" s="449"/>
      <c r="LPU187" s="449"/>
      <c r="LPV187" s="449"/>
      <c r="LPW187" s="449"/>
      <c r="LPX187" s="449"/>
      <c r="LPY187" s="449"/>
      <c r="LPZ187" s="449"/>
      <c r="LQA187" s="449"/>
      <c r="LQB187" s="449"/>
      <c r="LQC187" s="449"/>
      <c r="LQD187" s="449"/>
      <c r="LQE187" s="449"/>
      <c r="LQF187" s="449"/>
      <c r="LQG187" s="449"/>
      <c r="LQH187" s="449"/>
      <c r="LQI187" s="449"/>
      <c r="LQJ187" s="449"/>
      <c r="LQK187" s="449"/>
      <c r="LQL187" s="449"/>
      <c r="LQM187" s="449"/>
      <c r="LQN187" s="449"/>
      <c r="LQO187" s="449"/>
      <c r="LQP187" s="449"/>
      <c r="LQQ187" s="449"/>
      <c r="LQR187" s="449"/>
      <c r="LQS187" s="449"/>
      <c r="LQT187" s="449"/>
      <c r="LQU187" s="449"/>
      <c r="LQV187" s="449"/>
      <c r="LQW187" s="449"/>
      <c r="LQX187" s="449"/>
      <c r="LQY187" s="449"/>
      <c r="LQZ187" s="449"/>
      <c r="LRA187" s="449"/>
      <c r="LRB187" s="449"/>
      <c r="LRC187" s="449"/>
      <c r="LRD187" s="449"/>
      <c r="LRE187" s="449"/>
      <c r="LRF187" s="449"/>
      <c r="LRG187" s="449"/>
      <c r="LRH187" s="449"/>
      <c r="LRI187" s="449"/>
      <c r="LRJ187" s="449"/>
      <c r="LRK187" s="449"/>
      <c r="LRL187" s="449"/>
      <c r="LRM187" s="449"/>
      <c r="LRN187" s="449"/>
      <c r="LRO187" s="449"/>
      <c r="LRP187" s="449"/>
      <c r="LRQ187" s="449"/>
      <c r="LRR187" s="449"/>
      <c r="LRS187" s="449"/>
      <c r="LRT187" s="449"/>
      <c r="LRU187" s="449"/>
      <c r="LRV187" s="449"/>
      <c r="LRW187" s="449"/>
      <c r="LRX187" s="449"/>
      <c r="LRY187" s="449"/>
      <c r="LRZ187" s="449"/>
      <c r="LSA187" s="449"/>
      <c r="LSB187" s="449"/>
      <c r="LSC187" s="449"/>
      <c r="LSD187" s="449"/>
      <c r="LSE187" s="449"/>
      <c r="LSF187" s="449"/>
      <c r="LSG187" s="449"/>
      <c r="LSH187" s="449"/>
      <c r="LSI187" s="449"/>
      <c r="LSJ187" s="449"/>
      <c r="LSK187" s="449"/>
      <c r="LSL187" s="449"/>
      <c r="LSM187" s="449"/>
      <c r="LSN187" s="449"/>
      <c r="LSO187" s="449"/>
      <c r="LSP187" s="449"/>
      <c r="LSQ187" s="449"/>
      <c r="LSR187" s="449"/>
      <c r="LSS187" s="449"/>
      <c r="LST187" s="449"/>
      <c r="LSU187" s="449"/>
      <c r="LSV187" s="449"/>
      <c r="LSW187" s="449"/>
      <c r="LSX187" s="449"/>
      <c r="LSY187" s="449"/>
      <c r="LSZ187" s="449"/>
      <c r="LTA187" s="449"/>
      <c r="LTB187" s="449"/>
      <c r="LTC187" s="449"/>
      <c r="LTD187" s="449"/>
      <c r="LTE187" s="449"/>
      <c r="LTF187" s="449"/>
      <c r="LTG187" s="449"/>
      <c r="LTH187" s="449"/>
      <c r="LTI187" s="449"/>
      <c r="LTJ187" s="449"/>
      <c r="LTK187" s="449"/>
      <c r="LTL187" s="449"/>
      <c r="LTM187" s="449"/>
      <c r="LTN187" s="449"/>
      <c r="LTO187" s="449"/>
      <c r="LTP187" s="449"/>
      <c r="LTQ187" s="449"/>
      <c r="LTR187" s="449"/>
      <c r="LTS187" s="449"/>
      <c r="LTT187" s="449"/>
      <c r="LTU187" s="449"/>
      <c r="LTV187" s="449"/>
      <c r="LTW187" s="449"/>
      <c r="LTX187" s="449"/>
      <c r="LTY187" s="449"/>
      <c r="LTZ187" s="449"/>
      <c r="LUA187" s="449"/>
      <c r="LUB187" s="449"/>
      <c r="LUC187" s="449"/>
      <c r="LUD187" s="449"/>
      <c r="LUE187" s="449"/>
      <c r="LUF187" s="449"/>
      <c r="LUG187" s="449"/>
      <c r="LUH187" s="449"/>
      <c r="LUI187" s="449"/>
      <c r="LUJ187" s="449"/>
      <c r="LUK187" s="449"/>
      <c r="LUL187" s="449"/>
      <c r="LUM187" s="449"/>
      <c r="LUN187" s="449"/>
      <c r="LUO187" s="449"/>
      <c r="LUP187" s="449"/>
      <c r="LUQ187" s="449"/>
      <c r="LUR187" s="449"/>
      <c r="LUS187" s="449"/>
      <c r="LUT187" s="449"/>
      <c r="LUU187" s="449"/>
      <c r="LUV187" s="449"/>
      <c r="LUW187" s="449"/>
      <c r="LUX187" s="449"/>
      <c r="LUY187" s="449"/>
      <c r="LUZ187" s="449"/>
      <c r="LVA187" s="449"/>
      <c r="LVB187" s="449"/>
      <c r="LVC187" s="449"/>
      <c r="LVD187" s="449"/>
      <c r="LVE187" s="449"/>
      <c r="LVF187" s="449"/>
      <c r="LVG187" s="449"/>
      <c r="LVH187" s="449"/>
      <c r="LVI187" s="449"/>
      <c r="LVJ187" s="449"/>
      <c r="LVK187" s="449"/>
      <c r="LVL187" s="449"/>
      <c r="LVM187" s="449"/>
      <c r="LVN187" s="449"/>
      <c r="LVO187" s="449"/>
      <c r="LVP187" s="449"/>
      <c r="LVQ187" s="449"/>
      <c r="LVR187" s="449"/>
      <c r="LVS187" s="449"/>
      <c r="LVT187" s="449"/>
      <c r="LVU187" s="449"/>
      <c r="LVV187" s="449"/>
      <c r="LVW187" s="449"/>
      <c r="LVX187" s="449"/>
      <c r="LVY187" s="449"/>
      <c r="LVZ187" s="449"/>
      <c r="LWA187" s="449"/>
      <c r="LWB187" s="449"/>
      <c r="LWC187" s="449"/>
      <c r="LWD187" s="449"/>
      <c r="LWE187" s="449"/>
      <c r="LWF187" s="449"/>
      <c r="LWG187" s="449"/>
      <c r="LWH187" s="449"/>
      <c r="LWI187" s="449"/>
      <c r="LWJ187" s="449"/>
      <c r="LWK187" s="449"/>
      <c r="LWL187" s="449"/>
      <c r="LWM187" s="449"/>
      <c r="LWN187" s="449"/>
      <c r="LWO187" s="449"/>
      <c r="LWP187" s="449"/>
      <c r="LWQ187" s="449"/>
      <c r="LWR187" s="449"/>
      <c r="LWS187" s="449"/>
      <c r="LWT187" s="449"/>
      <c r="LWU187" s="449"/>
      <c r="LWV187" s="449"/>
      <c r="LWW187" s="449"/>
      <c r="LWX187" s="449"/>
      <c r="LWY187" s="449"/>
      <c r="LWZ187" s="449"/>
      <c r="LXA187" s="449"/>
      <c r="LXB187" s="449"/>
      <c r="LXC187" s="449"/>
      <c r="LXD187" s="449"/>
      <c r="LXE187" s="449"/>
      <c r="LXF187" s="449"/>
      <c r="LXG187" s="449"/>
      <c r="LXH187" s="449"/>
      <c r="LXI187" s="449"/>
      <c r="LXJ187" s="449"/>
      <c r="LXK187" s="449"/>
      <c r="LXL187" s="449"/>
      <c r="LXM187" s="449"/>
      <c r="LXN187" s="449"/>
      <c r="LXO187" s="449"/>
      <c r="LXP187" s="449"/>
      <c r="LXQ187" s="449"/>
      <c r="LXR187" s="449"/>
      <c r="LXS187" s="449"/>
      <c r="LXT187" s="449"/>
      <c r="LXU187" s="449"/>
      <c r="LXV187" s="449"/>
      <c r="LXW187" s="449"/>
      <c r="LXX187" s="449"/>
      <c r="LXY187" s="449"/>
      <c r="LXZ187" s="449"/>
      <c r="LYA187" s="449"/>
      <c r="LYB187" s="449"/>
      <c r="LYC187" s="449"/>
      <c r="LYD187" s="449"/>
      <c r="LYE187" s="449"/>
      <c r="LYF187" s="449"/>
      <c r="LYG187" s="449"/>
      <c r="LYH187" s="449"/>
      <c r="LYI187" s="449"/>
      <c r="LYJ187" s="449"/>
      <c r="LYK187" s="449"/>
      <c r="LYL187" s="449"/>
      <c r="LYM187" s="449"/>
      <c r="LYN187" s="449"/>
      <c r="LYO187" s="449"/>
      <c r="LYP187" s="449"/>
      <c r="LYQ187" s="449"/>
      <c r="LYR187" s="449"/>
      <c r="LYS187" s="449"/>
      <c r="LYT187" s="449"/>
      <c r="LYU187" s="449"/>
      <c r="LYV187" s="449"/>
      <c r="LYW187" s="449"/>
      <c r="LYX187" s="449"/>
      <c r="LYY187" s="449"/>
      <c r="LYZ187" s="449"/>
      <c r="LZA187" s="449"/>
      <c r="LZB187" s="449"/>
      <c r="LZC187" s="449"/>
      <c r="LZD187" s="449"/>
      <c r="LZE187" s="449"/>
      <c r="LZF187" s="449"/>
      <c r="LZG187" s="449"/>
      <c r="LZH187" s="449"/>
      <c r="LZI187" s="449"/>
      <c r="LZJ187" s="449"/>
      <c r="LZK187" s="449"/>
      <c r="LZL187" s="449"/>
      <c r="LZM187" s="449"/>
      <c r="LZN187" s="449"/>
      <c r="LZO187" s="449"/>
      <c r="LZP187" s="449"/>
      <c r="LZQ187" s="449"/>
      <c r="LZR187" s="449"/>
      <c r="LZS187" s="449"/>
      <c r="LZT187" s="449"/>
      <c r="LZU187" s="449"/>
      <c r="LZV187" s="449"/>
      <c r="LZW187" s="449"/>
      <c r="LZX187" s="449"/>
      <c r="LZY187" s="449"/>
      <c r="LZZ187" s="449"/>
      <c r="MAA187" s="449"/>
      <c r="MAB187" s="449"/>
      <c r="MAC187" s="449"/>
      <c r="MAD187" s="449"/>
      <c r="MAE187" s="449"/>
      <c r="MAF187" s="449"/>
      <c r="MAG187" s="449"/>
      <c r="MAH187" s="449"/>
      <c r="MAI187" s="449"/>
      <c r="MAJ187" s="449"/>
      <c r="MAK187" s="449"/>
      <c r="MAL187" s="449"/>
      <c r="MAM187" s="449"/>
      <c r="MAN187" s="449"/>
      <c r="MAO187" s="449"/>
      <c r="MAP187" s="449"/>
      <c r="MAQ187" s="449"/>
      <c r="MAR187" s="449"/>
      <c r="MAS187" s="449"/>
      <c r="MAT187" s="449"/>
      <c r="MAU187" s="449"/>
      <c r="MAV187" s="449"/>
      <c r="MAW187" s="449"/>
      <c r="MAX187" s="449"/>
      <c r="MAY187" s="449"/>
      <c r="MAZ187" s="449"/>
      <c r="MBA187" s="449"/>
      <c r="MBB187" s="449"/>
      <c r="MBC187" s="449"/>
      <c r="MBD187" s="449"/>
      <c r="MBE187" s="449"/>
      <c r="MBF187" s="449"/>
      <c r="MBG187" s="449"/>
      <c r="MBH187" s="449"/>
      <c r="MBI187" s="449"/>
      <c r="MBJ187" s="449"/>
      <c r="MBK187" s="449"/>
      <c r="MBL187" s="449"/>
      <c r="MBM187" s="449"/>
      <c r="MBN187" s="449"/>
      <c r="MBO187" s="449"/>
      <c r="MBP187" s="449"/>
      <c r="MBQ187" s="449"/>
      <c r="MBR187" s="449"/>
      <c r="MBS187" s="449"/>
      <c r="MBT187" s="449"/>
      <c r="MBU187" s="449"/>
      <c r="MBV187" s="449"/>
      <c r="MBW187" s="449"/>
      <c r="MBX187" s="449"/>
      <c r="MBY187" s="449"/>
      <c r="MBZ187" s="449"/>
      <c r="MCA187" s="449"/>
      <c r="MCB187" s="449"/>
      <c r="MCC187" s="449"/>
      <c r="MCD187" s="449"/>
      <c r="MCE187" s="449"/>
      <c r="MCF187" s="449"/>
      <c r="MCG187" s="449"/>
      <c r="MCH187" s="449"/>
      <c r="MCI187" s="449"/>
      <c r="MCJ187" s="449"/>
      <c r="MCK187" s="449"/>
      <c r="MCL187" s="449"/>
      <c r="MCM187" s="449"/>
      <c r="MCN187" s="449"/>
      <c r="MCO187" s="449"/>
      <c r="MCP187" s="449"/>
      <c r="MCQ187" s="449"/>
      <c r="MCR187" s="449"/>
      <c r="MCS187" s="449"/>
      <c r="MCT187" s="449"/>
      <c r="MCU187" s="449"/>
      <c r="MCV187" s="449"/>
      <c r="MCW187" s="449"/>
      <c r="MCX187" s="449"/>
      <c r="MCY187" s="449"/>
      <c r="MCZ187" s="449"/>
      <c r="MDA187" s="449"/>
      <c r="MDB187" s="449"/>
      <c r="MDC187" s="449"/>
      <c r="MDD187" s="449"/>
      <c r="MDE187" s="449"/>
      <c r="MDF187" s="449"/>
      <c r="MDG187" s="449"/>
      <c r="MDH187" s="449"/>
      <c r="MDI187" s="449"/>
      <c r="MDJ187" s="449"/>
      <c r="MDK187" s="449"/>
      <c r="MDL187" s="449"/>
      <c r="MDM187" s="449"/>
      <c r="MDN187" s="449"/>
      <c r="MDO187" s="449"/>
      <c r="MDP187" s="449"/>
      <c r="MDQ187" s="449"/>
      <c r="MDR187" s="449"/>
      <c r="MDS187" s="449"/>
      <c r="MDT187" s="449"/>
      <c r="MDU187" s="449"/>
      <c r="MDV187" s="449"/>
      <c r="MDW187" s="449"/>
      <c r="MDX187" s="449"/>
      <c r="MDY187" s="449"/>
      <c r="MDZ187" s="449"/>
      <c r="MEA187" s="449"/>
      <c r="MEB187" s="449"/>
      <c r="MEC187" s="449"/>
      <c r="MED187" s="449"/>
      <c r="MEE187" s="449"/>
      <c r="MEF187" s="449"/>
      <c r="MEG187" s="449"/>
      <c r="MEH187" s="449"/>
      <c r="MEI187" s="449"/>
      <c r="MEJ187" s="449"/>
      <c r="MEK187" s="449"/>
      <c r="MEL187" s="449"/>
      <c r="MEM187" s="449"/>
      <c r="MEN187" s="449"/>
      <c r="MEO187" s="449"/>
      <c r="MEP187" s="449"/>
      <c r="MEQ187" s="449"/>
      <c r="MER187" s="449"/>
      <c r="MES187" s="449"/>
      <c r="MET187" s="449"/>
      <c r="MEU187" s="449"/>
      <c r="MEV187" s="449"/>
      <c r="MEW187" s="449"/>
      <c r="MEX187" s="449"/>
      <c r="MEY187" s="449"/>
      <c r="MEZ187" s="449"/>
      <c r="MFA187" s="449"/>
      <c r="MFB187" s="449"/>
      <c r="MFC187" s="449"/>
      <c r="MFD187" s="449"/>
      <c r="MFE187" s="449"/>
      <c r="MFF187" s="449"/>
      <c r="MFG187" s="449"/>
      <c r="MFH187" s="449"/>
      <c r="MFI187" s="449"/>
      <c r="MFJ187" s="449"/>
      <c r="MFK187" s="449"/>
      <c r="MFL187" s="449"/>
      <c r="MFM187" s="449"/>
      <c r="MFN187" s="449"/>
      <c r="MFO187" s="449"/>
      <c r="MFP187" s="449"/>
      <c r="MFQ187" s="449"/>
      <c r="MFR187" s="449"/>
      <c r="MFS187" s="449"/>
      <c r="MFT187" s="449"/>
      <c r="MFU187" s="449"/>
      <c r="MFV187" s="449"/>
      <c r="MFW187" s="449"/>
      <c r="MFX187" s="449"/>
      <c r="MFY187" s="449"/>
      <c r="MFZ187" s="449"/>
      <c r="MGA187" s="449"/>
      <c r="MGB187" s="449"/>
      <c r="MGC187" s="449"/>
      <c r="MGD187" s="449"/>
      <c r="MGE187" s="449"/>
      <c r="MGF187" s="449"/>
      <c r="MGG187" s="449"/>
      <c r="MGH187" s="449"/>
      <c r="MGI187" s="449"/>
      <c r="MGJ187" s="449"/>
      <c r="MGK187" s="449"/>
      <c r="MGL187" s="449"/>
      <c r="MGM187" s="449"/>
      <c r="MGN187" s="449"/>
      <c r="MGO187" s="449"/>
      <c r="MGP187" s="449"/>
      <c r="MGQ187" s="449"/>
      <c r="MGR187" s="449"/>
      <c r="MGS187" s="449"/>
      <c r="MGT187" s="449"/>
      <c r="MGU187" s="449"/>
      <c r="MGV187" s="449"/>
      <c r="MGW187" s="449"/>
      <c r="MGX187" s="449"/>
      <c r="MGY187" s="449"/>
      <c r="MGZ187" s="449"/>
      <c r="MHA187" s="449"/>
      <c r="MHB187" s="449"/>
      <c r="MHC187" s="449"/>
      <c r="MHD187" s="449"/>
      <c r="MHE187" s="449"/>
      <c r="MHF187" s="449"/>
      <c r="MHG187" s="449"/>
      <c r="MHH187" s="449"/>
      <c r="MHI187" s="449"/>
      <c r="MHJ187" s="449"/>
      <c r="MHK187" s="449"/>
      <c r="MHL187" s="449"/>
      <c r="MHM187" s="449"/>
      <c r="MHN187" s="449"/>
      <c r="MHO187" s="449"/>
      <c r="MHP187" s="449"/>
      <c r="MHQ187" s="449"/>
      <c r="MHR187" s="449"/>
      <c r="MHS187" s="449"/>
      <c r="MHT187" s="449"/>
      <c r="MHU187" s="449"/>
      <c r="MHV187" s="449"/>
      <c r="MHW187" s="449"/>
      <c r="MHX187" s="449"/>
      <c r="MHY187" s="449"/>
      <c r="MHZ187" s="449"/>
      <c r="MIA187" s="449"/>
      <c r="MIB187" s="449"/>
      <c r="MIC187" s="449"/>
      <c r="MID187" s="449"/>
      <c r="MIE187" s="449"/>
      <c r="MIF187" s="449"/>
      <c r="MIG187" s="449"/>
      <c r="MIH187" s="449"/>
      <c r="MII187" s="449"/>
      <c r="MIJ187" s="449"/>
      <c r="MIK187" s="449"/>
      <c r="MIL187" s="449"/>
      <c r="MIM187" s="449"/>
      <c r="MIN187" s="449"/>
      <c r="MIO187" s="449"/>
      <c r="MIP187" s="449"/>
      <c r="MIQ187" s="449"/>
      <c r="MIR187" s="449"/>
      <c r="MIS187" s="449"/>
      <c r="MIT187" s="449"/>
      <c r="MIU187" s="449"/>
      <c r="MIV187" s="449"/>
      <c r="MIW187" s="449"/>
      <c r="MIX187" s="449"/>
      <c r="MIY187" s="449"/>
      <c r="MIZ187" s="449"/>
      <c r="MJA187" s="449"/>
      <c r="MJB187" s="449"/>
      <c r="MJC187" s="449"/>
      <c r="MJD187" s="449"/>
      <c r="MJE187" s="449"/>
      <c r="MJF187" s="449"/>
      <c r="MJG187" s="449"/>
      <c r="MJH187" s="449"/>
      <c r="MJI187" s="449"/>
      <c r="MJJ187" s="449"/>
      <c r="MJK187" s="449"/>
      <c r="MJL187" s="449"/>
      <c r="MJM187" s="449"/>
      <c r="MJN187" s="449"/>
      <c r="MJO187" s="449"/>
      <c r="MJP187" s="449"/>
      <c r="MJQ187" s="449"/>
      <c r="MJR187" s="449"/>
      <c r="MJS187" s="449"/>
      <c r="MJT187" s="449"/>
      <c r="MJU187" s="449"/>
      <c r="MJV187" s="449"/>
      <c r="MJW187" s="449"/>
      <c r="MJX187" s="449"/>
      <c r="MJY187" s="449"/>
      <c r="MJZ187" s="449"/>
      <c r="MKA187" s="449"/>
      <c r="MKB187" s="449"/>
      <c r="MKC187" s="449"/>
      <c r="MKD187" s="449"/>
      <c r="MKE187" s="449"/>
      <c r="MKF187" s="449"/>
      <c r="MKG187" s="449"/>
      <c r="MKH187" s="449"/>
      <c r="MKI187" s="449"/>
      <c r="MKJ187" s="449"/>
      <c r="MKK187" s="449"/>
      <c r="MKL187" s="449"/>
      <c r="MKM187" s="449"/>
      <c r="MKN187" s="449"/>
      <c r="MKO187" s="449"/>
      <c r="MKP187" s="449"/>
      <c r="MKQ187" s="449"/>
      <c r="MKR187" s="449"/>
      <c r="MKS187" s="449"/>
      <c r="MKT187" s="449"/>
      <c r="MKU187" s="449"/>
      <c r="MKV187" s="449"/>
      <c r="MKW187" s="449"/>
      <c r="MKX187" s="449"/>
      <c r="MKY187" s="449"/>
      <c r="MKZ187" s="449"/>
      <c r="MLA187" s="449"/>
      <c r="MLB187" s="449"/>
      <c r="MLC187" s="449"/>
      <c r="MLD187" s="449"/>
      <c r="MLE187" s="449"/>
      <c r="MLF187" s="449"/>
      <c r="MLG187" s="449"/>
      <c r="MLH187" s="449"/>
      <c r="MLI187" s="449"/>
      <c r="MLJ187" s="449"/>
      <c r="MLK187" s="449"/>
      <c r="MLL187" s="449"/>
      <c r="MLM187" s="449"/>
      <c r="MLN187" s="449"/>
      <c r="MLO187" s="449"/>
      <c r="MLP187" s="449"/>
      <c r="MLQ187" s="449"/>
      <c r="MLR187" s="449"/>
      <c r="MLS187" s="449"/>
      <c r="MLT187" s="449"/>
      <c r="MLU187" s="449"/>
      <c r="MLV187" s="449"/>
      <c r="MLW187" s="449"/>
      <c r="MLX187" s="449"/>
      <c r="MLY187" s="449"/>
      <c r="MLZ187" s="449"/>
      <c r="MMA187" s="449"/>
      <c r="MMB187" s="449"/>
      <c r="MMC187" s="449"/>
      <c r="MMD187" s="449"/>
      <c r="MME187" s="449"/>
      <c r="MMF187" s="449"/>
      <c r="MMG187" s="449"/>
      <c r="MMH187" s="449"/>
      <c r="MMI187" s="449"/>
      <c r="MMJ187" s="449"/>
      <c r="MMK187" s="449"/>
      <c r="MML187" s="449"/>
      <c r="MMM187" s="449"/>
      <c r="MMN187" s="449"/>
      <c r="MMO187" s="449"/>
      <c r="MMP187" s="449"/>
      <c r="MMQ187" s="449"/>
      <c r="MMR187" s="449"/>
      <c r="MMS187" s="449"/>
      <c r="MMT187" s="449"/>
      <c r="MMU187" s="449"/>
      <c r="MMV187" s="449"/>
      <c r="MMW187" s="449"/>
      <c r="MMX187" s="449"/>
      <c r="MMY187" s="449"/>
      <c r="MMZ187" s="449"/>
      <c r="MNA187" s="449"/>
      <c r="MNB187" s="449"/>
      <c r="MNC187" s="449"/>
      <c r="MND187" s="449"/>
      <c r="MNE187" s="449"/>
      <c r="MNF187" s="449"/>
      <c r="MNG187" s="449"/>
      <c r="MNH187" s="449"/>
      <c r="MNI187" s="449"/>
      <c r="MNJ187" s="449"/>
      <c r="MNK187" s="449"/>
      <c r="MNL187" s="449"/>
      <c r="MNM187" s="449"/>
      <c r="MNN187" s="449"/>
      <c r="MNO187" s="449"/>
      <c r="MNP187" s="449"/>
      <c r="MNQ187" s="449"/>
      <c r="MNR187" s="449"/>
      <c r="MNS187" s="449"/>
      <c r="MNT187" s="449"/>
      <c r="MNU187" s="449"/>
      <c r="MNV187" s="449"/>
      <c r="MNW187" s="449"/>
      <c r="MNX187" s="449"/>
      <c r="MNY187" s="449"/>
      <c r="MNZ187" s="449"/>
      <c r="MOA187" s="449"/>
      <c r="MOB187" s="449"/>
      <c r="MOC187" s="449"/>
      <c r="MOD187" s="449"/>
      <c r="MOE187" s="449"/>
      <c r="MOF187" s="449"/>
      <c r="MOG187" s="449"/>
      <c r="MOH187" s="449"/>
      <c r="MOI187" s="449"/>
      <c r="MOJ187" s="449"/>
      <c r="MOK187" s="449"/>
      <c r="MOL187" s="449"/>
      <c r="MOM187" s="449"/>
      <c r="MON187" s="449"/>
      <c r="MOO187" s="449"/>
      <c r="MOP187" s="449"/>
      <c r="MOQ187" s="449"/>
      <c r="MOR187" s="449"/>
      <c r="MOS187" s="449"/>
      <c r="MOT187" s="449"/>
      <c r="MOU187" s="449"/>
      <c r="MOV187" s="449"/>
      <c r="MOW187" s="449"/>
      <c r="MOX187" s="449"/>
      <c r="MOY187" s="449"/>
      <c r="MOZ187" s="449"/>
      <c r="MPA187" s="449"/>
      <c r="MPB187" s="449"/>
      <c r="MPC187" s="449"/>
      <c r="MPD187" s="449"/>
      <c r="MPE187" s="449"/>
      <c r="MPF187" s="449"/>
      <c r="MPG187" s="449"/>
      <c r="MPH187" s="449"/>
      <c r="MPI187" s="449"/>
      <c r="MPJ187" s="449"/>
      <c r="MPK187" s="449"/>
      <c r="MPL187" s="449"/>
      <c r="MPM187" s="449"/>
      <c r="MPN187" s="449"/>
      <c r="MPO187" s="449"/>
      <c r="MPP187" s="449"/>
      <c r="MPQ187" s="449"/>
      <c r="MPR187" s="449"/>
      <c r="MPS187" s="449"/>
      <c r="MPT187" s="449"/>
      <c r="MPU187" s="449"/>
      <c r="MPV187" s="449"/>
      <c r="MPW187" s="449"/>
      <c r="MPX187" s="449"/>
      <c r="MPY187" s="449"/>
      <c r="MPZ187" s="449"/>
      <c r="MQA187" s="449"/>
      <c r="MQB187" s="449"/>
      <c r="MQC187" s="449"/>
      <c r="MQD187" s="449"/>
      <c r="MQE187" s="449"/>
      <c r="MQF187" s="449"/>
      <c r="MQG187" s="449"/>
      <c r="MQH187" s="449"/>
      <c r="MQI187" s="449"/>
      <c r="MQJ187" s="449"/>
      <c r="MQK187" s="449"/>
      <c r="MQL187" s="449"/>
      <c r="MQM187" s="449"/>
      <c r="MQN187" s="449"/>
      <c r="MQO187" s="449"/>
      <c r="MQP187" s="449"/>
      <c r="MQQ187" s="449"/>
      <c r="MQR187" s="449"/>
      <c r="MQS187" s="449"/>
      <c r="MQT187" s="449"/>
      <c r="MQU187" s="449"/>
      <c r="MQV187" s="449"/>
      <c r="MQW187" s="449"/>
      <c r="MQX187" s="449"/>
      <c r="MQY187" s="449"/>
      <c r="MQZ187" s="449"/>
      <c r="MRA187" s="449"/>
      <c r="MRB187" s="449"/>
      <c r="MRC187" s="449"/>
      <c r="MRD187" s="449"/>
      <c r="MRE187" s="449"/>
      <c r="MRF187" s="449"/>
      <c r="MRG187" s="449"/>
      <c r="MRH187" s="449"/>
      <c r="MRI187" s="449"/>
      <c r="MRJ187" s="449"/>
      <c r="MRK187" s="449"/>
      <c r="MRL187" s="449"/>
      <c r="MRM187" s="449"/>
      <c r="MRN187" s="449"/>
      <c r="MRO187" s="449"/>
      <c r="MRP187" s="449"/>
      <c r="MRQ187" s="449"/>
      <c r="MRR187" s="449"/>
      <c r="MRS187" s="449"/>
      <c r="MRT187" s="449"/>
      <c r="MRU187" s="449"/>
      <c r="MRV187" s="449"/>
      <c r="MRW187" s="449"/>
      <c r="MRX187" s="449"/>
      <c r="MRY187" s="449"/>
      <c r="MRZ187" s="449"/>
      <c r="MSA187" s="449"/>
      <c r="MSB187" s="449"/>
      <c r="MSC187" s="449"/>
      <c r="MSD187" s="449"/>
      <c r="MSE187" s="449"/>
      <c r="MSF187" s="449"/>
      <c r="MSG187" s="449"/>
      <c r="MSH187" s="449"/>
      <c r="MSI187" s="449"/>
      <c r="MSJ187" s="449"/>
      <c r="MSK187" s="449"/>
      <c r="MSL187" s="449"/>
      <c r="MSM187" s="449"/>
      <c r="MSN187" s="449"/>
      <c r="MSO187" s="449"/>
      <c r="MSP187" s="449"/>
      <c r="MSQ187" s="449"/>
      <c r="MSR187" s="449"/>
      <c r="MSS187" s="449"/>
      <c r="MST187" s="449"/>
      <c r="MSU187" s="449"/>
      <c r="MSV187" s="449"/>
      <c r="MSW187" s="449"/>
      <c r="MSX187" s="449"/>
      <c r="MSY187" s="449"/>
      <c r="MSZ187" s="449"/>
      <c r="MTA187" s="449"/>
      <c r="MTB187" s="449"/>
      <c r="MTC187" s="449"/>
      <c r="MTD187" s="449"/>
      <c r="MTE187" s="449"/>
      <c r="MTF187" s="449"/>
      <c r="MTG187" s="449"/>
      <c r="MTH187" s="449"/>
      <c r="MTI187" s="449"/>
      <c r="MTJ187" s="449"/>
      <c r="MTK187" s="449"/>
      <c r="MTL187" s="449"/>
      <c r="MTM187" s="449"/>
      <c r="MTN187" s="449"/>
      <c r="MTO187" s="449"/>
      <c r="MTP187" s="449"/>
      <c r="MTQ187" s="449"/>
      <c r="MTR187" s="449"/>
      <c r="MTS187" s="449"/>
      <c r="MTT187" s="449"/>
      <c r="MTU187" s="449"/>
      <c r="MTV187" s="449"/>
      <c r="MTW187" s="449"/>
      <c r="MTX187" s="449"/>
      <c r="MTY187" s="449"/>
      <c r="MTZ187" s="449"/>
      <c r="MUA187" s="449"/>
      <c r="MUB187" s="449"/>
      <c r="MUC187" s="449"/>
      <c r="MUD187" s="449"/>
      <c r="MUE187" s="449"/>
      <c r="MUF187" s="449"/>
      <c r="MUG187" s="449"/>
      <c r="MUH187" s="449"/>
      <c r="MUI187" s="449"/>
      <c r="MUJ187" s="449"/>
      <c r="MUK187" s="449"/>
      <c r="MUL187" s="449"/>
      <c r="MUM187" s="449"/>
      <c r="MUN187" s="449"/>
      <c r="MUO187" s="449"/>
      <c r="MUP187" s="449"/>
      <c r="MUQ187" s="449"/>
      <c r="MUR187" s="449"/>
      <c r="MUS187" s="449"/>
      <c r="MUT187" s="449"/>
      <c r="MUU187" s="449"/>
      <c r="MUV187" s="449"/>
      <c r="MUW187" s="449"/>
      <c r="MUX187" s="449"/>
      <c r="MUY187" s="449"/>
      <c r="MUZ187" s="449"/>
      <c r="MVA187" s="449"/>
      <c r="MVB187" s="449"/>
      <c r="MVC187" s="449"/>
      <c r="MVD187" s="449"/>
      <c r="MVE187" s="449"/>
      <c r="MVF187" s="449"/>
      <c r="MVG187" s="449"/>
      <c r="MVH187" s="449"/>
      <c r="MVI187" s="449"/>
      <c r="MVJ187" s="449"/>
      <c r="MVK187" s="449"/>
      <c r="MVL187" s="449"/>
      <c r="MVM187" s="449"/>
      <c r="MVN187" s="449"/>
      <c r="MVO187" s="449"/>
      <c r="MVP187" s="449"/>
      <c r="MVQ187" s="449"/>
      <c r="MVR187" s="449"/>
      <c r="MVS187" s="449"/>
      <c r="MVT187" s="449"/>
      <c r="MVU187" s="449"/>
      <c r="MVV187" s="449"/>
      <c r="MVW187" s="449"/>
      <c r="MVX187" s="449"/>
      <c r="MVY187" s="449"/>
      <c r="MVZ187" s="449"/>
      <c r="MWA187" s="449"/>
      <c r="MWB187" s="449"/>
      <c r="MWC187" s="449"/>
      <c r="MWD187" s="449"/>
      <c r="MWE187" s="449"/>
      <c r="MWF187" s="449"/>
      <c r="MWG187" s="449"/>
      <c r="MWH187" s="449"/>
      <c r="MWI187" s="449"/>
      <c r="MWJ187" s="449"/>
      <c r="MWK187" s="449"/>
      <c r="MWL187" s="449"/>
      <c r="MWM187" s="449"/>
      <c r="MWN187" s="449"/>
      <c r="MWO187" s="449"/>
      <c r="MWP187" s="449"/>
      <c r="MWQ187" s="449"/>
      <c r="MWR187" s="449"/>
      <c r="MWS187" s="449"/>
      <c r="MWT187" s="449"/>
      <c r="MWU187" s="449"/>
      <c r="MWV187" s="449"/>
      <c r="MWW187" s="449"/>
      <c r="MWX187" s="449"/>
      <c r="MWY187" s="449"/>
      <c r="MWZ187" s="449"/>
      <c r="MXA187" s="449"/>
      <c r="MXB187" s="449"/>
      <c r="MXC187" s="449"/>
      <c r="MXD187" s="449"/>
      <c r="MXE187" s="449"/>
      <c r="MXF187" s="449"/>
      <c r="MXG187" s="449"/>
      <c r="MXH187" s="449"/>
      <c r="MXI187" s="449"/>
      <c r="MXJ187" s="449"/>
      <c r="MXK187" s="449"/>
      <c r="MXL187" s="449"/>
      <c r="MXM187" s="449"/>
      <c r="MXN187" s="449"/>
      <c r="MXO187" s="449"/>
      <c r="MXP187" s="449"/>
      <c r="MXQ187" s="449"/>
      <c r="MXR187" s="449"/>
      <c r="MXS187" s="449"/>
      <c r="MXT187" s="449"/>
      <c r="MXU187" s="449"/>
      <c r="MXV187" s="449"/>
      <c r="MXW187" s="449"/>
      <c r="MXX187" s="449"/>
      <c r="MXY187" s="449"/>
      <c r="MXZ187" s="449"/>
      <c r="MYA187" s="449"/>
      <c r="MYB187" s="449"/>
      <c r="MYC187" s="449"/>
      <c r="MYD187" s="449"/>
      <c r="MYE187" s="449"/>
      <c r="MYF187" s="449"/>
      <c r="MYG187" s="449"/>
      <c r="MYH187" s="449"/>
      <c r="MYI187" s="449"/>
      <c r="MYJ187" s="449"/>
      <c r="MYK187" s="449"/>
      <c r="MYL187" s="449"/>
      <c r="MYM187" s="449"/>
      <c r="MYN187" s="449"/>
      <c r="MYO187" s="449"/>
      <c r="MYP187" s="449"/>
      <c r="MYQ187" s="449"/>
      <c r="MYR187" s="449"/>
      <c r="MYS187" s="449"/>
      <c r="MYT187" s="449"/>
      <c r="MYU187" s="449"/>
      <c r="MYV187" s="449"/>
      <c r="MYW187" s="449"/>
      <c r="MYX187" s="449"/>
      <c r="MYY187" s="449"/>
      <c r="MYZ187" s="449"/>
      <c r="MZA187" s="449"/>
      <c r="MZB187" s="449"/>
      <c r="MZC187" s="449"/>
      <c r="MZD187" s="449"/>
      <c r="MZE187" s="449"/>
      <c r="MZF187" s="449"/>
      <c r="MZG187" s="449"/>
      <c r="MZH187" s="449"/>
      <c r="MZI187" s="449"/>
      <c r="MZJ187" s="449"/>
      <c r="MZK187" s="449"/>
      <c r="MZL187" s="449"/>
      <c r="MZM187" s="449"/>
      <c r="MZN187" s="449"/>
      <c r="MZO187" s="449"/>
      <c r="MZP187" s="449"/>
      <c r="MZQ187" s="449"/>
      <c r="MZR187" s="449"/>
      <c r="MZS187" s="449"/>
      <c r="MZT187" s="449"/>
      <c r="MZU187" s="449"/>
      <c r="MZV187" s="449"/>
      <c r="MZW187" s="449"/>
      <c r="MZX187" s="449"/>
      <c r="MZY187" s="449"/>
      <c r="MZZ187" s="449"/>
      <c r="NAA187" s="449"/>
      <c r="NAB187" s="449"/>
      <c r="NAC187" s="449"/>
      <c r="NAD187" s="449"/>
      <c r="NAE187" s="449"/>
      <c r="NAF187" s="449"/>
      <c r="NAG187" s="449"/>
      <c r="NAH187" s="449"/>
      <c r="NAI187" s="449"/>
      <c r="NAJ187" s="449"/>
      <c r="NAK187" s="449"/>
      <c r="NAL187" s="449"/>
      <c r="NAM187" s="449"/>
      <c r="NAN187" s="449"/>
      <c r="NAO187" s="449"/>
      <c r="NAP187" s="449"/>
      <c r="NAQ187" s="449"/>
      <c r="NAR187" s="449"/>
      <c r="NAS187" s="449"/>
      <c r="NAT187" s="449"/>
      <c r="NAU187" s="449"/>
      <c r="NAV187" s="449"/>
      <c r="NAW187" s="449"/>
      <c r="NAX187" s="449"/>
      <c r="NAY187" s="449"/>
      <c r="NAZ187" s="449"/>
      <c r="NBA187" s="449"/>
      <c r="NBB187" s="449"/>
      <c r="NBC187" s="449"/>
      <c r="NBD187" s="449"/>
      <c r="NBE187" s="449"/>
      <c r="NBF187" s="449"/>
      <c r="NBG187" s="449"/>
      <c r="NBH187" s="449"/>
      <c r="NBI187" s="449"/>
      <c r="NBJ187" s="449"/>
      <c r="NBK187" s="449"/>
      <c r="NBL187" s="449"/>
      <c r="NBM187" s="449"/>
      <c r="NBN187" s="449"/>
      <c r="NBO187" s="449"/>
      <c r="NBP187" s="449"/>
      <c r="NBQ187" s="449"/>
      <c r="NBR187" s="449"/>
      <c r="NBS187" s="449"/>
      <c r="NBT187" s="449"/>
      <c r="NBU187" s="449"/>
      <c r="NBV187" s="449"/>
      <c r="NBW187" s="449"/>
      <c r="NBX187" s="449"/>
      <c r="NBY187" s="449"/>
      <c r="NBZ187" s="449"/>
      <c r="NCA187" s="449"/>
      <c r="NCB187" s="449"/>
      <c r="NCC187" s="449"/>
      <c r="NCD187" s="449"/>
      <c r="NCE187" s="449"/>
      <c r="NCF187" s="449"/>
      <c r="NCG187" s="449"/>
      <c r="NCH187" s="449"/>
      <c r="NCI187" s="449"/>
      <c r="NCJ187" s="449"/>
      <c r="NCK187" s="449"/>
      <c r="NCL187" s="449"/>
      <c r="NCM187" s="449"/>
      <c r="NCN187" s="449"/>
      <c r="NCO187" s="449"/>
      <c r="NCP187" s="449"/>
      <c r="NCQ187" s="449"/>
      <c r="NCR187" s="449"/>
      <c r="NCS187" s="449"/>
      <c r="NCT187" s="449"/>
      <c r="NCU187" s="449"/>
      <c r="NCV187" s="449"/>
      <c r="NCW187" s="449"/>
      <c r="NCX187" s="449"/>
      <c r="NCY187" s="449"/>
      <c r="NCZ187" s="449"/>
      <c r="NDA187" s="449"/>
      <c r="NDB187" s="449"/>
      <c r="NDC187" s="449"/>
      <c r="NDD187" s="449"/>
      <c r="NDE187" s="449"/>
      <c r="NDF187" s="449"/>
      <c r="NDG187" s="449"/>
      <c r="NDH187" s="449"/>
      <c r="NDI187" s="449"/>
      <c r="NDJ187" s="449"/>
      <c r="NDK187" s="449"/>
      <c r="NDL187" s="449"/>
      <c r="NDM187" s="449"/>
      <c r="NDN187" s="449"/>
      <c r="NDO187" s="449"/>
      <c r="NDP187" s="449"/>
      <c r="NDQ187" s="449"/>
      <c r="NDR187" s="449"/>
      <c r="NDS187" s="449"/>
      <c r="NDT187" s="449"/>
      <c r="NDU187" s="449"/>
      <c r="NDV187" s="449"/>
      <c r="NDW187" s="449"/>
      <c r="NDX187" s="449"/>
      <c r="NDY187" s="449"/>
      <c r="NDZ187" s="449"/>
      <c r="NEA187" s="449"/>
      <c r="NEB187" s="449"/>
      <c r="NEC187" s="449"/>
      <c r="NED187" s="449"/>
      <c r="NEE187" s="449"/>
      <c r="NEF187" s="449"/>
      <c r="NEG187" s="449"/>
      <c r="NEH187" s="449"/>
      <c r="NEI187" s="449"/>
      <c r="NEJ187" s="449"/>
      <c r="NEK187" s="449"/>
      <c r="NEL187" s="449"/>
      <c r="NEM187" s="449"/>
      <c r="NEN187" s="449"/>
      <c r="NEO187" s="449"/>
      <c r="NEP187" s="449"/>
      <c r="NEQ187" s="449"/>
      <c r="NER187" s="449"/>
      <c r="NES187" s="449"/>
      <c r="NET187" s="449"/>
      <c r="NEU187" s="449"/>
      <c r="NEV187" s="449"/>
      <c r="NEW187" s="449"/>
      <c r="NEX187" s="449"/>
      <c r="NEY187" s="449"/>
      <c r="NEZ187" s="449"/>
      <c r="NFA187" s="449"/>
      <c r="NFB187" s="449"/>
      <c r="NFC187" s="449"/>
      <c r="NFD187" s="449"/>
      <c r="NFE187" s="449"/>
      <c r="NFF187" s="449"/>
      <c r="NFG187" s="449"/>
      <c r="NFH187" s="449"/>
      <c r="NFI187" s="449"/>
      <c r="NFJ187" s="449"/>
      <c r="NFK187" s="449"/>
      <c r="NFL187" s="449"/>
      <c r="NFM187" s="449"/>
      <c r="NFN187" s="449"/>
      <c r="NFO187" s="449"/>
      <c r="NFP187" s="449"/>
      <c r="NFQ187" s="449"/>
      <c r="NFR187" s="449"/>
      <c r="NFS187" s="449"/>
      <c r="NFT187" s="449"/>
      <c r="NFU187" s="449"/>
      <c r="NFV187" s="449"/>
      <c r="NFW187" s="449"/>
      <c r="NFX187" s="449"/>
      <c r="NFY187" s="449"/>
      <c r="NFZ187" s="449"/>
      <c r="NGA187" s="449"/>
      <c r="NGB187" s="449"/>
      <c r="NGC187" s="449"/>
      <c r="NGD187" s="449"/>
      <c r="NGE187" s="449"/>
      <c r="NGF187" s="449"/>
      <c r="NGG187" s="449"/>
      <c r="NGH187" s="449"/>
      <c r="NGI187" s="449"/>
      <c r="NGJ187" s="449"/>
      <c r="NGK187" s="449"/>
      <c r="NGL187" s="449"/>
      <c r="NGM187" s="449"/>
      <c r="NGN187" s="449"/>
      <c r="NGO187" s="449"/>
      <c r="NGP187" s="449"/>
      <c r="NGQ187" s="449"/>
      <c r="NGR187" s="449"/>
      <c r="NGS187" s="449"/>
      <c r="NGT187" s="449"/>
      <c r="NGU187" s="449"/>
      <c r="NGV187" s="449"/>
      <c r="NGW187" s="449"/>
      <c r="NGX187" s="449"/>
      <c r="NGY187" s="449"/>
      <c r="NGZ187" s="449"/>
      <c r="NHA187" s="449"/>
      <c r="NHB187" s="449"/>
      <c r="NHC187" s="449"/>
      <c r="NHD187" s="449"/>
      <c r="NHE187" s="449"/>
      <c r="NHF187" s="449"/>
      <c r="NHG187" s="449"/>
      <c r="NHH187" s="449"/>
      <c r="NHI187" s="449"/>
      <c r="NHJ187" s="449"/>
      <c r="NHK187" s="449"/>
      <c r="NHL187" s="449"/>
      <c r="NHM187" s="449"/>
      <c r="NHN187" s="449"/>
      <c r="NHO187" s="449"/>
      <c r="NHP187" s="449"/>
      <c r="NHQ187" s="449"/>
      <c r="NHR187" s="449"/>
      <c r="NHS187" s="449"/>
      <c r="NHT187" s="449"/>
      <c r="NHU187" s="449"/>
      <c r="NHV187" s="449"/>
      <c r="NHW187" s="449"/>
      <c r="NHX187" s="449"/>
      <c r="NHY187" s="449"/>
      <c r="NHZ187" s="449"/>
      <c r="NIA187" s="449"/>
      <c r="NIB187" s="449"/>
      <c r="NIC187" s="449"/>
      <c r="NID187" s="449"/>
      <c r="NIE187" s="449"/>
      <c r="NIF187" s="449"/>
      <c r="NIG187" s="449"/>
      <c r="NIH187" s="449"/>
      <c r="NII187" s="449"/>
      <c r="NIJ187" s="449"/>
      <c r="NIK187" s="449"/>
      <c r="NIL187" s="449"/>
      <c r="NIM187" s="449"/>
      <c r="NIN187" s="449"/>
      <c r="NIO187" s="449"/>
      <c r="NIP187" s="449"/>
      <c r="NIQ187" s="449"/>
      <c r="NIR187" s="449"/>
      <c r="NIS187" s="449"/>
      <c r="NIT187" s="449"/>
      <c r="NIU187" s="449"/>
      <c r="NIV187" s="449"/>
      <c r="NIW187" s="449"/>
      <c r="NIX187" s="449"/>
      <c r="NIY187" s="449"/>
      <c r="NIZ187" s="449"/>
      <c r="NJA187" s="449"/>
      <c r="NJB187" s="449"/>
      <c r="NJC187" s="449"/>
      <c r="NJD187" s="449"/>
      <c r="NJE187" s="449"/>
      <c r="NJF187" s="449"/>
      <c r="NJG187" s="449"/>
      <c r="NJH187" s="449"/>
      <c r="NJI187" s="449"/>
      <c r="NJJ187" s="449"/>
      <c r="NJK187" s="449"/>
      <c r="NJL187" s="449"/>
      <c r="NJM187" s="449"/>
      <c r="NJN187" s="449"/>
      <c r="NJO187" s="449"/>
      <c r="NJP187" s="449"/>
      <c r="NJQ187" s="449"/>
      <c r="NJR187" s="449"/>
      <c r="NJS187" s="449"/>
      <c r="NJT187" s="449"/>
      <c r="NJU187" s="449"/>
      <c r="NJV187" s="449"/>
      <c r="NJW187" s="449"/>
      <c r="NJX187" s="449"/>
      <c r="NJY187" s="449"/>
      <c r="NJZ187" s="449"/>
      <c r="NKA187" s="449"/>
      <c r="NKB187" s="449"/>
      <c r="NKC187" s="449"/>
      <c r="NKD187" s="449"/>
      <c r="NKE187" s="449"/>
      <c r="NKF187" s="449"/>
      <c r="NKG187" s="449"/>
      <c r="NKH187" s="449"/>
      <c r="NKI187" s="449"/>
      <c r="NKJ187" s="449"/>
      <c r="NKK187" s="449"/>
      <c r="NKL187" s="449"/>
      <c r="NKM187" s="449"/>
      <c r="NKN187" s="449"/>
      <c r="NKO187" s="449"/>
      <c r="NKP187" s="449"/>
      <c r="NKQ187" s="449"/>
      <c r="NKR187" s="449"/>
      <c r="NKS187" s="449"/>
      <c r="NKT187" s="449"/>
      <c r="NKU187" s="449"/>
      <c r="NKV187" s="449"/>
      <c r="NKW187" s="449"/>
      <c r="NKX187" s="449"/>
      <c r="NKY187" s="449"/>
      <c r="NKZ187" s="449"/>
      <c r="NLA187" s="449"/>
      <c r="NLB187" s="449"/>
      <c r="NLC187" s="449"/>
      <c r="NLD187" s="449"/>
      <c r="NLE187" s="449"/>
      <c r="NLF187" s="449"/>
      <c r="NLG187" s="449"/>
      <c r="NLH187" s="449"/>
      <c r="NLI187" s="449"/>
      <c r="NLJ187" s="449"/>
      <c r="NLK187" s="449"/>
      <c r="NLL187" s="449"/>
      <c r="NLM187" s="449"/>
      <c r="NLN187" s="449"/>
      <c r="NLO187" s="449"/>
      <c r="NLP187" s="449"/>
      <c r="NLQ187" s="449"/>
      <c r="NLR187" s="449"/>
      <c r="NLS187" s="449"/>
      <c r="NLT187" s="449"/>
      <c r="NLU187" s="449"/>
      <c r="NLV187" s="449"/>
      <c r="NLW187" s="449"/>
      <c r="NLX187" s="449"/>
      <c r="NLY187" s="449"/>
      <c r="NLZ187" s="449"/>
      <c r="NMA187" s="449"/>
      <c r="NMB187" s="449"/>
      <c r="NMC187" s="449"/>
      <c r="NMD187" s="449"/>
      <c r="NME187" s="449"/>
      <c r="NMF187" s="449"/>
      <c r="NMG187" s="449"/>
      <c r="NMH187" s="449"/>
      <c r="NMI187" s="449"/>
      <c r="NMJ187" s="449"/>
      <c r="NMK187" s="449"/>
      <c r="NML187" s="449"/>
      <c r="NMM187" s="449"/>
      <c r="NMN187" s="449"/>
      <c r="NMO187" s="449"/>
      <c r="NMP187" s="449"/>
      <c r="NMQ187" s="449"/>
      <c r="NMR187" s="449"/>
      <c r="NMS187" s="449"/>
      <c r="NMT187" s="449"/>
      <c r="NMU187" s="449"/>
      <c r="NMV187" s="449"/>
      <c r="NMW187" s="449"/>
      <c r="NMX187" s="449"/>
      <c r="NMY187" s="449"/>
      <c r="NMZ187" s="449"/>
      <c r="NNA187" s="449"/>
      <c r="NNB187" s="449"/>
      <c r="NNC187" s="449"/>
      <c r="NND187" s="449"/>
      <c r="NNE187" s="449"/>
      <c r="NNF187" s="449"/>
      <c r="NNG187" s="449"/>
      <c r="NNH187" s="449"/>
      <c r="NNI187" s="449"/>
      <c r="NNJ187" s="449"/>
      <c r="NNK187" s="449"/>
      <c r="NNL187" s="449"/>
      <c r="NNM187" s="449"/>
      <c r="NNN187" s="449"/>
      <c r="NNO187" s="449"/>
      <c r="NNP187" s="449"/>
      <c r="NNQ187" s="449"/>
      <c r="NNR187" s="449"/>
      <c r="NNS187" s="449"/>
      <c r="NNT187" s="449"/>
      <c r="NNU187" s="449"/>
      <c r="NNV187" s="449"/>
      <c r="NNW187" s="449"/>
      <c r="NNX187" s="449"/>
      <c r="NNY187" s="449"/>
      <c r="NNZ187" s="449"/>
      <c r="NOA187" s="449"/>
      <c r="NOB187" s="449"/>
      <c r="NOC187" s="449"/>
      <c r="NOD187" s="449"/>
      <c r="NOE187" s="449"/>
      <c r="NOF187" s="449"/>
      <c r="NOG187" s="449"/>
      <c r="NOH187" s="449"/>
      <c r="NOI187" s="449"/>
      <c r="NOJ187" s="449"/>
      <c r="NOK187" s="449"/>
      <c r="NOL187" s="449"/>
      <c r="NOM187" s="449"/>
      <c r="NON187" s="449"/>
      <c r="NOO187" s="449"/>
      <c r="NOP187" s="449"/>
      <c r="NOQ187" s="449"/>
      <c r="NOR187" s="449"/>
      <c r="NOS187" s="449"/>
      <c r="NOT187" s="449"/>
      <c r="NOU187" s="449"/>
      <c r="NOV187" s="449"/>
      <c r="NOW187" s="449"/>
      <c r="NOX187" s="449"/>
      <c r="NOY187" s="449"/>
      <c r="NOZ187" s="449"/>
      <c r="NPA187" s="449"/>
      <c r="NPB187" s="449"/>
      <c r="NPC187" s="449"/>
      <c r="NPD187" s="449"/>
      <c r="NPE187" s="449"/>
      <c r="NPF187" s="449"/>
      <c r="NPG187" s="449"/>
      <c r="NPH187" s="449"/>
      <c r="NPI187" s="449"/>
      <c r="NPJ187" s="449"/>
      <c r="NPK187" s="449"/>
      <c r="NPL187" s="449"/>
      <c r="NPM187" s="449"/>
      <c r="NPN187" s="449"/>
      <c r="NPO187" s="449"/>
      <c r="NPP187" s="449"/>
      <c r="NPQ187" s="449"/>
      <c r="NPR187" s="449"/>
      <c r="NPS187" s="449"/>
      <c r="NPT187" s="449"/>
      <c r="NPU187" s="449"/>
      <c r="NPV187" s="449"/>
      <c r="NPW187" s="449"/>
      <c r="NPX187" s="449"/>
      <c r="NPY187" s="449"/>
      <c r="NPZ187" s="449"/>
      <c r="NQA187" s="449"/>
      <c r="NQB187" s="449"/>
      <c r="NQC187" s="449"/>
      <c r="NQD187" s="449"/>
      <c r="NQE187" s="449"/>
      <c r="NQF187" s="449"/>
      <c r="NQG187" s="449"/>
      <c r="NQH187" s="449"/>
      <c r="NQI187" s="449"/>
      <c r="NQJ187" s="449"/>
      <c r="NQK187" s="449"/>
      <c r="NQL187" s="449"/>
      <c r="NQM187" s="449"/>
      <c r="NQN187" s="449"/>
      <c r="NQO187" s="449"/>
      <c r="NQP187" s="449"/>
      <c r="NQQ187" s="449"/>
      <c r="NQR187" s="449"/>
      <c r="NQS187" s="449"/>
      <c r="NQT187" s="449"/>
      <c r="NQU187" s="449"/>
      <c r="NQV187" s="449"/>
      <c r="NQW187" s="449"/>
      <c r="NQX187" s="449"/>
      <c r="NQY187" s="449"/>
      <c r="NQZ187" s="449"/>
      <c r="NRA187" s="449"/>
      <c r="NRB187" s="449"/>
      <c r="NRC187" s="449"/>
      <c r="NRD187" s="449"/>
      <c r="NRE187" s="449"/>
      <c r="NRF187" s="449"/>
      <c r="NRG187" s="449"/>
      <c r="NRH187" s="449"/>
      <c r="NRI187" s="449"/>
      <c r="NRJ187" s="449"/>
      <c r="NRK187" s="449"/>
      <c r="NRL187" s="449"/>
      <c r="NRM187" s="449"/>
      <c r="NRN187" s="449"/>
      <c r="NRO187" s="449"/>
      <c r="NRP187" s="449"/>
      <c r="NRQ187" s="449"/>
      <c r="NRR187" s="449"/>
      <c r="NRS187" s="449"/>
      <c r="NRT187" s="449"/>
      <c r="NRU187" s="449"/>
      <c r="NRV187" s="449"/>
      <c r="NRW187" s="449"/>
      <c r="NRX187" s="449"/>
      <c r="NRY187" s="449"/>
      <c r="NRZ187" s="449"/>
      <c r="NSA187" s="449"/>
      <c r="NSB187" s="449"/>
      <c r="NSC187" s="449"/>
      <c r="NSD187" s="449"/>
      <c r="NSE187" s="449"/>
      <c r="NSF187" s="449"/>
      <c r="NSG187" s="449"/>
      <c r="NSH187" s="449"/>
      <c r="NSI187" s="449"/>
      <c r="NSJ187" s="449"/>
      <c r="NSK187" s="449"/>
      <c r="NSL187" s="449"/>
      <c r="NSM187" s="449"/>
      <c r="NSN187" s="449"/>
      <c r="NSO187" s="449"/>
      <c r="NSP187" s="449"/>
      <c r="NSQ187" s="449"/>
      <c r="NSR187" s="449"/>
      <c r="NSS187" s="449"/>
      <c r="NST187" s="449"/>
      <c r="NSU187" s="449"/>
      <c r="NSV187" s="449"/>
      <c r="NSW187" s="449"/>
      <c r="NSX187" s="449"/>
      <c r="NSY187" s="449"/>
      <c r="NSZ187" s="449"/>
      <c r="NTA187" s="449"/>
      <c r="NTB187" s="449"/>
      <c r="NTC187" s="449"/>
      <c r="NTD187" s="449"/>
      <c r="NTE187" s="449"/>
      <c r="NTF187" s="449"/>
      <c r="NTG187" s="449"/>
      <c r="NTH187" s="449"/>
      <c r="NTI187" s="449"/>
      <c r="NTJ187" s="449"/>
      <c r="NTK187" s="449"/>
      <c r="NTL187" s="449"/>
      <c r="NTM187" s="449"/>
      <c r="NTN187" s="449"/>
      <c r="NTO187" s="449"/>
      <c r="NTP187" s="449"/>
      <c r="NTQ187" s="449"/>
      <c r="NTR187" s="449"/>
      <c r="NTS187" s="449"/>
      <c r="NTT187" s="449"/>
      <c r="NTU187" s="449"/>
      <c r="NTV187" s="449"/>
      <c r="NTW187" s="449"/>
      <c r="NTX187" s="449"/>
      <c r="NTY187" s="449"/>
      <c r="NTZ187" s="449"/>
      <c r="NUA187" s="449"/>
      <c r="NUB187" s="449"/>
      <c r="NUC187" s="449"/>
      <c r="NUD187" s="449"/>
      <c r="NUE187" s="449"/>
      <c r="NUF187" s="449"/>
      <c r="NUG187" s="449"/>
      <c r="NUH187" s="449"/>
      <c r="NUI187" s="449"/>
      <c r="NUJ187" s="449"/>
      <c r="NUK187" s="449"/>
      <c r="NUL187" s="449"/>
      <c r="NUM187" s="449"/>
      <c r="NUN187" s="449"/>
      <c r="NUO187" s="449"/>
      <c r="NUP187" s="449"/>
      <c r="NUQ187" s="449"/>
      <c r="NUR187" s="449"/>
      <c r="NUS187" s="449"/>
      <c r="NUT187" s="449"/>
      <c r="NUU187" s="449"/>
      <c r="NUV187" s="449"/>
      <c r="NUW187" s="449"/>
      <c r="NUX187" s="449"/>
      <c r="NUY187" s="449"/>
      <c r="NUZ187" s="449"/>
      <c r="NVA187" s="449"/>
      <c r="NVB187" s="449"/>
      <c r="NVC187" s="449"/>
      <c r="NVD187" s="449"/>
      <c r="NVE187" s="449"/>
      <c r="NVF187" s="449"/>
      <c r="NVG187" s="449"/>
      <c r="NVH187" s="449"/>
      <c r="NVI187" s="449"/>
      <c r="NVJ187" s="449"/>
      <c r="NVK187" s="449"/>
      <c r="NVL187" s="449"/>
      <c r="NVM187" s="449"/>
      <c r="NVN187" s="449"/>
      <c r="NVO187" s="449"/>
      <c r="NVP187" s="449"/>
      <c r="NVQ187" s="449"/>
      <c r="NVR187" s="449"/>
      <c r="NVS187" s="449"/>
      <c r="NVT187" s="449"/>
      <c r="NVU187" s="449"/>
      <c r="NVV187" s="449"/>
      <c r="NVW187" s="449"/>
      <c r="NVX187" s="449"/>
      <c r="NVY187" s="449"/>
      <c r="NVZ187" s="449"/>
      <c r="NWA187" s="449"/>
      <c r="NWB187" s="449"/>
      <c r="NWC187" s="449"/>
      <c r="NWD187" s="449"/>
      <c r="NWE187" s="449"/>
      <c r="NWF187" s="449"/>
      <c r="NWG187" s="449"/>
      <c r="NWH187" s="449"/>
      <c r="NWI187" s="449"/>
      <c r="NWJ187" s="449"/>
      <c r="NWK187" s="449"/>
      <c r="NWL187" s="449"/>
      <c r="NWM187" s="449"/>
      <c r="NWN187" s="449"/>
      <c r="NWO187" s="449"/>
      <c r="NWP187" s="449"/>
      <c r="NWQ187" s="449"/>
      <c r="NWR187" s="449"/>
      <c r="NWS187" s="449"/>
      <c r="NWT187" s="449"/>
      <c r="NWU187" s="449"/>
      <c r="NWV187" s="449"/>
      <c r="NWW187" s="449"/>
      <c r="NWX187" s="449"/>
      <c r="NWY187" s="449"/>
      <c r="NWZ187" s="449"/>
      <c r="NXA187" s="449"/>
      <c r="NXB187" s="449"/>
      <c r="NXC187" s="449"/>
      <c r="NXD187" s="449"/>
      <c r="NXE187" s="449"/>
      <c r="NXF187" s="449"/>
      <c r="NXG187" s="449"/>
      <c r="NXH187" s="449"/>
      <c r="NXI187" s="449"/>
      <c r="NXJ187" s="449"/>
      <c r="NXK187" s="449"/>
      <c r="NXL187" s="449"/>
      <c r="NXM187" s="449"/>
      <c r="NXN187" s="449"/>
      <c r="NXO187" s="449"/>
      <c r="NXP187" s="449"/>
      <c r="NXQ187" s="449"/>
      <c r="NXR187" s="449"/>
      <c r="NXS187" s="449"/>
      <c r="NXT187" s="449"/>
      <c r="NXU187" s="449"/>
      <c r="NXV187" s="449"/>
      <c r="NXW187" s="449"/>
      <c r="NXX187" s="449"/>
      <c r="NXY187" s="449"/>
      <c r="NXZ187" s="449"/>
      <c r="NYA187" s="449"/>
      <c r="NYB187" s="449"/>
      <c r="NYC187" s="449"/>
      <c r="NYD187" s="449"/>
      <c r="NYE187" s="449"/>
      <c r="NYF187" s="449"/>
      <c r="NYG187" s="449"/>
      <c r="NYH187" s="449"/>
      <c r="NYI187" s="449"/>
      <c r="NYJ187" s="449"/>
      <c r="NYK187" s="449"/>
      <c r="NYL187" s="449"/>
      <c r="NYM187" s="449"/>
      <c r="NYN187" s="449"/>
      <c r="NYO187" s="449"/>
      <c r="NYP187" s="449"/>
      <c r="NYQ187" s="449"/>
      <c r="NYR187" s="449"/>
      <c r="NYS187" s="449"/>
      <c r="NYT187" s="449"/>
      <c r="NYU187" s="449"/>
      <c r="NYV187" s="449"/>
      <c r="NYW187" s="449"/>
      <c r="NYX187" s="449"/>
      <c r="NYY187" s="449"/>
      <c r="NYZ187" s="449"/>
      <c r="NZA187" s="449"/>
      <c r="NZB187" s="449"/>
      <c r="NZC187" s="449"/>
      <c r="NZD187" s="449"/>
      <c r="NZE187" s="449"/>
      <c r="NZF187" s="449"/>
      <c r="NZG187" s="449"/>
      <c r="NZH187" s="449"/>
      <c r="NZI187" s="449"/>
      <c r="NZJ187" s="449"/>
      <c r="NZK187" s="449"/>
      <c r="NZL187" s="449"/>
      <c r="NZM187" s="449"/>
      <c r="NZN187" s="449"/>
      <c r="NZO187" s="449"/>
      <c r="NZP187" s="449"/>
      <c r="NZQ187" s="449"/>
      <c r="NZR187" s="449"/>
      <c r="NZS187" s="449"/>
      <c r="NZT187" s="449"/>
      <c r="NZU187" s="449"/>
      <c r="NZV187" s="449"/>
      <c r="NZW187" s="449"/>
      <c r="NZX187" s="449"/>
      <c r="NZY187" s="449"/>
      <c r="NZZ187" s="449"/>
      <c r="OAA187" s="449"/>
      <c r="OAB187" s="449"/>
      <c r="OAC187" s="449"/>
      <c r="OAD187" s="449"/>
      <c r="OAE187" s="449"/>
      <c r="OAF187" s="449"/>
      <c r="OAG187" s="449"/>
      <c r="OAH187" s="449"/>
      <c r="OAI187" s="449"/>
      <c r="OAJ187" s="449"/>
      <c r="OAK187" s="449"/>
      <c r="OAL187" s="449"/>
      <c r="OAM187" s="449"/>
      <c r="OAN187" s="449"/>
      <c r="OAO187" s="449"/>
      <c r="OAP187" s="449"/>
      <c r="OAQ187" s="449"/>
      <c r="OAR187" s="449"/>
      <c r="OAS187" s="449"/>
      <c r="OAT187" s="449"/>
      <c r="OAU187" s="449"/>
      <c r="OAV187" s="449"/>
      <c r="OAW187" s="449"/>
      <c r="OAX187" s="449"/>
      <c r="OAY187" s="449"/>
      <c r="OAZ187" s="449"/>
      <c r="OBA187" s="449"/>
      <c r="OBB187" s="449"/>
      <c r="OBC187" s="449"/>
      <c r="OBD187" s="449"/>
      <c r="OBE187" s="449"/>
      <c r="OBF187" s="449"/>
      <c r="OBG187" s="449"/>
      <c r="OBH187" s="449"/>
      <c r="OBI187" s="449"/>
      <c r="OBJ187" s="449"/>
      <c r="OBK187" s="449"/>
      <c r="OBL187" s="449"/>
      <c r="OBM187" s="449"/>
      <c r="OBN187" s="449"/>
      <c r="OBO187" s="449"/>
      <c r="OBP187" s="449"/>
      <c r="OBQ187" s="449"/>
      <c r="OBR187" s="449"/>
      <c r="OBS187" s="449"/>
      <c r="OBT187" s="449"/>
      <c r="OBU187" s="449"/>
      <c r="OBV187" s="449"/>
      <c r="OBW187" s="449"/>
      <c r="OBX187" s="449"/>
      <c r="OBY187" s="449"/>
      <c r="OBZ187" s="449"/>
      <c r="OCA187" s="449"/>
      <c r="OCB187" s="449"/>
      <c r="OCC187" s="449"/>
      <c r="OCD187" s="449"/>
      <c r="OCE187" s="449"/>
      <c r="OCF187" s="449"/>
      <c r="OCG187" s="449"/>
      <c r="OCH187" s="449"/>
      <c r="OCI187" s="449"/>
      <c r="OCJ187" s="449"/>
      <c r="OCK187" s="449"/>
      <c r="OCL187" s="449"/>
      <c r="OCM187" s="449"/>
      <c r="OCN187" s="449"/>
      <c r="OCO187" s="449"/>
      <c r="OCP187" s="449"/>
      <c r="OCQ187" s="449"/>
      <c r="OCR187" s="449"/>
      <c r="OCS187" s="449"/>
      <c r="OCT187" s="449"/>
      <c r="OCU187" s="449"/>
      <c r="OCV187" s="449"/>
      <c r="OCW187" s="449"/>
      <c r="OCX187" s="449"/>
      <c r="OCY187" s="449"/>
      <c r="OCZ187" s="449"/>
      <c r="ODA187" s="449"/>
      <c r="ODB187" s="449"/>
      <c r="ODC187" s="449"/>
      <c r="ODD187" s="449"/>
      <c r="ODE187" s="449"/>
      <c r="ODF187" s="449"/>
      <c r="ODG187" s="449"/>
      <c r="ODH187" s="449"/>
      <c r="ODI187" s="449"/>
      <c r="ODJ187" s="449"/>
      <c r="ODK187" s="449"/>
      <c r="ODL187" s="449"/>
      <c r="ODM187" s="449"/>
      <c r="ODN187" s="449"/>
      <c r="ODO187" s="449"/>
      <c r="ODP187" s="449"/>
      <c r="ODQ187" s="449"/>
      <c r="ODR187" s="449"/>
      <c r="ODS187" s="449"/>
      <c r="ODT187" s="449"/>
      <c r="ODU187" s="449"/>
      <c r="ODV187" s="449"/>
      <c r="ODW187" s="449"/>
      <c r="ODX187" s="449"/>
      <c r="ODY187" s="449"/>
      <c r="ODZ187" s="449"/>
      <c r="OEA187" s="449"/>
      <c r="OEB187" s="449"/>
      <c r="OEC187" s="449"/>
      <c r="OED187" s="449"/>
      <c r="OEE187" s="449"/>
      <c r="OEF187" s="449"/>
      <c r="OEG187" s="449"/>
      <c r="OEH187" s="449"/>
      <c r="OEI187" s="449"/>
      <c r="OEJ187" s="449"/>
      <c r="OEK187" s="449"/>
      <c r="OEL187" s="449"/>
      <c r="OEM187" s="449"/>
      <c r="OEN187" s="449"/>
      <c r="OEO187" s="449"/>
      <c r="OEP187" s="449"/>
      <c r="OEQ187" s="449"/>
      <c r="OER187" s="449"/>
      <c r="OES187" s="449"/>
      <c r="OET187" s="449"/>
      <c r="OEU187" s="449"/>
      <c r="OEV187" s="449"/>
      <c r="OEW187" s="449"/>
      <c r="OEX187" s="449"/>
      <c r="OEY187" s="449"/>
      <c r="OEZ187" s="449"/>
      <c r="OFA187" s="449"/>
      <c r="OFB187" s="449"/>
      <c r="OFC187" s="449"/>
      <c r="OFD187" s="449"/>
      <c r="OFE187" s="449"/>
      <c r="OFF187" s="449"/>
      <c r="OFG187" s="449"/>
      <c r="OFH187" s="449"/>
      <c r="OFI187" s="449"/>
      <c r="OFJ187" s="449"/>
      <c r="OFK187" s="449"/>
      <c r="OFL187" s="449"/>
      <c r="OFM187" s="449"/>
      <c r="OFN187" s="449"/>
      <c r="OFO187" s="449"/>
      <c r="OFP187" s="449"/>
      <c r="OFQ187" s="449"/>
      <c r="OFR187" s="449"/>
      <c r="OFS187" s="449"/>
      <c r="OFT187" s="449"/>
      <c r="OFU187" s="449"/>
      <c r="OFV187" s="449"/>
      <c r="OFW187" s="449"/>
      <c r="OFX187" s="449"/>
      <c r="OFY187" s="449"/>
      <c r="OFZ187" s="449"/>
      <c r="OGA187" s="449"/>
      <c r="OGB187" s="449"/>
      <c r="OGC187" s="449"/>
      <c r="OGD187" s="449"/>
      <c r="OGE187" s="449"/>
      <c r="OGF187" s="449"/>
      <c r="OGG187" s="449"/>
      <c r="OGH187" s="449"/>
      <c r="OGI187" s="449"/>
      <c r="OGJ187" s="449"/>
      <c r="OGK187" s="449"/>
      <c r="OGL187" s="449"/>
      <c r="OGM187" s="449"/>
      <c r="OGN187" s="449"/>
      <c r="OGO187" s="449"/>
      <c r="OGP187" s="449"/>
      <c r="OGQ187" s="449"/>
      <c r="OGR187" s="449"/>
      <c r="OGS187" s="449"/>
      <c r="OGT187" s="449"/>
      <c r="OGU187" s="449"/>
      <c r="OGV187" s="449"/>
      <c r="OGW187" s="449"/>
      <c r="OGX187" s="449"/>
      <c r="OGY187" s="449"/>
      <c r="OGZ187" s="449"/>
      <c r="OHA187" s="449"/>
      <c r="OHB187" s="449"/>
      <c r="OHC187" s="449"/>
      <c r="OHD187" s="449"/>
      <c r="OHE187" s="449"/>
      <c r="OHF187" s="449"/>
      <c r="OHG187" s="449"/>
      <c r="OHH187" s="449"/>
      <c r="OHI187" s="449"/>
      <c r="OHJ187" s="449"/>
      <c r="OHK187" s="449"/>
      <c r="OHL187" s="449"/>
      <c r="OHM187" s="449"/>
      <c r="OHN187" s="449"/>
      <c r="OHO187" s="449"/>
      <c r="OHP187" s="449"/>
      <c r="OHQ187" s="449"/>
      <c r="OHR187" s="449"/>
      <c r="OHS187" s="449"/>
      <c r="OHT187" s="449"/>
      <c r="OHU187" s="449"/>
      <c r="OHV187" s="449"/>
      <c r="OHW187" s="449"/>
      <c r="OHX187" s="449"/>
      <c r="OHY187" s="449"/>
      <c r="OHZ187" s="449"/>
      <c r="OIA187" s="449"/>
      <c r="OIB187" s="449"/>
      <c r="OIC187" s="449"/>
      <c r="OID187" s="449"/>
      <c r="OIE187" s="449"/>
      <c r="OIF187" s="449"/>
      <c r="OIG187" s="449"/>
      <c r="OIH187" s="449"/>
      <c r="OII187" s="449"/>
      <c r="OIJ187" s="449"/>
      <c r="OIK187" s="449"/>
      <c r="OIL187" s="449"/>
      <c r="OIM187" s="449"/>
      <c r="OIN187" s="449"/>
      <c r="OIO187" s="449"/>
      <c r="OIP187" s="449"/>
      <c r="OIQ187" s="449"/>
      <c r="OIR187" s="449"/>
      <c r="OIS187" s="449"/>
      <c r="OIT187" s="449"/>
      <c r="OIU187" s="449"/>
      <c r="OIV187" s="449"/>
      <c r="OIW187" s="449"/>
      <c r="OIX187" s="449"/>
      <c r="OIY187" s="449"/>
      <c r="OIZ187" s="449"/>
      <c r="OJA187" s="449"/>
      <c r="OJB187" s="449"/>
      <c r="OJC187" s="449"/>
      <c r="OJD187" s="449"/>
      <c r="OJE187" s="449"/>
      <c r="OJF187" s="449"/>
      <c r="OJG187" s="449"/>
      <c r="OJH187" s="449"/>
      <c r="OJI187" s="449"/>
      <c r="OJJ187" s="449"/>
      <c r="OJK187" s="449"/>
      <c r="OJL187" s="449"/>
      <c r="OJM187" s="449"/>
      <c r="OJN187" s="449"/>
      <c r="OJO187" s="449"/>
      <c r="OJP187" s="449"/>
      <c r="OJQ187" s="449"/>
      <c r="OJR187" s="449"/>
      <c r="OJS187" s="449"/>
      <c r="OJT187" s="449"/>
      <c r="OJU187" s="449"/>
      <c r="OJV187" s="449"/>
      <c r="OJW187" s="449"/>
      <c r="OJX187" s="449"/>
      <c r="OJY187" s="449"/>
      <c r="OJZ187" s="449"/>
      <c r="OKA187" s="449"/>
      <c r="OKB187" s="449"/>
      <c r="OKC187" s="449"/>
      <c r="OKD187" s="449"/>
      <c r="OKE187" s="449"/>
      <c r="OKF187" s="449"/>
      <c r="OKG187" s="449"/>
      <c r="OKH187" s="449"/>
      <c r="OKI187" s="449"/>
      <c r="OKJ187" s="449"/>
      <c r="OKK187" s="449"/>
      <c r="OKL187" s="449"/>
      <c r="OKM187" s="449"/>
      <c r="OKN187" s="449"/>
      <c r="OKO187" s="449"/>
      <c r="OKP187" s="449"/>
      <c r="OKQ187" s="449"/>
      <c r="OKR187" s="449"/>
      <c r="OKS187" s="449"/>
      <c r="OKT187" s="449"/>
      <c r="OKU187" s="449"/>
      <c r="OKV187" s="449"/>
      <c r="OKW187" s="449"/>
      <c r="OKX187" s="449"/>
      <c r="OKY187" s="449"/>
      <c r="OKZ187" s="449"/>
      <c r="OLA187" s="449"/>
      <c r="OLB187" s="449"/>
      <c r="OLC187" s="449"/>
      <c r="OLD187" s="449"/>
      <c r="OLE187" s="449"/>
      <c r="OLF187" s="449"/>
      <c r="OLG187" s="449"/>
      <c r="OLH187" s="449"/>
      <c r="OLI187" s="449"/>
      <c r="OLJ187" s="449"/>
      <c r="OLK187" s="449"/>
      <c r="OLL187" s="449"/>
      <c r="OLM187" s="449"/>
      <c r="OLN187" s="449"/>
      <c r="OLO187" s="449"/>
      <c r="OLP187" s="449"/>
      <c r="OLQ187" s="449"/>
      <c r="OLR187" s="449"/>
      <c r="OLS187" s="449"/>
      <c r="OLT187" s="449"/>
      <c r="OLU187" s="449"/>
      <c r="OLV187" s="449"/>
      <c r="OLW187" s="449"/>
      <c r="OLX187" s="449"/>
      <c r="OLY187" s="449"/>
      <c r="OLZ187" s="449"/>
      <c r="OMA187" s="449"/>
      <c r="OMB187" s="449"/>
      <c r="OMC187" s="449"/>
      <c r="OMD187" s="449"/>
      <c r="OME187" s="449"/>
      <c r="OMF187" s="449"/>
      <c r="OMG187" s="449"/>
      <c r="OMH187" s="449"/>
      <c r="OMI187" s="449"/>
      <c r="OMJ187" s="449"/>
      <c r="OMK187" s="449"/>
      <c r="OML187" s="449"/>
      <c r="OMM187" s="449"/>
      <c r="OMN187" s="449"/>
      <c r="OMO187" s="449"/>
      <c r="OMP187" s="449"/>
      <c r="OMQ187" s="449"/>
      <c r="OMR187" s="449"/>
      <c r="OMS187" s="449"/>
      <c r="OMT187" s="449"/>
      <c r="OMU187" s="449"/>
      <c r="OMV187" s="449"/>
      <c r="OMW187" s="449"/>
      <c r="OMX187" s="449"/>
      <c r="OMY187" s="449"/>
      <c r="OMZ187" s="449"/>
      <c r="ONA187" s="449"/>
      <c r="ONB187" s="449"/>
      <c r="ONC187" s="449"/>
      <c r="OND187" s="449"/>
      <c r="ONE187" s="449"/>
      <c r="ONF187" s="449"/>
      <c r="ONG187" s="449"/>
      <c r="ONH187" s="449"/>
      <c r="ONI187" s="449"/>
      <c r="ONJ187" s="449"/>
      <c r="ONK187" s="449"/>
      <c r="ONL187" s="449"/>
      <c r="ONM187" s="449"/>
      <c r="ONN187" s="449"/>
      <c r="ONO187" s="449"/>
      <c r="ONP187" s="449"/>
      <c r="ONQ187" s="449"/>
      <c r="ONR187" s="449"/>
      <c r="ONS187" s="449"/>
      <c r="ONT187" s="449"/>
      <c r="ONU187" s="449"/>
      <c r="ONV187" s="449"/>
      <c r="ONW187" s="449"/>
      <c r="ONX187" s="449"/>
      <c r="ONY187" s="449"/>
      <c r="ONZ187" s="449"/>
      <c r="OOA187" s="449"/>
      <c r="OOB187" s="449"/>
      <c r="OOC187" s="449"/>
      <c r="OOD187" s="449"/>
      <c r="OOE187" s="449"/>
      <c r="OOF187" s="449"/>
      <c r="OOG187" s="449"/>
      <c r="OOH187" s="449"/>
      <c r="OOI187" s="449"/>
      <c r="OOJ187" s="449"/>
      <c r="OOK187" s="449"/>
      <c r="OOL187" s="449"/>
      <c r="OOM187" s="449"/>
      <c r="OON187" s="449"/>
      <c r="OOO187" s="449"/>
      <c r="OOP187" s="449"/>
      <c r="OOQ187" s="449"/>
      <c r="OOR187" s="449"/>
      <c r="OOS187" s="449"/>
      <c r="OOT187" s="449"/>
      <c r="OOU187" s="449"/>
      <c r="OOV187" s="449"/>
      <c r="OOW187" s="449"/>
      <c r="OOX187" s="449"/>
      <c r="OOY187" s="449"/>
      <c r="OOZ187" s="449"/>
      <c r="OPA187" s="449"/>
      <c r="OPB187" s="449"/>
      <c r="OPC187" s="449"/>
      <c r="OPD187" s="449"/>
      <c r="OPE187" s="449"/>
      <c r="OPF187" s="449"/>
      <c r="OPG187" s="449"/>
      <c r="OPH187" s="449"/>
      <c r="OPI187" s="449"/>
      <c r="OPJ187" s="449"/>
      <c r="OPK187" s="449"/>
      <c r="OPL187" s="449"/>
      <c r="OPM187" s="449"/>
      <c r="OPN187" s="449"/>
      <c r="OPO187" s="449"/>
      <c r="OPP187" s="449"/>
      <c r="OPQ187" s="449"/>
      <c r="OPR187" s="449"/>
      <c r="OPS187" s="449"/>
      <c r="OPT187" s="449"/>
      <c r="OPU187" s="449"/>
      <c r="OPV187" s="449"/>
      <c r="OPW187" s="449"/>
      <c r="OPX187" s="449"/>
      <c r="OPY187" s="449"/>
      <c r="OPZ187" s="449"/>
      <c r="OQA187" s="449"/>
      <c r="OQB187" s="449"/>
      <c r="OQC187" s="449"/>
      <c r="OQD187" s="449"/>
      <c r="OQE187" s="449"/>
      <c r="OQF187" s="449"/>
      <c r="OQG187" s="449"/>
      <c r="OQH187" s="449"/>
      <c r="OQI187" s="449"/>
      <c r="OQJ187" s="449"/>
      <c r="OQK187" s="449"/>
      <c r="OQL187" s="449"/>
      <c r="OQM187" s="449"/>
      <c r="OQN187" s="449"/>
      <c r="OQO187" s="449"/>
      <c r="OQP187" s="449"/>
      <c r="OQQ187" s="449"/>
      <c r="OQR187" s="449"/>
      <c r="OQS187" s="449"/>
      <c r="OQT187" s="449"/>
      <c r="OQU187" s="449"/>
      <c r="OQV187" s="449"/>
      <c r="OQW187" s="449"/>
      <c r="OQX187" s="449"/>
      <c r="OQY187" s="449"/>
      <c r="OQZ187" s="449"/>
      <c r="ORA187" s="449"/>
      <c r="ORB187" s="449"/>
      <c r="ORC187" s="449"/>
      <c r="ORD187" s="449"/>
      <c r="ORE187" s="449"/>
      <c r="ORF187" s="449"/>
      <c r="ORG187" s="449"/>
      <c r="ORH187" s="449"/>
      <c r="ORI187" s="449"/>
      <c r="ORJ187" s="449"/>
      <c r="ORK187" s="449"/>
      <c r="ORL187" s="449"/>
      <c r="ORM187" s="449"/>
      <c r="ORN187" s="449"/>
      <c r="ORO187" s="449"/>
      <c r="ORP187" s="449"/>
      <c r="ORQ187" s="449"/>
      <c r="ORR187" s="449"/>
      <c r="ORS187" s="449"/>
      <c r="ORT187" s="449"/>
      <c r="ORU187" s="449"/>
      <c r="ORV187" s="449"/>
      <c r="ORW187" s="449"/>
      <c r="ORX187" s="449"/>
      <c r="ORY187" s="449"/>
      <c r="ORZ187" s="449"/>
      <c r="OSA187" s="449"/>
      <c r="OSB187" s="449"/>
      <c r="OSC187" s="449"/>
      <c r="OSD187" s="449"/>
      <c r="OSE187" s="449"/>
      <c r="OSF187" s="449"/>
      <c r="OSG187" s="449"/>
      <c r="OSH187" s="449"/>
      <c r="OSI187" s="449"/>
      <c r="OSJ187" s="449"/>
      <c r="OSK187" s="449"/>
      <c r="OSL187" s="449"/>
      <c r="OSM187" s="449"/>
      <c r="OSN187" s="449"/>
      <c r="OSO187" s="449"/>
      <c r="OSP187" s="449"/>
      <c r="OSQ187" s="449"/>
      <c r="OSR187" s="449"/>
      <c r="OSS187" s="449"/>
      <c r="OST187" s="449"/>
      <c r="OSU187" s="449"/>
      <c r="OSV187" s="449"/>
      <c r="OSW187" s="449"/>
      <c r="OSX187" s="449"/>
      <c r="OSY187" s="449"/>
      <c r="OSZ187" s="449"/>
      <c r="OTA187" s="449"/>
      <c r="OTB187" s="449"/>
      <c r="OTC187" s="449"/>
      <c r="OTD187" s="449"/>
      <c r="OTE187" s="449"/>
      <c r="OTF187" s="449"/>
      <c r="OTG187" s="449"/>
      <c r="OTH187" s="449"/>
      <c r="OTI187" s="449"/>
      <c r="OTJ187" s="449"/>
      <c r="OTK187" s="449"/>
      <c r="OTL187" s="449"/>
      <c r="OTM187" s="449"/>
      <c r="OTN187" s="449"/>
      <c r="OTO187" s="449"/>
      <c r="OTP187" s="449"/>
      <c r="OTQ187" s="449"/>
      <c r="OTR187" s="449"/>
      <c r="OTS187" s="449"/>
      <c r="OTT187" s="449"/>
      <c r="OTU187" s="449"/>
      <c r="OTV187" s="449"/>
      <c r="OTW187" s="449"/>
      <c r="OTX187" s="449"/>
      <c r="OTY187" s="449"/>
      <c r="OTZ187" s="449"/>
      <c r="OUA187" s="449"/>
      <c r="OUB187" s="449"/>
      <c r="OUC187" s="449"/>
      <c r="OUD187" s="449"/>
      <c r="OUE187" s="449"/>
      <c r="OUF187" s="449"/>
      <c r="OUG187" s="449"/>
      <c r="OUH187" s="449"/>
      <c r="OUI187" s="449"/>
      <c r="OUJ187" s="449"/>
      <c r="OUK187" s="449"/>
      <c r="OUL187" s="449"/>
      <c r="OUM187" s="449"/>
      <c r="OUN187" s="449"/>
      <c r="OUO187" s="449"/>
      <c r="OUP187" s="449"/>
      <c r="OUQ187" s="449"/>
      <c r="OUR187" s="449"/>
      <c r="OUS187" s="449"/>
      <c r="OUT187" s="449"/>
      <c r="OUU187" s="449"/>
      <c r="OUV187" s="449"/>
      <c r="OUW187" s="449"/>
      <c r="OUX187" s="449"/>
      <c r="OUY187" s="449"/>
      <c r="OUZ187" s="449"/>
      <c r="OVA187" s="449"/>
      <c r="OVB187" s="449"/>
      <c r="OVC187" s="449"/>
      <c r="OVD187" s="449"/>
      <c r="OVE187" s="449"/>
      <c r="OVF187" s="449"/>
      <c r="OVG187" s="449"/>
      <c r="OVH187" s="449"/>
      <c r="OVI187" s="449"/>
      <c r="OVJ187" s="449"/>
      <c r="OVK187" s="449"/>
      <c r="OVL187" s="449"/>
      <c r="OVM187" s="449"/>
      <c r="OVN187" s="449"/>
      <c r="OVO187" s="449"/>
      <c r="OVP187" s="449"/>
      <c r="OVQ187" s="449"/>
      <c r="OVR187" s="449"/>
      <c r="OVS187" s="449"/>
      <c r="OVT187" s="449"/>
      <c r="OVU187" s="449"/>
      <c r="OVV187" s="449"/>
      <c r="OVW187" s="449"/>
      <c r="OVX187" s="449"/>
      <c r="OVY187" s="449"/>
      <c r="OVZ187" s="449"/>
      <c r="OWA187" s="449"/>
      <c r="OWB187" s="449"/>
      <c r="OWC187" s="449"/>
      <c r="OWD187" s="449"/>
      <c r="OWE187" s="449"/>
      <c r="OWF187" s="449"/>
      <c r="OWG187" s="449"/>
      <c r="OWH187" s="449"/>
      <c r="OWI187" s="449"/>
      <c r="OWJ187" s="449"/>
      <c r="OWK187" s="449"/>
      <c r="OWL187" s="449"/>
      <c r="OWM187" s="449"/>
      <c r="OWN187" s="449"/>
      <c r="OWO187" s="449"/>
      <c r="OWP187" s="449"/>
      <c r="OWQ187" s="449"/>
      <c r="OWR187" s="449"/>
      <c r="OWS187" s="449"/>
      <c r="OWT187" s="449"/>
      <c r="OWU187" s="449"/>
      <c r="OWV187" s="449"/>
      <c r="OWW187" s="449"/>
      <c r="OWX187" s="449"/>
      <c r="OWY187" s="449"/>
      <c r="OWZ187" s="449"/>
      <c r="OXA187" s="449"/>
      <c r="OXB187" s="449"/>
      <c r="OXC187" s="449"/>
      <c r="OXD187" s="449"/>
      <c r="OXE187" s="449"/>
      <c r="OXF187" s="449"/>
      <c r="OXG187" s="449"/>
      <c r="OXH187" s="449"/>
      <c r="OXI187" s="449"/>
      <c r="OXJ187" s="449"/>
      <c r="OXK187" s="449"/>
      <c r="OXL187" s="449"/>
      <c r="OXM187" s="449"/>
      <c r="OXN187" s="449"/>
      <c r="OXO187" s="449"/>
      <c r="OXP187" s="449"/>
      <c r="OXQ187" s="449"/>
      <c r="OXR187" s="449"/>
      <c r="OXS187" s="449"/>
      <c r="OXT187" s="449"/>
      <c r="OXU187" s="449"/>
      <c r="OXV187" s="449"/>
      <c r="OXW187" s="449"/>
      <c r="OXX187" s="449"/>
      <c r="OXY187" s="449"/>
      <c r="OXZ187" s="449"/>
      <c r="OYA187" s="449"/>
      <c r="OYB187" s="449"/>
      <c r="OYC187" s="449"/>
      <c r="OYD187" s="449"/>
      <c r="OYE187" s="449"/>
      <c r="OYF187" s="449"/>
      <c r="OYG187" s="449"/>
      <c r="OYH187" s="449"/>
      <c r="OYI187" s="449"/>
      <c r="OYJ187" s="449"/>
      <c r="OYK187" s="449"/>
      <c r="OYL187" s="449"/>
      <c r="OYM187" s="449"/>
      <c r="OYN187" s="449"/>
      <c r="OYO187" s="449"/>
      <c r="OYP187" s="449"/>
      <c r="OYQ187" s="449"/>
      <c r="OYR187" s="449"/>
      <c r="OYS187" s="449"/>
      <c r="OYT187" s="449"/>
      <c r="OYU187" s="449"/>
      <c r="OYV187" s="449"/>
      <c r="OYW187" s="449"/>
      <c r="OYX187" s="449"/>
      <c r="OYY187" s="449"/>
      <c r="OYZ187" s="449"/>
      <c r="OZA187" s="449"/>
      <c r="OZB187" s="449"/>
      <c r="OZC187" s="449"/>
      <c r="OZD187" s="449"/>
      <c r="OZE187" s="449"/>
      <c r="OZF187" s="449"/>
      <c r="OZG187" s="449"/>
      <c r="OZH187" s="449"/>
      <c r="OZI187" s="449"/>
      <c r="OZJ187" s="449"/>
      <c r="OZK187" s="449"/>
      <c r="OZL187" s="449"/>
      <c r="OZM187" s="449"/>
      <c r="OZN187" s="449"/>
      <c r="OZO187" s="449"/>
      <c r="OZP187" s="449"/>
      <c r="OZQ187" s="449"/>
      <c r="OZR187" s="449"/>
      <c r="OZS187" s="449"/>
      <c r="OZT187" s="449"/>
      <c r="OZU187" s="449"/>
      <c r="OZV187" s="449"/>
      <c r="OZW187" s="449"/>
      <c r="OZX187" s="449"/>
      <c r="OZY187" s="449"/>
      <c r="OZZ187" s="449"/>
      <c r="PAA187" s="449"/>
      <c r="PAB187" s="449"/>
      <c r="PAC187" s="449"/>
      <c r="PAD187" s="449"/>
      <c r="PAE187" s="449"/>
      <c r="PAF187" s="449"/>
      <c r="PAG187" s="449"/>
      <c r="PAH187" s="449"/>
      <c r="PAI187" s="449"/>
      <c r="PAJ187" s="449"/>
      <c r="PAK187" s="449"/>
      <c r="PAL187" s="449"/>
      <c r="PAM187" s="449"/>
      <c r="PAN187" s="449"/>
      <c r="PAO187" s="449"/>
      <c r="PAP187" s="449"/>
      <c r="PAQ187" s="449"/>
      <c r="PAR187" s="449"/>
      <c r="PAS187" s="449"/>
      <c r="PAT187" s="449"/>
      <c r="PAU187" s="449"/>
      <c r="PAV187" s="449"/>
      <c r="PAW187" s="449"/>
      <c r="PAX187" s="449"/>
      <c r="PAY187" s="449"/>
      <c r="PAZ187" s="449"/>
      <c r="PBA187" s="449"/>
      <c r="PBB187" s="449"/>
      <c r="PBC187" s="449"/>
      <c r="PBD187" s="449"/>
      <c r="PBE187" s="449"/>
      <c r="PBF187" s="449"/>
      <c r="PBG187" s="449"/>
      <c r="PBH187" s="449"/>
      <c r="PBI187" s="449"/>
      <c r="PBJ187" s="449"/>
      <c r="PBK187" s="449"/>
      <c r="PBL187" s="449"/>
      <c r="PBM187" s="449"/>
      <c r="PBN187" s="449"/>
      <c r="PBO187" s="449"/>
      <c r="PBP187" s="449"/>
      <c r="PBQ187" s="449"/>
      <c r="PBR187" s="449"/>
      <c r="PBS187" s="449"/>
      <c r="PBT187" s="449"/>
      <c r="PBU187" s="449"/>
      <c r="PBV187" s="449"/>
      <c r="PBW187" s="449"/>
      <c r="PBX187" s="449"/>
      <c r="PBY187" s="449"/>
      <c r="PBZ187" s="449"/>
      <c r="PCA187" s="449"/>
      <c r="PCB187" s="449"/>
      <c r="PCC187" s="449"/>
      <c r="PCD187" s="449"/>
      <c r="PCE187" s="449"/>
      <c r="PCF187" s="449"/>
      <c r="PCG187" s="449"/>
      <c r="PCH187" s="449"/>
      <c r="PCI187" s="449"/>
      <c r="PCJ187" s="449"/>
      <c r="PCK187" s="449"/>
      <c r="PCL187" s="449"/>
      <c r="PCM187" s="449"/>
      <c r="PCN187" s="449"/>
      <c r="PCO187" s="449"/>
      <c r="PCP187" s="449"/>
      <c r="PCQ187" s="449"/>
      <c r="PCR187" s="449"/>
      <c r="PCS187" s="449"/>
      <c r="PCT187" s="449"/>
      <c r="PCU187" s="449"/>
      <c r="PCV187" s="449"/>
      <c r="PCW187" s="449"/>
      <c r="PCX187" s="449"/>
      <c r="PCY187" s="449"/>
      <c r="PCZ187" s="449"/>
      <c r="PDA187" s="449"/>
      <c r="PDB187" s="449"/>
      <c r="PDC187" s="449"/>
      <c r="PDD187" s="449"/>
      <c r="PDE187" s="449"/>
      <c r="PDF187" s="449"/>
      <c r="PDG187" s="449"/>
      <c r="PDH187" s="449"/>
      <c r="PDI187" s="449"/>
      <c r="PDJ187" s="449"/>
      <c r="PDK187" s="449"/>
      <c r="PDL187" s="449"/>
      <c r="PDM187" s="449"/>
      <c r="PDN187" s="449"/>
      <c r="PDO187" s="449"/>
      <c r="PDP187" s="449"/>
      <c r="PDQ187" s="449"/>
      <c r="PDR187" s="449"/>
      <c r="PDS187" s="449"/>
      <c r="PDT187" s="449"/>
      <c r="PDU187" s="449"/>
      <c r="PDV187" s="449"/>
      <c r="PDW187" s="449"/>
      <c r="PDX187" s="449"/>
      <c r="PDY187" s="449"/>
      <c r="PDZ187" s="449"/>
      <c r="PEA187" s="449"/>
      <c r="PEB187" s="449"/>
      <c r="PEC187" s="449"/>
      <c r="PED187" s="449"/>
      <c r="PEE187" s="449"/>
      <c r="PEF187" s="449"/>
      <c r="PEG187" s="449"/>
      <c r="PEH187" s="449"/>
      <c r="PEI187" s="449"/>
      <c r="PEJ187" s="449"/>
      <c r="PEK187" s="449"/>
      <c r="PEL187" s="449"/>
      <c r="PEM187" s="449"/>
      <c r="PEN187" s="449"/>
      <c r="PEO187" s="449"/>
      <c r="PEP187" s="449"/>
      <c r="PEQ187" s="449"/>
      <c r="PER187" s="449"/>
      <c r="PES187" s="449"/>
      <c r="PET187" s="449"/>
      <c r="PEU187" s="449"/>
      <c r="PEV187" s="449"/>
      <c r="PEW187" s="449"/>
      <c r="PEX187" s="449"/>
      <c r="PEY187" s="449"/>
      <c r="PEZ187" s="449"/>
      <c r="PFA187" s="449"/>
      <c r="PFB187" s="449"/>
      <c r="PFC187" s="449"/>
      <c r="PFD187" s="449"/>
      <c r="PFE187" s="449"/>
      <c r="PFF187" s="449"/>
      <c r="PFG187" s="449"/>
      <c r="PFH187" s="449"/>
      <c r="PFI187" s="449"/>
      <c r="PFJ187" s="449"/>
      <c r="PFK187" s="449"/>
      <c r="PFL187" s="449"/>
      <c r="PFM187" s="449"/>
      <c r="PFN187" s="449"/>
      <c r="PFO187" s="449"/>
      <c r="PFP187" s="449"/>
      <c r="PFQ187" s="449"/>
      <c r="PFR187" s="449"/>
      <c r="PFS187" s="449"/>
      <c r="PFT187" s="449"/>
      <c r="PFU187" s="449"/>
      <c r="PFV187" s="449"/>
      <c r="PFW187" s="449"/>
      <c r="PFX187" s="449"/>
      <c r="PFY187" s="449"/>
      <c r="PFZ187" s="449"/>
      <c r="PGA187" s="449"/>
      <c r="PGB187" s="449"/>
      <c r="PGC187" s="449"/>
      <c r="PGD187" s="449"/>
      <c r="PGE187" s="449"/>
      <c r="PGF187" s="449"/>
      <c r="PGG187" s="449"/>
      <c r="PGH187" s="449"/>
      <c r="PGI187" s="449"/>
      <c r="PGJ187" s="449"/>
      <c r="PGK187" s="449"/>
      <c r="PGL187" s="449"/>
      <c r="PGM187" s="449"/>
      <c r="PGN187" s="449"/>
      <c r="PGO187" s="449"/>
      <c r="PGP187" s="449"/>
      <c r="PGQ187" s="449"/>
      <c r="PGR187" s="449"/>
      <c r="PGS187" s="449"/>
      <c r="PGT187" s="449"/>
      <c r="PGU187" s="449"/>
      <c r="PGV187" s="449"/>
      <c r="PGW187" s="449"/>
      <c r="PGX187" s="449"/>
      <c r="PGY187" s="449"/>
      <c r="PGZ187" s="449"/>
      <c r="PHA187" s="449"/>
      <c r="PHB187" s="449"/>
      <c r="PHC187" s="449"/>
      <c r="PHD187" s="449"/>
      <c r="PHE187" s="449"/>
      <c r="PHF187" s="449"/>
      <c r="PHG187" s="449"/>
      <c r="PHH187" s="449"/>
      <c r="PHI187" s="449"/>
      <c r="PHJ187" s="449"/>
      <c r="PHK187" s="449"/>
      <c r="PHL187" s="449"/>
      <c r="PHM187" s="449"/>
      <c r="PHN187" s="449"/>
      <c r="PHO187" s="449"/>
      <c r="PHP187" s="449"/>
      <c r="PHQ187" s="449"/>
      <c r="PHR187" s="449"/>
      <c r="PHS187" s="449"/>
      <c r="PHT187" s="449"/>
      <c r="PHU187" s="449"/>
      <c r="PHV187" s="449"/>
      <c r="PHW187" s="449"/>
      <c r="PHX187" s="449"/>
      <c r="PHY187" s="449"/>
      <c r="PHZ187" s="449"/>
      <c r="PIA187" s="449"/>
      <c r="PIB187" s="449"/>
      <c r="PIC187" s="449"/>
      <c r="PID187" s="449"/>
      <c r="PIE187" s="449"/>
      <c r="PIF187" s="449"/>
      <c r="PIG187" s="449"/>
      <c r="PIH187" s="449"/>
      <c r="PII187" s="449"/>
      <c r="PIJ187" s="449"/>
      <c r="PIK187" s="449"/>
      <c r="PIL187" s="449"/>
      <c r="PIM187" s="449"/>
      <c r="PIN187" s="449"/>
      <c r="PIO187" s="449"/>
      <c r="PIP187" s="449"/>
      <c r="PIQ187" s="449"/>
      <c r="PIR187" s="449"/>
      <c r="PIS187" s="449"/>
      <c r="PIT187" s="449"/>
      <c r="PIU187" s="449"/>
      <c r="PIV187" s="449"/>
      <c r="PIW187" s="449"/>
      <c r="PIX187" s="449"/>
      <c r="PIY187" s="449"/>
      <c r="PIZ187" s="449"/>
      <c r="PJA187" s="449"/>
      <c r="PJB187" s="449"/>
      <c r="PJC187" s="449"/>
      <c r="PJD187" s="449"/>
      <c r="PJE187" s="449"/>
      <c r="PJF187" s="449"/>
      <c r="PJG187" s="449"/>
      <c r="PJH187" s="449"/>
      <c r="PJI187" s="449"/>
      <c r="PJJ187" s="449"/>
      <c r="PJK187" s="449"/>
      <c r="PJL187" s="449"/>
      <c r="PJM187" s="449"/>
      <c r="PJN187" s="449"/>
      <c r="PJO187" s="449"/>
      <c r="PJP187" s="449"/>
      <c r="PJQ187" s="449"/>
      <c r="PJR187" s="449"/>
      <c r="PJS187" s="449"/>
      <c r="PJT187" s="449"/>
      <c r="PJU187" s="449"/>
      <c r="PJV187" s="449"/>
      <c r="PJW187" s="449"/>
      <c r="PJX187" s="449"/>
      <c r="PJY187" s="449"/>
      <c r="PJZ187" s="449"/>
      <c r="PKA187" s="449"/>
      <c r="PKB187" s="449"/>
      <c r="PKC187" s="449"/>
      <c r="PKD187" s="449"/>
      <c r="PKE187" s="449"/>
      <c r="PKF187" s="449"/>
      <c r="PKG187" s="449"/>
      <c r="PKH187" s="449"/>
      <c r="PKI187" s="449"/>
      <c r="PKJ187" s="449"/>
      <c r="PKK187" s="449"/>
      <c r="PKL187" s="449"/>
      <c r="PKM187" s="449"/>
      <c r="PKN187" s="449"/>
      <c r="PKO187" s="449"/>
      <c r="PKP187" s="449"/>
      <c r="PKQ187" s="449"/>
      <c r="PKR187" s="449"/>
      <c r="PKS187" s="449"/>
      <c r="PKT187" s="449"/>
      <c r="PKU187" s="449"/>
      <c r="PKV187" s="449"/>
      <c r="PKW187" s="449"/>
      <c r="PKX187" s="449"/>
      <c r="PKY187" s="449"/>
      <c r="PKZ187" s="449"/>
      <c r="PLA187" s="449"/>
      <c r="PLB187" s="449"/>
      <c r="PLC187" s="449"/>
      <c r="PLD187" s="449"/>
      <c r="PLE187" s="449"/>
      <c r="PLF187" s="449"/>
      <c r="PLG187" s="449"/>
      <c r="PLH187" s="449"/>
      <c r="PLI187" s="449"/>
      <c r="PLJ187" s="449"/>
      <c r="PLK187" s="449"/>
      <c r="PLL187" s="449"/>
      <c r="PLM187" s="449"/>
      <c r="PLN187" s="449"/>
      <c r="PLO187" s="449"/>
      <c r="PLP187" s="449"/>
      <c r="PLQ187" s="449"/>
      <c r="PLR187" s="449"/>
      <c r="PLS187" s="449"/>
      <c r="PLT187" s="449"/>
      <c r="PLU187" s="449"/>
      <c r="PLV187" s="449"/>
      <c r="PLW187" s="449"/>
      <c r="PLX187" s="449"/>
      <c r="PLY187" s="449"/>
      <c r="PLZ187" s="449"/>
      <c r="PMA187" s="449"/>
      <c r="PMB187" s="449"/>
      <c r="PMC187" s="449"/>
      <c r="PMD187" s="449"/>
      <c r="PME187" s="449"/>
      <c r="PMF187" s="449"/>
      <c r="PMG187" s="449"/>
      <c r="PMH187" s="449"/>
      <c r="PMI187" s="449"/>
      <c r="PMJ187" s="449"/>
      <c r="PMK187" s="449"/>
      <c r="PML187" s="449"/>
      <c r="PMM187" s="449"/>
      <c r="PMN187" s="449"/>
      <c r="PMO187" s="449"/>
      <c r="PMP187" s="449"/>
      <c r="PMQ187" s="449"/>
      <c r="PMR187" s="449"/>
      <c r="PMS187" s="449"/>
      <c r="PMT187" s="449"/>
      <c r="PMU187" s="449"/>
      <c r="PMV187" s="449"/>
      <c r="PMW187" s="449"/>
      <c r="PMX187" s="449"/>
      <c r="PMY187" s="449"/>
      <c r="PMZ187" s="449"/>
      <c r="PNA187" s="449"/>
      <c r="PNB187" s="449"/>
      <c r="PNC187" s="449"/>
      <c r="PND187" s="449"/>
      <c r="PNE187" s="449"/>
      <c r="PNF187" s="449"/>
      <c r="PNG187" s="449"/>
      <c r="PNH187" s="449"/>
      <c r="PNI187" s="449"/>
      <c r="PNJ187" s="449"/>
      <c r="PNK187" s="449"/>
      <c r="PNL187" s="449"/>
      <c r="PNM187" s="449"/>
      <c r="PNN187" s="449"/>
      <c r="PNO187" s="449"/>
      <c r="PNP187" s="449"/>
      <c r="PNQ187" s="449"/>
      <c r="PNR187" s="449"/>
      <c r="PNS187" s="449"/>
      <c r="PNT187" s="449"/>
      <c r="PNU187" s="449"/>
      <c r="PNV187" s="449"/>
      <c r="PNW187" s="449"/>
      <c r="PNX187" s="449"/>
      <c r="PNY187" s="449"/>
      <c r="PNZ187" s="449"/>
      <c r="POA187" s="449"/>
      <c r="POB187" s="449"/>
      <c r="POC187" s="449"/>
      <c r="POD187" s="449"/>
      <c r="POE187" s="449"/>
      <c r="POF187" s="449"/>
      <c r="POG187" s="449"/>
      <c r="POH187" s="449"/>
      <c r="POI187" s="449"/>
      <c r="POJ187" s="449"/>
      <c r="POK187" s="449"/>
      <c r="POL187" s="449"/>
      <c r="POM187" s="449"/>
      <c r="PON187" s="449"/>
      <c r="POO187" s="449"/>
      <c r="POP187" s="449"/>
      <c r="POQ187" s="449"/>
      <c r="POR187" s="449"/>
      <c r="POS187" s="449"/>
      <c r="POT187" s="449"/>
      <c r="POU187" s="449"/>
      <c r="POV187" s="449"/>
      <c r="POW187" s="449"/>
      <c r="POX187" s="449"/>
      <c r="POY187" s="449"/>
      <c r="POZ187" s="449"/>
      <c r="PPA187" s="449"/>
      <c r="PPB187" s="449"/>
      <c r="PPC187" s="449"/>
      <c r="PPD187" s="449"/>
      <c r="PPE187" s="449"/>
      <c r="PPF187" s="449"/>
      <c r="PPG187" s="449"/>
      <c r="PPH187" s="449"/>
      <c r="PPI187" s="449"/>
      <c r="PPJ187" s="449"/>
      <c r="PPK187" s="449"/>
      <c r="PPL187" s="449"/>
      <c r="PPM187" s="449"/>
      <c r="PPN187" s="449"/>
      <c r="PPO187" s="449"/>
      <c r="PPP187" s="449"/>
      <c r="PPQ187" s="449"/>
      <c r="PPR187" s="449"/>
      <c r="PPS187" s="449"/>
      <c r="PPT187" s="449"/>
      <c r="PPU187" s="449"/>
      <c r="PPV187" s="449"/>
      <c r="PPW187" s="449"/>
      <c r="PPX187" s="449"/>
      <c r="PPY187" s="449"/>
      <c r="PPZ187" s="449"/>
      <c r="PQA187" s="449"/>
      <c r="PQB187" s="449"/>
      <c r="PQC187" s="449"/>
      <c r="PQD187" s="449"/>
      <c r="PQE187" s="449"/>
      <c r="PQF187" s="449"/>
      <c r="PQG187" s="449"/>
      <c r="PQH187" s="449"/>
      <c r="PQI187" s="449"/>
      <c r="PQJ187" s="449"/>
      <c r="PQK187" s="449"/>
      <c r="PQL187" s="449"/>
      <c r="PQM187" s="449"/>
      <c r="PQN187" s="449"/>
      <c r="PQO187" s="449"/>
      <c r="PQP187" s="449"/>
      <c r="PQQ187" s="449"/>
      <c r="PQR187" s="449"/>
      <c r="PQS187" s="449"/>
      <c r="PQT187" s="449"/>
      <c r="PQU187" s="449"/>
      <c r="PQV187" s="449"/>
      <c r="PQW187" s="449"/>
      <c r="PQX187" s="449"/>
      <c r="PQY187" s="449"/>
      <c r="PQZ187" s="449"/>
      <c r="PRA187" s="449"/>
      <c r="PRB187" s="449"/>
      <c r="PRC187" s="449"/>
      <c r="PRD187" s="449"/>
      <c r="PRE187" s="449"/>
      <c r="PRF187" s="449"/>
      <c r="PRG187" s="449"/>
      <c r="PRH187" s="449"/>
      <c r="PRI187" s="449"/>
      <c r="PRJ187" s="449"/>
      <c r="PRK187" s="449"/>
      <c r="PRL187" s="449"/>
      <c r="PRM187" s="449"/>
      <c r="PRN187" s="449"/>
      <c r="PRO187" s="449"/>
      <c r="PRP187" s="449"/>
      <c r="PRQ187" s="449"/>
      <c r="PRR187" s="449"/>
      <c r="PRS187" s="449"/>
      <c r="PRT187" s="449"/>
      <c r="PRU187" s="449"/>
      <c r="PRV187" s="449"/>
      <c r="PRW187" s="449"/>
      <c r="PRX187" s="449"/>
      <c r="PRY187" s="449"/>
      <c r="PRZ187" s="449"/>
      <c r="PSA187" s="449"/>
      <c r="PSB187" s="449"/>
      <c r="PSC187" s="449"/>
      <c r="PSD187" s="449"/>
      <c r="PSE187" s="449"/>
      <c r="PSF187" s="449"/>
      <c r="PSG187" s="449"/>
      <c r="PSH187" s="449"/>
      <c r="PSI187" s="449"/>
      <c r="PSJ187" s="449"/>
      <c r="PSK187" s="449"/>
      <c r="PSL187" s="449"/>
      <c r="PSM187" s="449"/>
      <c r="PSN187" s="449"/>
      <c r="PSO187" s="449"/>
      <c r="PSP187" s="449"/>
      <c r="PSQ187" s="449"/>
      <c r="PSR187" s="449"/>
      <c r="PSS187" s="449"/>
      <c r="PST187" s="449"/>
      <c r="PSU187" s="449"/>
      <c r="PSV187" s="449"/>
      <c r="PSW187" s="449"/>
      <c r="PSX187" s="449"/>
      <c r="PSY187" s="449"/>
      <c r="PSZ187" s="449"/>
      <c r="PTA187" s="449"/>
      <c r="PTB187" s="449"/>
      <c r="PTC187" s="449"/>
      <c r="PTD187" s="449"/>
      <c r="PTE187" s="449"/>
      <c r="PTF187" s="449"/>
      <c r="PTG187" s="449"/>
      <c r="PTH187" s="449"/>
      <c r="PTI187" s="449"/>
      <c r="PTJ187" s="449"/>
      <c r="PTK187" s="449"/>
      <c r="PTL187" s="449"/>
      <c r="PTM187" s="449"/>
      <c r="PTN187" s="449"/>
      <c r="PTO187" s="449"/>
      <c r="PTP187" s="449"/>
      <c r="PTQ187" s="449"/>
      <c r="PTR187" s="449"/>
      <c r="PTS187" s="449"/>
      <c r="PTT187" s="449"/>
      <c r="PTU187" s="449"/>
      <c r="PTV187" s="449"/>
      <c r="PTW187" s="449"/>
      <c r="PTX187" s="449"/>
      <c r="PTY187" s="449"/>
      <c r="PTZ187" s="449"/>
      <c r="PUA187" s="449"/>
      <c r="PUB187" s="449"/>
      <c r="PUC187" s="449"/>
      <c r="PUD187" s="449"/>
      <c r="PUE187" s="449"/>
      <c r="PUF187" s="449"/>
      <c r="PUG187" s="449"/>
      <c r="PUH187" s="449"/>
      <c r="PUI187" s="449"/>
      <c r="PUJ187" s="449"/>
      <c r="PUK187" s="449"/>
      <c r="PUL187" s="449"/>
      <c r="PUM187" s="449"/>
      <c r="PUN187" s="449"/>
      <c r="PUO187" s="449"/>
      <c r="PUP187" s="449"/>
      <c r="PUQ187" s="449"/>
      <c r="PUR187" s="449"/>
      <c r="PUS187" s="449"/>
      <c r="PUT187" s="449"/>
      <c r="PUU187" s="449"/>
      <c r="PUV187" s="449"/>
      <c r="PUW187" s="449"/>
      <c r="PUX187" s="449"/>
      <c r="PUY187" s="449"/>
      <c r="PUZ187" s="449"/>
      <c r="PVA187" s="449"/>
      <c r="PVB187" s="449"/>
      <c r="PVC187" s="449"/>
      <c r="PVD187" s="449"/>
      <c r="PVE187" s="449"/>
      <c r="PVF187" s="449"/>
      <c r="PVG187" s="449"/>
      <c r="PVH187" s="449"/>
      <c r="PVI187" s="449"/>
      <c r="PVJ187" s="449"/>
      <c r="PVK187" s="449"/>
      <c r="PVL187" s="449"/>
      <c r="PVM187" s="449"/>
      <c r="PVN187" s="449"/>
      <c r="PVO187" s="449"/>
      <c r="PVP187" s="449"/>
      <c r="PVQ187" s="449"/>
      <c r="PVR187" s="449"/>
      <c r="PVS187" s="449"/>
      <c r="PVT187" s="449"/>
      <c r="PVU187" s="449"/>
      <c r="PVV187" s="449"/>
      <c r="PVW187" s="449"/>
      <c r="PVX187" s="449"/>
      <c r="PVY187" s="449"/>
      <c r="PVZ187" s="449"/>
      <c r="PWA187" s="449"/>
      <c r="PWB187" s="449"/>
      <c r="PWC187" s="449"/>
      <c r="PWD187" s="449"/>
      <c r="PWE187" s="449"/>
      <c r="PWF187" s="449"/>
      <c r="PWG187" s="449"/>
      <c r="PWH187" s="449"/>
      <c r="PWI187" s="449"/>
      <c r="PWJ187" s="449"/>
      <c r="PWK187" s="449"/>
      <c r="PWL187" s="449"/>
      <c r="PWM187" s="449"/>
      <c r="PWN187" s="449"/>
      <c r="PWO187" s="449"/>
      <c r="PWP187" s="449"/>
      <c r="PWQ187" s="449"/>
      <c r="PWR187" s="449"/>
      <c r="PWS187" s="449"/>
      <c r="PWT187" s="449"/>
      <c r="PWU187" s="449"/>
      <c r="PWV187" s="449"/>
      <c r="PWW187" s="449"/>
      <c r="PWX187" s="449"/>
      <c r="PWY187" s="449"/>
      <c r="PWZ187" s="449"/>
      <c r="PXA187" s="449"/>
      <c r="PXB187" s="449"/>
      <c r="PXC187" s="449"/>
      <c r="PXD187" s="449"/>
      <c r="PXE187" s="449"/>
      <c r="PXF187" s="449"/>
      <c r="PXG187" s="449"/>
      <c r="PXH187" s="449"/>
      <c r="PXI187" s="449"/>
      <c r="PXJ187" s="449"/>
      <c r="PXK187" s="449"/>
      <c r="PXL187" s="449"/>
      <c r="PXM187" s="449"/>
      <c r="PXN187" s="449"/>
      <c r="PXO187" s="449"/>
      <c r="PXP187" s="449"/>
      <c r="PXQ187" s="449"/>
      <c r="PXR187" s="449"/>
      <c r="PXS187" s="449"/>
      <c r="PXT187" s="449"/>
      <c r="PXU187" s="449"/>
      <c r="PXV187" s="449"/>
      <c r="PXW187" s="449"/>
      <c r="PXX187" s="449"/>
      <c r="PXY187" s="449"/>
      <c r="PXZ187" s="449"/>
      <c r="PYA187" s="449"/>
      <c r="PYB187" s="449"/>
      <c r="PYC187" s="449"/>
      <c r="PYD187" s="449"/>
      <c r="PYE187" s="449"/>
      <c r="PYF187" s="449"/>
      <c r="PYG187" s="449"/>
      <c r="PYH187" s="449"/>
      <c r="PYI187" s="449"/>
      <c r="PYJ187" s="449"/>
      <c r="PYK187" s="449"/>
      <c r="PYL187" s="449"/>
      <c r="PYM187" s="449"/>
      <c r="PYN187" s="449"/>
      <c r="PYO187" s="449"/>
      <c r="PYP187" s="449"/>
      <c r="PYQ187" s="449"/>
      <c r="PYR187" s="449"/>
      <c r="PYS187" s="449"/>
      <c r="PYT187" s="449"/>
      <c r="PYU187" s="449"/>
      <c r="PYV187" s="449"/>
      <c r="PYW187" s="449"/>
      <c r="PYX187" s="449"/>
      <c r="PYY187" s="449"/>
      <c r="PYZ187" s="449"/>
      <c r="PZA187" s="449"/>
      <c r="PZB187" s="449"/>
      <c r="PZC187" s="449"/>
      <c r="PZD187" s="449"/>
      <c r="PZE187" s="449"/>
      <c r="PZF187" s="449"/>
      <c r="PZG187" s="449"/>
      <c r="PZH187" s="449"/>
      <c r="PZI187" s="449"/>
      <c r="PZJ187" s="449"/>
      <c r="PZK187" s="449"/>
      <c r="PZL187" s="449"/>
      <c r="PZM187" s="449"/>
      <c r="PZN187" s="449"/>
      <c r="PZO187" s="449"/>
      <c r="PZP187" s="449"/>
      <c r="PZQ187" s="449"/>
      <c r="PZR187" s="449"/>
      <c r="PZS187" s="449"/>
      <c r="PZT187" s="449"/>
      <c r="PZU187" s="449"/>
      <c r="PZV187" s="449"/>
      <c r="PZW187" s="449"/>
      <c r="PZX187" s="449"/>
      <c r="PZY187" s="449"/>
      <c r="PZZ187" s="449"/>
      <c r="QAA187" s="449"/>
      <c r="QAB187" s="449"/>
      <c r="QAC187" s="449"/>
      <c r="QAD187" s="449"/>
      <c r="QAE187" s="449"/>
      <c r="QAF187" s="449"/>
      <c r="QAG187" s="449"/>
      <c r="QAH187" s="449"/>
      <c r="QAI187" s="449"/>
      <c r="QAJ187" s="449"/>
      <c r="QAK187" s="449"/>
      <c r="QAL187" s="449"/>
      <c r="QAM187" s="449"/>
      <c r="QAN187" s="449"/>
      <c r="QAO187" s="449"/>
      <c r="QAP187" s="449"/>
      <c r="QAQ187" s="449"/>
      <c r="QAR187" s="449"/>
      <c r="QAS187" s="449"/>
      <c r="QAT187" s="449"/>
      <c r="QAU187" s="449"/>
      <c r="QAV187" s="449"/>
      <c r="QAW187" s="449"/>
      <c r="QAX187" s="449"/>
      <c r="QAY187" s="449"/>
      <c r="QAZ187" s="449"/>
      <c r="QBA187" s="449"/>
      <c r="QBB187" s="449"/>
      <c r="QBC187" s="449"/>
      <c r="QBD187" s="449"/>
      <c r="QBE187" s="449"/>
      <c r="QBF187" s="449"/>
      <c r="QBG187" s="449"/>
      <c r="QBH187" s="449"/>
      <c r="QBI187" s="449"/>
      <c r="QBJ187" s="449"/>
      <c r="QBK187" s="449"/>
      <c r="QBL187" s="449"/>
      <c r="QBM187" s="449"/>
      <c r="QBN187" s="449"/>
      <c r="QBO187" s="449"/>
      <c r="QBP187" s="449"/>
      <c r="QBQ187" s="449"/>
      <c r="QBR187" s="449"/>
      <c r="QBS187" s="449"/>
      <c r="QBT187" s="449"/>
      <c r="QBU187" s="449"/>
      <c r="QBV187" s="449"/>
      <c r="QBW187" s="449"/>
      <c r="QBX187" s="449"/>
      <c r="QBY187" s="449"/>
      <c r="QBZ187" s="449"/>
      <c r="QCA187" s="449"/>
      <c r="QCB187" s="449"/>
      <c r="QCC187" s="449"/>
      <c r="QCD187" s="449"/>
      <c r="QCE187" s="449"/>
      <c r="QCF187" s="449"/>
      <c r="QCG187" s="449"/>
      <c r="QCH187" s="449"/>
      <c r="QCI187" s="449"/>
      <c r="QCJ187" s="449"/>
      <c r="QCK187" s="449"/>
      <c r="QCL187" s="449"/>
      <c r="QCM187" s="449"/>
      <c r="QCN187" s="449"/>
      <c r="QCO187" s="449"/>
      <c r="QCP187" s="449"/>
      <c r="QCQ187" s="449"/>
      <c r="QCR187" s="449"/>
      <c r="QCS187" s="449"/>
      <c r="QCT187" s="449"/>
      <c r="QCU187" s="449"/>
      <c r="QCV187" s="449"/>
      <c r="QCW187" s="449"/>
      <c r="QCX187" s="449"/>
      <c r="QCY187" s="449"/>
      <c r="QCZ187" s="449"/>
      <c r="QDA187" s="449"/>
      <c r="QDB187" s="449"/>
      <c r="QDC187" s="449"/>
      <c r="QDD187" s="449"/>
      <c r="QDE187" s="449"/>
      <c r="QDF187" s="449"/>
      <c r="QDG187" s="449"/>
      <c r="QDH187" s="449"/>
      <c r="QDI187" s="449"/>
      <c r="QDJ187" s="449"/>
      <c r="QDK187" s="449"/>
      <c r="QDL187" s="449"/>
      <c r="QDM187" s="449"/>
      <c r="QDN187" s="449"/>
      <c r="QDO187" s="449"/>
      <c r="QDP187" s="449"/>
      <c r="QDQ187" s="449"/>
      <c r="QDR187" s="449"/>
      <c r="QDS187" s="449"/>
      <c r="QDT187" s="449"/>
      <c r="QDU187" s="449"/>
      <c r="QDV187" s="449"/>
      <c r="QDW187" s="449"/>
      <c r="QDX187" s="449"/>
      <c r="QDY187" s="449"/>
      <c r="QDZ187" s="449"/>
      <c r="QEA187" s="449"/>
      <c r="QEB187" s="449"/>
      <c r="QEC187" s="449"/>
      <c r="QED187" s="449"/>
      <c r="QEE187" s="449"/>
      <c r="QEF187" s="449"/>
      <c r="QEG187" s="449"/>
      <c r="QEH187" s="449"/>
      <c r="QEI187" s="449"/>
      <c r="QEJ187" s="449"/>
      <c r="QEK187" s="449"/>
      <c r="QEL187" s="449"/>
      <c r="QEM187" s="449"/>
      <c r="QEN187" s="449"/>
      <c r="QEO187" s="449"/>
      <c r="QEP187" s="449"/>
      <c r="QEQ187" s="449"/>
      <c r="QER187" s="449"/>
      <c r="QES187" s="449"/>
      <c r="QET187" s="449"/>
      <c r="QEU187" s="449"/>
      <c r="QEV187" s="449"/>
      <c r="QEW187" s="449"/>
      <c r="QEX187" s="449"/>
      <c r="QEY187" s="449"/>
      <c r="QEZ187" s="449"/>
      <c r="QFA187" s="449"/>
      <c r="QFB187" s="449"/>
      <c r="QFC187" s="449"/>
      <c r="QFD187" s="449"/>
      <c r="QFE187" s="449"/>
      <c r="QFF187" s="449"/>
      <c r="QFG187" s="449"/>
      <c r="QFH187" s="449"/>
      <c r="QFI187" s="449"/>
      <c r="QFJ187" s="449"/>
      <c r="QFK187" s="449"/>
      <c r="QFL187" s="449"/>
      <c r="QFM187" s="449"/>
      <c r="QFN187" s="449"/>
      <c r="QFO187" s="449"/>
      <c r="QFP187" s="449"/>
      <c r="QFQ187" s="449"/>
      <c r="QFR187" s="449"/>
      <c r="QFS187" s="449"/>
      <c r="QFT187" s="449"/>
      <c r="QFU187" s="449"/>
      <c r="QFV187" s="449"/>
      <c r="QFW187" s="449"/>
      <c r="QFX187" s="449"/>
      <c r="QFY187" s="449"/>
      <c r="QFZ187" s="449"/>
      <c r="QGA187" s="449"/>
      <c r="QGB187" s="449"/>
      <c r="QGC187" s="449"/>
      <c r="QGD187" s="449"/>
      <c r="QGE187" s="449"/>
      <c r="QGF187" s="449"/>
      <c r="QGG187" s="449"/>
      <c r="QGH187" s="449"/>
      <c r="QGI187" s="449"/>
      <c r="QGJ187" s="449"/>
      <c r="QGK187" s="449"/>
      <c r="QGL187" s="449"/>
      <c r="QGM187" s="449"/>
      <c r="QGN187" s="449"/>
      <c r="QGO187" s="449"/>
      <c r="QGP187" s="449"/>
      <c r="QGQ187" s="449"/>
      <c r="QGR187" s="449"/>
      <c r="QGS187" s="449"/>
      <c r="QGT187" s="449"/>
      <c r="QGU187" s="449"/>
      <c r="QGV187" s="449"/>
      <c r="QGW187" s="449"/>
      <c r="QGX187" s="449"/>
      <c r="QGY187" s="449"/>
      <c r="QGZ187" s="449"/>
      <c r="QHA187" s="449"/>
      <c r="QHB187" s="449"/>
      <c r="QHC187" s="449"/>
      <c r="QHD187" s="449"/>
      <c r="QHE187" s="449"/>
      <c r="QHF187" s="449"/>
      <c r="QHG187" s="449"/>
      <c r="QHH187" s="449"/>
      <c r="QHI187" s="449"/>
      <c r="QHJ187" s="449"/>
      <c r="QHK187" s="449"/>
      <c r="QHL187" s="449"/>
      <c r="QHM187" s="449"/>
      <c r="QHN187" s="449"/>
      <c r="QHO187" s="449"/>
      <c r="QHP187" s="449"/>
      <c r="QHQ187" s="449"/>
      <c r="QHR187" s="449"/>
      <c r="QHS187" s="449"/>
      <c r="QHT187" s="449"/>
      <c r="QHU187" s="449"/>
      <c r="QHV187" s="449"/>
      <c r="QHW187" s="449"/>
      <c r="QHX187" s="449"/>
      <c r="QHY187" s="449"/>
      <c r="QHZ187" s="449"/>
      <c r="QIA187" s="449"/>
      <c r="QIB187" s="449"/>
      <c r="QIC187" s="449"/>
      <c r="QID187" s="449"/>
      <c r="QIE187" s="449"/>
      <c r="QIF187" s="449"/>
      <c r="QIG187" s="449"/>
      <c r="QIH187" s="449"/>
      <c r="QII187" s="449"/>
      <c r="QIJ187" s="449"/>
      <c r="QIK187" s="449"/>
      <c r="QIL187" s="449"/>
      <c r="QIM187" s="449"/>
      <c r="QIN187" s="449"/>
      <c r="QIO187" s="449"/>
      <c r="QIP187" s="449"/>
      <c r="QIQ187" s="449"/>
      <c r="QIR187" s="449"/>
      <c r="QIS187" s="449"/>
      <c r="QIT187" s="449"/>
      <c r="QIU187" s="449"/>
      <c r="QIV187" s="449"/>
      <c r="QIW187" s="449"/>
      <c r="QIX187" s="449"/>
      <c r="QIY187" s="449"/>
      <c r="QIZ187" s="449"/>
      <c r="QJA187" s="449"/>
      <c r="QJB187" s="449"/>
      <c r="QJC187" s="449"/>
      <c r="QJD187" s="449"/>
      <c r="QJE187" s="449"/>
      <c r="QJF187" s="449"/>
      <c r="QJG187" s="449"/>
      <c r="QJH187" s="449"/>
      <c r="QJI187" s="449"/>
      <c r="QJJ187" s="449"/>
      <c r="QJK187" s="449"/>
      <c r="QJL187" s="449"/>
      <c r="QJM187" s="449"/>
      <c r="QJN187" s="449"/>
      <c r="QJO187" s="449"/>
      <c r="QJP187" s="449"/>
      <c r="QJQ187" s="449"/>
      <c r="QJR187" s="449"/>
      <c r="QJS187" s="449"/>
      <c r="QJT187" s="449"/>
      <c r="QJU187" s="449"/>
      <c r="QJV187" s="449"/>
      <c r="QJW187" s="449"/>
      <c r="QJX187" s="449"/>
      <c r="QJY187" s="449"/>
      <c r="QJZ187" s="449"/>
      <c r="QKA187" s="449"/>
      <c r="QKB187" s="449"/>
      <c r="QKC187" s="449"/>
      <c r="QKD187" s="449"/>
      <c r="QKE187" s="449"/>
      <c r="QKF187" s="449"/>
      <c r="QKG187" s="449"/>
      <c r="QKH187" s="449"/>
      <c r="QKI187" s="449"/>
      <c r="QKJ187" s="449"/>
      <c r="QKK187" s="449"/>
      <c r="QKL187" s="449"/>
      <c r="QKM187" s="449"/>
      <c r="QKN187" s="449"/>
      <c r="QKO187" s="449"/>
      <c r="QKP187" s="449"/>
      <c r="QKQ187" s="449"/>
      <c r="QKR187" s="449"/>
      <c r="QKS187" s="449"/>
      <c r="QKT187" s="449"/>
      <c r="QKU187" s="449"/>
      <c r="QKV187" s="449"/>
      <c r="QKW187" s="449"/>
      <c r="QKX187" s="449"/>
      <c r="QKY187" s="449"/>
      <c r="QKZ187" s="449"/>
      <c r="QLA187" s="449"/>
      <c r="QLB187" s="449"/>
      <c r="QLC187" s="449"/>
      <c r="QLD187" s="449"/>
      <c r="QLE187" s="449"/>
      <c r="QLF187" s="449"/>
      <c r="QLG187" s="449"/>
      <c r="QLH187" s="449"/>
      <c r="QLI187" s="449"/>
      <c r="QLJ187" s="449"/>
      <c r="QLK187" s="449"/>
      <c r="QLL187" s="449"/>
      <c r="QLM187" s="449"/>
      <c r="QLN187" s="449"/>
      <c r="QLO187" s="449"/>
      <c r="QLP187" s="449"/>
      <c r="QLQ187" s="449"/>
      <c r="QLR187" s="449"/>
      <c r="QLS187" s="449"/>
      <c r="QLT187" s="449"/>
      <c r="QLU187" s="449"/>
      <c r="QLV187" s="449"/>
      <c r="QLW187" s="449"/>
      <c r="QLX187" s="449"/>
      <c r="QLY187" s="449"/>
      <c r="QLZ187" s="449"/>
      <c r="QMA187" s="449"/>
      <c r="QMB187" s="449"/>
      <c r="QMC187" s="449"/>
      <c r="QMD187" s="449"/>
      <c r="QME187" s="449"/>
      <c r="QMF187" s="449"/>
      <c r="QMG187" s="449"/>
      <c r="QMH187" s="449"/>
      <c r="QMI187" s="449"/>
      <c r="QMJ187" s="449"/>
      <c r="QMK187" s="449"/>
      <c r="QML187" s="449"/>
      <c r="QMM187" s="449"/>
      <c r="QMN187" s="449"/>
      <c r="QMO187" s="449"/>
      <c r="QMP187" s="449"/>
      <c r="QMQ187" s="449"/>
      <c r="QMR187" s="449"/>
      <c r="QMS187" s="449"/>
      <c r="QMT187" s="449"/>
      <c r="QMU187" s="449"/>
      <c r="QMV187" s="449"/>
      <c r="QMW187" s="449"/>
      <c r="QMX187" s="449"/>
      <c r="QMY187" s="449"/>
      <c r="QMZ187" s="449"/>
      <c r="QNA187" s="449"/>
      <c r="QNB187" s="449"/>
      <c r="QNC187" s="449"/>
      <c r="QND187" s="449"/>
      <c r="QNE187" s="449"/>
      <c r="QNF187" s="449"/>
      <c r="QNG187" s="449"/>
      <c r="QNH187" s="449"/>
      <c r="QNI187" s="449"/>
      <c r="QNJ187" s="449"/>
      <c r="QNK187" s="449"/>
      <c r="QNL187" s="449"/>
      <c r="QNM187" s="449"/>
      <c r="QNN187" s="449"/>
      <c r="QNO187" s="449"/>
      <c r="QNP187" s="449"/>
      <c r="QNQ187" s="449"/>
      <c r="QNR187" s="449"/>
      <c r="QNS187" s="449"/>
      <c r="QNT187" s="449"/>
      <c r="QNU187" s="449"/>
      <c r="QNV187" s="449"/>
      <c r="QNW187" s="449"/>
      <c r="QNX187" s="449"/>
      <c r="QNY187" s="449"/>
      <c r="QNZ187" s="449"/>
      <c r="QOA187" s="449"/>
      <c r="QOB187" s="449"/>
      <c r="QOC187" s="449"/>
      <c r="QOD187" s="449"/>
      <c r="QOE187" s="449"/>
      <c r="QOF187" s="449"/>
      <c r="QOG187" s="449"/>
      <c r="QOH187" s="449"/>
      <c r="QOI187" s="449"/>
      <c r="QOJ187" s="449"/>
      <c r="QOK187" s="449"/>
      <c r="QOL187" s="449"/>
      <c r="QOM187" s="449"/>
      <c r="QON187" s="449"/>
      <c r="QOO187" s="449"/>
      <c r="QOP187" s="449"/>
      <c r="QOQ187" s="449"/>
      <c r="QOR187" s="449"/>
      <c r="QOS187" s="449"/>
      <c r="QOT187" s="449"/>
      <c r="QOU187" s="449"/>
      <c r="QOV187" s="449"/>
      <c r="QOW187" s="449"/>
      <c r="QOX187" s="449"/>
      <c r="QOY187" s="449"/>
      <c r="QOZ187" s="449"/>
      <c r="QPA187" s="449"/>
      <c r="QPB187" s="449"/>
      <c r="QPC187" s="449"/>
      <c r="QPD187" s="449"/>
      <c r="QPE187" s="449"/>
      <c r="QPF187" s="449"/>
      <c r="QPG187" s="449"/>
      <c r="QPH187" s="449"/>
      <c r="QPI187" s="449"/>
      <c r="QPJ187" s="449"/>
      <c r="QPK187" s="449"/>
      <c r="QPL187" s="449"/>
      <c r="QPM187" s="449"/>
      <c r="QPN187" s="449"/>
      <c r="QPO187" s="449"/>
      <c r="QPP187" s="449"/>
      <c r="QPQ187" s="449"/>
      <c r="QPR187" s="449"/>
      <c r="QPS187" s="449"/>
      <c r="QPT187" s="449"/>
      <c r="QPU187" s="449"/>
      <c r="QPV187" s="449"/>
      <c r="QPW187" s="449"/>
      <c r="QPX187" s="449"/>
      <c r="QPY187" s="449"/>
      <c r="QPZ187" s="449"/>
      <c r="QQA187" s="449"/>
      <c r="QQB187" s="449"/>
      <c r="QQC187" s="449"/>
      <c r="QQD187" s="449"/>
      <c r="QQE187" s="449"/>
      <c r="QQF187" s="449"/>
      <c r="QQG187" s="449"/>
      <c r="QQH187" s="449"/>
      <c r="QQI187" s="449"/>
      <c r="QQJ187" s="449"/>
      <c r="QQK187" s="449"/>
      <c r="QQL187" s="449"/>
      <c r="QQM187" s="449"/>
      <c r="QQN187" s="449"/>
      <c r="QQO187" s="449"/>
      <c r="QQP187" s="449"/>
      <c r="QQQ187" s="449"/>
      <c r="QQR187" s="449"/>
      <c r="QQS187" s="449"/>
      <c r="QQT187" s="449"/>
      <c r="QQU187" s="449"/>
      <c r="QQV187" s="449"/>
      <c r="QQW187" s="449"/>
      <c r="QQX187" s="449"/>
      <c r="QQY187" s="449"/>
      <c r="QQZ187" s="449"/>
      <c r="QRA187" s="449"/>
      <c r="QRB187" s="449"/>
      <c r="QRC187" s="449"/>
      <c r="QRD187" s="449"/>
      <c r="QRE187" s="449"/>
      <c r="QRF187" s="449"/>
      <c r="QRG187" s="449"/>
      <c r="QRH187" s="449"/>
      <c r="QRI187" s="449"/>
      <c r="QRJ187" s="449"/>
      <c r="QRK187" s="449"/>
      <c r="QRL187" s="449"/>
      <c r="QRM187" s="449"/>
      <c r="QRN187" s="449"/>
      <c r="QRO187" s="449"/>
      <c r="QRP187" s="449"/>
      <c r="QRQ187" s="449"/>
      <c r="QRR187" s="449"/>
      <c r="QRS187" s="449"/>
      <c r="QRT187" s="449"/>
      <c r="QRU187" s="449"/>
      <c r="QRV187" s="449"/>
      <c r="QRW187" s="449"/>
      <c r="QRX187" s="449"/>
      <c r="QRY187" s="449"/>
      <c r="QRZ187" s="449"/>
      <c r="QSA187" s="449"/>
      <c r="QSB187" s="449"/>
      <c r="QSC187" s="449"/>
      <c r="QSD187" s="449"/>
      <c r="QSE187" s="449"/>
      <c r="QSF187" s="449"/>
      <c r="QSG187" s="449"/>
      <c r="QSH187" s="449"/>
      <c r="QSI187" s="449"/>
      <c r="QSJ187" s="449"/>
      <c r="QSK187" s="449"/>
      <c r="QSL187" s="449"/>
      <c r="QSM187" s="449"/>
      <c r="QSN187" s="449"/>
      <c r="QSO187" s="449"/>
      <c r="QSP187" s="449"/>
      <c r="QSQ187" s="449"/>
      <c r="QSR187" s="449"/>
      <c r="QSS187" s="449"/>
      <c r="QST187" s="449"/>
      <c r="QSU187" s="449"/>
      <c r="QSV187" s="449"/>
      <c r="QSW187" s="449"/>
      <c r="QSX187" s="449"/>
      <c r="QSY187" s="449"/>
      <c r="QSZ187" s="449"/>
      <c r="QTA187" s="449"/>
      <c r="QTB187" s="449"/>
      <c r="QTC187" s="449"/>
      <c r="QTD187" s="449"/>
      <c r="QTE187" s="449"/>
      <c r="QTF187" s="449"/>
      <c r="QTG187" s="449"/>
      <c r="QTH187" s="449"/>
      <c r="QTI187" s="449"/>
      <c r="QTJ187" s="449"/>
      <c r="QTK187" s="449"/>
      <c r="QTL187" s="449"/>
      <c r="QTM187" s="449"/>
      <c r="QTN187" s="449"/>
      <c r="QTO187" s="449"/>
      <c r="QTP187" s="449"/>
      <c r="QTQ187" s="449"/>
      <c r="QTR187" s="449"/>
      <c r="QTS187" s="449"/>
      <c r="QTT187" s="449"/>
      <c r="QTU187" s="449"/>
      <c r="QTV187" s="449"/>
      <c r="QTW187" s="449"/>
      <c r="QTX187" s="449"/>
      <c r="QTY187" s="449"/>
      <c r="QTZ187" s="449"/>
      <c r="QUA187" s="449"/>
      <c r="QUB187" s="449"/>
      <c r="QUC187" s="449"/>
      <c r="QUD187" s="449"/>
      <c r="QUE187" s="449"/>
      <c r="QUF187" s="449"/>
      <c r="QUG187" s="449"/>
      <c r="QUH187" s="449"/>
      <c r="QUI187" s="449"/>
      <c r="QUJ187" s="449"/>
      <c r="QUK187" s="449"/>
      <c r="QUL187" s="449"/>
      <c r="QUM187" s="449"/>
      <c r="QUN187" s="449"/>
      <c r="QUO187" s="449"/>
      <c r="QUP187" s="449"/>
      <c r="QUQ187" s="449"/>
      <c r="QUR187" s="449"/>
      <c r="QUS187" s="449"/>
      <c r="QUT187" s="449"/>
      <c r="QUU187" s="449"/>
      <c r="QUV187" s="449"/>
      <c r="QUW187" s="449"/>
      <c r="QUX187" s="449"/>
      <c r="QUY187" s="449"/>
      <c r="QUZ187" s="449"/>
      <c r="QVA187" s="449"/>
      <c r="QVB187" s="449"/>
      <c r="QVC187" s="449"/>
      <c r="QVD187" s="449"/>
      <c r="QVE187" s="449"/>
      <c r="QVF187" s="449"/>
      <c r="QVG187" s="449"/>
      <c r="QVH187" s="449"/>
      <c r="QVI187" s="449"/>
      <c r="QVJ187" s="449"/>
      <c r="QVK187" s="449"/>
      <c r="QVL187" s="449"/>
      <c r="QVM187" s="449"/>
      <c r="QVN187" s="449"/>
      <c r="QVO187" s="449"/>
      <c r="QVP187" s="449"/>
      <c r="QVQ187" s="449"/>
      <c r="QVR187" s="449"/>
      <c r="QVS187" s="449"/>
      <c r="QVT187" s="449"/>
      <c r="QVU187" s="449"/>
      <c r="QVV187" s="449"/>
      <c r="QVW187" s="449"/>
      <c r="QVX187" s="449"/>
      <c r="QVY187" s="449"/>
      <c r="QVZ187" s="449"/>
      <c r="QWA187" s="449"/>
      <c r="QWB187" s="449"/>
      <c r="QWC187" s="449"/>
      <c r="QWD187" s="449"/>
      <c r="QWE187" s="449"/>
      <c r="QWF187" s="449"/>
      <c r="QWG187" s="449"/>
      <c r="QWH187" s="449"/>
      <c r="QWI187" s="449"/>
      <c r="QWJ187" s="449"/>
      <c r="QWK187" s="449"/>
      <c r="QWL187" s="449"/>
      <c r="QWM187" s="449"/>
      <c r="QWN187" s="449"/>
      <c r="QWO187" s="449"/>
      <c r="QWP187" s="449"/>
      <c r="QWQ187" s="449"/>
      <c r="QWR187" s="449"/>
      <c r="QWS187" s="449"/>
      <c r="QWT187" s="449"/>
      <c r="QWU187" s="449"/>
      <c r="QWV187" s="449"/>
      <c r="QWW187" s="449"/>
      <c r="QWX187" s="449"/>
      <c r="QWY187" s="449"/>
      <c r="QWZ187" s="449"/>
      <c r="QXA187" s="449"/>
      <c r="QXB187" s="449"/>
      <c r="QXC187" s="449"/>
      <c r="QXD187" s="449"/>
      <c r="QXE187" s="449"/>
      <c r="QXF187" s="449"/>
      <c r="QXG187" s="449"/>
      <c r="QXH187" s="449"/>
      <c r="QXI187" s="449"/>
      <c r="QXJ187" s="449"/>
      <c r="QXK187" s="449"/>
      <c r="QXL187" s="449"/>
      <c r="QXM187" s="449"/>
      <c r="QXN187" s="449"/>
      <c r="QXO187" s="449"/>
      <c r="QXP187" s="449"/>
      <c r="QXQ187" s="449"/>
      <c r="QXR187" s="449"/>
      <c r="QXS187" s="449"/>
      <c r="QXT187" s="449"/>
      <c r="QXU187" s="449"/>
      <c r="QXV187" s="449"/>
      <c r="QXW187" s="449"/>
      <c r="QXX187" s="449"/>
      <c r="QXY187" s="449"/>
      <c r="QXZ187" s="449"/>
      <c r="QYA187" s="449"/>
      <c r="QYB187" s="449"/>
      <c r="QYC187" s="449"/>
      <c r="QYD187" s="449"/>
      <c r="QYE187" s="449"/>
      <c r="QYF187" s="449"/>
      <c r="QYG187" s="449"/>
      <c r="QYH187" s="449"/>
      <c r="QYI187" s="449"/>
      <c r="QYJ187" s="449"/>
      <c r="QYK187" s="449"/>
      <c r="QYL187" s="449"/>
      <c r="QYM187" s="449"/>
      <c r="QYN187" s="449"/>
      <c r="QYO187" s="449"/>
      <c r="QYP187" s="449"/>
      <c r="QYQ187" s="449"/>
      <c r="QYR187" s="449"/>
      <c r="QYS187" s="449"/>
      <c r="QYT187" s="449"/>
      <c r="QYU187" s="449"/>
      <c r="QYV187" s="449"/>
      <c r="QYW187" s="449"/>
      <c r="QYX187" s="449"/>
      <c r="QYY187" s="449"/>
      <c r="QYZ187" s="449"/>
      <c r="QZA187" s="449"/>
      <c r="QZB187" s="449"/>
      <c r="QZC187" s="449"/>
      <c r="QZD187" s="449"/>
      <c r="QZE187" s="449"/>
      <c r="QZF187" s="449"/>
      <c r="QZG187" s="449"/>
      <c r="QZH187" s="449"/>
      <c r="QZI187" s="449"/>
      <c r="QZJ187" s="449"/>
      <c r="QZK187" s="449"/>
      <c r="QZL187" s="449"/>
      <c r="QZM187" s="449"/>
      <c r="QZN187" s="449"/>
      <c r="QZO187" s="449"/>
      <c r="QZP187" s="449"/>
      <c r="QZQ187" s="449"/>
      <c r="QZR187" s="449"/>
      <c r="QZS187" s="449"/>
      <c r="QZT187" s="449"/>
      <c r="QZU187" s="449"/>
      <c r="QZV187" s="449"/>
      <c r="QZW187" s="449"/>
      <c r="QZX187" s="449"/>
      <c r="QZY187" s="449"/>
      <c r="QZZ187" s="449"/>
      <c r="RAA187" s="449"/>
      <c r="RAB187" s="449"/>
      <c r="RAC187" s="449"/>
      <c r="RAD187" s="449"/>
      <c r="RAE187" s="449"/>
      <c r="RAF187" s="449"/>
      <c r="RAG187" s="449"/>
      <c r="RAH187" s="449"/>
      <c r="RAI187" s="449"/>
      <c r="RAJ187" s="449"/>
      <c r="RAK187" s="449"/>
      <c r="RAL187" s="449"/>
      <c r="RAM187" s="449"/>
      <c r="RAN187" s="449"/>
      <c r="RAO187" s="449"/>
      <c r="RAP187" s="449"/>
      <c r="RAQ187" s="449"/>
      <c r="RAR187" s="449"/>
      <c r="RAS187" s="449"/>
      <c r="RAT187" s="449"/>
      <c r="RAU187" s="449"/>
      <c r="RAV187" s="449"/>
      <c r="RAW187" s="449"/>
      <c r="RAX187" s="449"/>
      <c r="RAY187" s="449"/>
      <c r="RAZ187" s="449"/>
      <c r="RBA187" s="449"/>
      <c r="RBB187" s="449"/>
      <c r="RBC187" s="449"/>
      <c r="RBD187" s="449"/>
      <c r="RBE187" s="449"/>
      <c r="RBF187" s="449"/>
      <c r="RBG187" s="449"/>
      <c r="RBH187" s="449"/>
      <c r="RBI187" s="449"/>
      <c r="RBJ187" s="449"/>
      <c r="RBK187" s="449"/>
      <c r="RBL187" s="449"/>
      <c r="RBM187" s="449"/>
      <c r="RBN187" s="449"/>
      <c r="RBO187" s="449"/>
      <c r="RBP187" s="449"/>
      <c r="RBQ187" s="449"/>
      <c r="RBR187" s="449"/>
      <c r="RBS187" s="449"/>
      <c r="RBT187" s="449"/>
      <c r="RBU187" s="449"/>
      <c r="RBV187" s="449"/>
      <c r="RBW187" s="449"/>
      <c r="RBX187" s="449"/>
      <c r="RBY187" s="449"/>
      <c r="RBZ187" s="449"/>
      <c r="RCA187" s="449"/>
      <c r="RCB187" s="449"/>
      <c r="RCC187" s="449"/>
      <c r="RCD187" s="449"/>
      <c r="RCE187" s="449"/>
      <c r="RCF187" s="449"/>
      <c r="RCG187" s="449"/>
      <c r="RCH187" s="449"/>
      <c r="RCI187" s="449"/>
      <c r="RCJ187" s="449"/>
      <c r="RCK187" s="449"/>
      <c r="RCL187" s="449"/>
      <c r="RCM187" s="449"/>
      <c r="RCN187" s="449"/>
      <c r="RCO187" s="449"/>
      <c r="RCP187" s="449"/>
      <c r="RCQ187" s="449"/>
      <c r="RCR187" s="449"/>
      <c r="RCS187" s="449"/>
      <c r="RCT187" s="449"/>
      <c r="RCU187" s="449"/>
      <c r="RCV187" s="449"/>
      <c r="RCW187" s="449"/>
      <c r="RCX187" s="449"/>
      <c r="RCY187" s="449"/>
      <c r="RCZ187" s="449"/>
      <c r="RDA187" s="449"/>
      <c r="RDB187" s="449"/>
      <c r="RDC187" s="449"/>
      <c r="RDD187" s="449"/>
      <c r="RDE187" s="449"/>
      <c r="RDF187" s="449"/>
      <c r="RDG187" s="449"/>
      <c r="RDH187" s="449"/>
      <c r="RDI187" s="449"/>
      <c r="RDJ187" s="449"/>
      <c r="RDK187" s="449"/>
      <c r="RDL187" s="449"/>
      <c r="RDM187" s="449"/>
      <c r="RDN187" s="449"/>
      <c r="RDO187" s="449"/>
      <c r="RDP187" s="449"/>
      <c r="RDQ187" s="449"/>
      <c r="RDR187" s="449"/>
      <c r="RDS187" s="449"/>
      <c r="RDT187" s="449"/>
      <c r="RDU187" s="449"/>
      <c r="RDV187" s="449"/>
      <c r="RDW187" s="449"/>
      <c r="RDX187" s="449"/>
      <c r="RDY187" s="449"/>
      <c r="RDZ187" s="449"/>
      <c r="REA187" s="449"/>
      <c r="REB187" s="449"/>
      <c r="REC187" s="449"/>
      <c r="RED187" s="449"/>
      <c r="REE187" s="449"/>
      <c r="REF187" s="449"/>
      <c r="REG187" s="449"/>
      <c r="REH187" s="449"/>
      <c r="REI187" s="449"/>
      <c r="REJ187" s="449"/>
      <c r="REK187" s="449"/>
      <c r="REL187" s="449"/>
      <c r="REM187" s="449"/>
      <c r="REN187" s="449"/>
      <c r="REO187" s="449"/>
      <c r="REP187" s="449"/>
      <c r="REQ187" s="449"/>
      <c r="RER187" s="449"/>
      <c r="RES187" s="449"/>
      <c r="RET187" s="449"/>
      <c r="REU187" s="449"/>
      <c r="REV187" s="449"/>
      <c r="REW187" s="449"/>
      <c r="REX187" s="449"/>
      <c r="REY187" s="449"/>
      <c r="REZ187" s="449"/>
      <c r="RFA187" s="449"/>
      <c r="RFB187" s="449"/>
      <c r="RFC187" s="449"/>
      <c r="RFD187" s="449"/>
      <c r="RFE187" s="449"/>
      <c r="RFF187" s="449"/>
      <c r="RFG187" s="449"/>
      <c r="RFH187" s="449"/>
      <c r="RFI187" s="449"/>
      <c r="RFJ187" s="449"/>
      <c r="RFK187" s="449"/>
      <c r="RFL187" s="449"/>
      <c r="RFM187" s="449"/>
      <c r="RFN187" s="449"/>
      <c r="RFO187" s="449"/>
      <c r="RFP187" s="449"/>
      <c r="RFQ187" s="449"/>
      <c r="RFR187" s="449"/>
      <c r="RFS187" s="449"/>
      <c r="RFT187" s="449"/>
      <c r="RFU187" s="449"/>
      <c r="RFV187" s="449"/>
      <c r="RFW187" s="449"/>
      <c r="RFX187" s="449"/>
      <c r="RFY187" s="449"/>
      <c r="RFZ187" s="449"/>
      <c r="RGA187" s="449"/>
      <c r="RGB187" s="449"/>
      <c r="RGC187" s="449"/>
      <c r="RGD187" s="449"/>
      <c r="RGE187" s="449"/>
      <c r="RGF187" s="449"/>
      <c r="RGG187" s="449"/>
      <c r="RGH187" s="449"/>
      <c r="RGI187" s="449"/>
      <c r="RGJ187" s="449"/>
      <c r="RGK187" s="449"/>
      <c r="RGL187" s="449"/>
      <c r="RGM187" s="449"/>
      <c r="RGN187" s="449"/>
      <c r="RGO187" s="449"/>
      <c r="RGP187" s="449"/>
      <c r="RGQ187" s="449"/>
      <c r="RGR187" s="449"/>
      <c r="RGS187" s="449"/>
      <c r="RGT187" s="449"/>
      <c r="RGU187" s="449"/>
      <c r="RGV187" s="449"/>
      <c r="RGW187" s="449"/>
      <c r="RGX187" s="449"/>
      <c r="RGY187" s="449"/>
      <c r="RGZ187" s="449"/>
      <c r="RHA187" s="449"/>
      <c r="RHB187" s="449"/>
      <c r="RHC187" s="449"/>
      <c r="RHD187" s="449"/>
      <c r="RHE187" s="449"/>
      <c r="RHF187" s="449"/>
      <c r="RHG187" s="449"/>
      <c r="RHH187" s="449"/>
      <c r="RHI187" s="449"/>
      <c r="RHJ187" s="449"/>
      <c r="RHK187" s="449"/>
      <c r="RHL187" s="449"/>
      <c r="RHM187" s="449"/>
      <c r="RHN187" s="449"/>
      <c r="RHO187" s="449"/>
      <c r="RHP187" s="449"/>
      <c r="RHQ187" s="449"/>
      <c r="RHR187" s="449"/>
      <c r="RHS187" s="449"/>
      <c r="RHT187" s="449"/>
      <c r="RHU187" s="449"/>
      <c r="RHV187" s="449"/>
      <c r="RHW187" s="449"/>
      <c r="RHX187" s="449"/>
      <c r="RHY187" s="449"/>
      <c r="RHZ187" s="449"/>
      <c r="RIA187" s="449"/>
      <c r="RIB187" s="449"/>
      <c r="RIC187" s="449"/>
      <c r="RID187" s="449"/>
      <c r="RIE187" s="449"/>
      <c r="RIF187" s="449"/>
      <c r="RIG187" s="449"/>
      <c r="RIH187" s="449"/>
      <c r="RII187" s="449"/>
      <c r="RIJ187" s="449"/>
      <c r="RIK187" s="449"/>
      <c r="RIL187" s="449"/>
      <c r="RIM187" s="449"/>
      <c r="RIN187" s="449"/>
      <c r="RIO187" s="449"/>
      <c r="RIP187" s="449"/>
      <c r="RIQ187" s="449"/>
      <c r="RIR187" s="449"/>
      <c r="RIS187" s="449"/>
      <c r="RIT187" s="449"/>
      <c r="RIU187" s="449"/>
      <c r="RIV187" s="449"/>
      <c r="RIW187" s="449"/>
      <c r="RIX187" s="449"/>
      <c r="RIY187" s="449"/>
      <c r="RIZ187" s="449"/>
      <c r="RJA187" s="449"/>
      <c r="RJB187" s="449"/>
      <c r="RJC187" s="449"/>
      <c r="RJD187" s="449"/>
      <c r="RJE187" s="449"/>
      <c r="RJF187" s="449"/>
      <c r="RJG187" s="449"/>
      <c r="RJH187" s="449"/>
      <c r="RJI187" s="449"/>
      <c r="RJJ187" s="449"/>
      <c r="RJK187" s="449"/>
      <c r="RJL187" s="449"/>
      <c r="RJM187" s="449"/>
      <c r="RJN187" s="449"/>
      <c r="RJO187" s="449"/>
      <c r="RJP187" s="449"/>
      <c r="RJQ187" s="449"/>
      <c r="RJR187" s="449"/>
      <c r="RJS187" s="449"/>
      <c r="RJT187" s="449"/>
      <c r="RJU187" s="449"/>
      <c r="RJV187" s="449"/>
      <c r="RJW187" s="449"/>
      <c r="RJX187" s="449"/>
      <c r="RJY187" s="449"/>
      <c r="RJZ187" s="449"/>
      <c r="RKA187" s="449"/>
      <c r="RKB187" s="449"/>
      <c r="RKC187" s="449"/>
      <c r="RKD187" s="449"/>
      <c r="RKE187" s="449"/>
      <c r="RKF187" s="449"/>
      <c r="RKG187" s="449"/>
      <c r="RKH187" s="449"/>
      <c r="RKI187" s="449"/>
      <c r="RKJ187" s="449"/>
      <c r="RKK187" s="449"/>
      <c r="RKL187" s="449"/>
      <c r="RKM187" s="449"/>
      <c r="RKN187" s="449"/>
      <c r="RKO187" s="449"/>
      <c r="RKP187" s="449"/>
      <c r="RKQ187" s="449"/>
      <c r="RKR187" s="449"/>
      <c r="RKS187" s="449"/>
      <c r="RKT187" s="449"/>
      <c r="RKU187" s="449"/>
      <c r="RKV187" s="449"/>
      <c r="RKW187" s="449"/>
      <c r="RKX187" s="449"/>
      <c r="RKY187" s="449"/>
      <c r="RKZ187" s="449"/>
      <c r="RLA187" s="449"/>
      <c r="RLB187" s="449"/>
      <c r="RLC187" s="449"/>
      <c r="RLD187" s="449"/>
      <c r="RLE187" s="449"/>
      <c r="RLF187" s="449"/>
      <c r="RLG187" s="449"/>
      <c r="RLH187" s="449"/>
      <c r="RLI187" s="449"/>
      <c r="RLJ187" s="449"/>
      <c r="RLK187" s="449"/>
      <c r="RLL187" s="449"/>
      <c r="RLM187" s="449"/>
      <c r="RLN187" s="449"/>
      <c r="RLO187" s="449"/>
      <c r="RLP187" s="449"/>
      <c r="RLQ187" s="449"/>
      <c r="RLR187" s="449"/>
      <c r="RLS187" s="449"/>
      <c r="RLT187" s="449"/>
      <c r="RLU187" s="449"/>
      <c r="RLV187" s="449"/>
      <c r="RLW187" s="449"/>
      <c r="RLX187" s="449"/>
      <c r="RLY187" s="449"/>
      <c r="RLZ187" s="449"/>
      <c r="RMA187" s="449"/>
      <c r="RMB187" s="449"/>
      <c r="RMC187" s="449"/>
      <c r="RMD187" s="449"/>
      <c r="RME187" s="449"/>
      <c r="RMF187" s="449"/>
      <c r="RMG187" s="449"/>
      <c r="RMH187" s="449"/>
      <c r="RMI187" s="449"/>
      <c r="RMJ187" s="449"/>
      <c r="RMK187" s="449"/>
      <c r="RML187" s="449"/>
      <c r="RMM187" s="449"/>
      <c r="RMN187" s="449"/>
      <c r="RMO187" s="449"/>
      <c r="RMP187" s="449"/>
      <c r="RMQ187" s="449"/>
      <c r="RMR187" s="449"/>
      <c r="RMS187" s="449"/>
      <c r="RMT187" s="449"/>
      <c r="RMU187" s="449"/>
      <c r="RMV187" s="449"/>
      <c r="RMW187" s="449"/>
      <c r="RMX187" s="449"/>
      <c r="RMY187" s="449"/>
      <c r="RMZ187" s="449"/>
      <c r="RNA187" s="449"/>
      <c r="RNB187" s="449"/>
      <c r="RNC187" s="449"/>
      <c r="RND187" s="449"/>
      <c r="RNE187" s="449"/>
      <c r="RNF187" s="449"/>
      <c r="RNG187" s="449"/>
      <c r="RNH187" s="449"/>
      <c r="RNI187" s="449"/>
      <c r="RNJ187" s="449"/>
      <c r="RNK187" s="449"/>
      <c r="RNL187" s="449"/>
      <c r="RNM187" s="449"/>
      <c r="RNN187" s="449"/>
      <c r="RNO187" s="449"/>
      <c r="RNP187" s="449"/>
      <c r="RNQ187" s="449"/>
      <c r="RNR187" s="449"/>
      <c r="RNS187" s="449"/>
      <c r="RNT187" s="449"/>
      <c r="RNU187" s="449"/>
      <c r="RNV187" s="449"/>
      <c r="RNW187" s="449"/>
      <c r="RNX187" s="449"/>
      <c r="RNY187" s="449"/>
      <c r="RNZ187" s="449"/>
      <c r="ROA187" s="449"/>
      <c r="ROB187" s="449"/>
      <c r="ROC187" s="449"/>
      <c r="ROD187" s="449"/>
      <c r="ROE187" s="449"/>
      <c r="ROF187" s="449"/>
      <c r="ROG187" s="449"/>
      <c r="ROH187" s="449"/>
      <c r="ROI187" s="449"/>
      <c r="ROJ187" s="449"/>
      <c r="ROK187" s="449"/>
      <c r="ROL187" s="449"/>
      <c r="ROM187" s="449"/>
      <c r="RON187" s="449"/>
      <c r="ROO187" s="449"/>
      <c r="ROP187" s="449"/>
      <c r="ROQ187" s="449"/>
      <c r="ROR187" s="449"/>
      <c r="ROS187" s="449"/>
      <c r="ROT187" s="449"/>
      <c r="ROU187" s="449"/>
      <c r="ROV187" s="449"/>
      <c r="ROW187" s="449"/>
      <c r="ROX187" s="449"/>
      <c r="ROY187" s="449"/>
      <c r="ROZ187" s="449"/>
      <c r="RPA187" s="449"/>
      <c r="RPB187" s="449"/>
      <c r="RPC187" s="449"/>
      <c r="RPD187" s="449"/>
      <c r="RPE187" s="449"/>
      <c r="RPF187" s="449"/>
      <c r="RPG187" s="449"/>
      <c r="RPH187" s="449"/>
      <c r="RPI187" s="449"/>
      <c r="RPJ187" s="449"/>
      <c r="RPK187" s="449"/>
      <c r="RPL187" s="449"/>
      <c r="RPM187" s="449"/>
      <c r="RPN187" s="449"/>
      <c r="RPO187" s="449"/>
      <c r="RPP187" s="449"/>
      <c r="RPQ187" s="449"/>
      <c r="RPR187" s="449"/>
      <c r="RPS187" s="449"/>
      <c r="RPT187" s="449"/>
      <c r="RPU187" s="449"/>
      <c r="RPV187" s="449"/>
      <c r="RPW187" s="449"/>
      <c r="RPX187" s="449"/>
      <c r="RPY187" s="449"/>
      <c r="RPZ187" s="449"/>
      <c r="RQA187" s="449"/>
      <c r="RQB187" s="449"/>
      <c r="RQC187" s="449"/>
      <c r="RQD187" s="449"/>
      <c r="RQE187" s="449"/>
      <c r="RQF187" s="449"/>
      <c r="RQG187" s="449"/>
      <c r="RQH187" s="449"/>
      <c r="RQI187" s="449"/>
      <c r="RQJ187" s="449"/>
      <c r="RQK187" s="449"/>
      <c r="RQL187" s="449"/>
      <c r="RQM187" s="449"/>
      <c r="RQN187" s="449"/>
      <c r="RQO187" s="449"/>
      <c r="RQP187" s="449"/>
      <c r="RQQ187" s="449"/>
      <c r="RQR187" s="449"/>
      <c r="RQS187" s="449"/>
      <c r="RQT187" s="449"/>
      <c r="RQU187" s="449"/>
      <c r="RQV187" s="449"/>
      <c r="RQW187" s="449"/>
      <c r="RQX187" s="449"/>
      <c r="RQY187" s="449"/>
      <c r="RQZ187" s="449"/>
      <c r="RRA187" s="449"/>
      <c r="RRB187" s="449"/>
      <c r="RRC187" s="449"/>
      <c r="RRD187" s="449"/>
      <c r="RRE187" s="449"/>
      <c r="RRF187" s="449"/>
      <c r="RRG187" s="449"/>
      <c r="RRH187" s="449"/>
      <c r="RRI187" s="449"/>
      <c r="RRJ187" s="449"/>
      <c r="RRK187" s="449"/>
      <c r="RRL187" s="449"/>
      <c r="RRM187" s="449"/>
      <c r="RRN187" s="449"/>
      <c r="RRO187" s="449"/>
      <c r="RRP187" s="449"/>
      <c r="RRQ187" s="449"/>
      <c r="RRR187" s="449"/>
      <c r="RRS187" s="449"/>
      <c r="RRT187" s="449"/>
      <c r="RRU187" s="449"/>
      <c r="RRV187" s="449"/>
      <c r="RRW187" s="449"/>
      <c r="RRX187" s="449"/>
      <c r="RRY187" s="449"/>
      <c r="RRZ187" s="449"/>
      <c r="RSA187" s="449"/>
      <c r="RSB187" s="449"/>
      <c r="RSC187" s="449"/>
      <c r="RSD187" s="449"/>
      <c r="RSE187" s="449"/>
      <c r="RSF187" s="449"/>
      <c r="RSG187" s="449"/>
      <c r="RSH187" s="449"/>
      <c r="RSI187" s="449"/>
      <c r="RSJ187" s="449"/>
      <c r="RSK187" s="449"/>
      <c r="RSL187" s="449"/>
      <c r="RSM187" s="449"/>
      <c r="RSN187" s="449"/>
      <c r="RSO187" s="449"/>
      <c r="RSP187" s="449"/>
      <c r="RSQ187" s="449"/>
      <c r="RSR187" s="449"/>
      <c r="RSS187" s="449"/>
      <c r="RST187" s="449"/>
      <c r="RSU187" s="449"/>
      <c r="RSV187" s="449"/>
      <c r="RSW187" s="449"/>
      <c r="RSX187" s="449"/>
      <c r="RSY187" s="449"/>
      <c r="RSZ187" s="449"/>
      <c r="RTA187" s="449"/>
      <c r="RTB187" s="449"/>
      <c r="RTC187" s="449"/>
      <c r="RTD187" s="449"/>
      <c r="RTE187" s="449"/>
      <c r="RTF187" s="449"/>
      <c r="RTG187" s="449"/>
      <c r="RTH187" s="449"/>
      <c r="RTI187" s="449"/>
      <c r="RTJ187" s="449"/>
      <c r="RTK187" s="449"/>
      <c r="RTL187" s="449"/>
      <c r="RTM187" s="449"/>
      <c r="RTN187" s="449"/>
      <c r="RTO187" s="449"/>
      <c r="RTP187" s="449"/>
      <c r="RTQ187" s="449"/>
      <c r="RTR187" s="449"/>
      <c r="RTS187" s="449"/>
      <c r="RTT187" s="449"/>
      <c r="RTU187" s="449"/>
      <c r="RTV187" s="449"/>
      <c r="RTW187" s="449"/>
      <c r="RTX187" s="449"/>
      <c r="RTY187" s="449"/>
      <c r="RTZ187" s="449"/>
      <c r="RUA187" s="449"/>
      <c r="RUB187" s="449"/>
      <c r="RUC187" s="449"/>
      <c r="RUD187" s="449"/>
      <c r="RUE187" s="449"/>
      <c r="RUF187" s="449"/>
      <c r="RUG187" s="449"/>
      <c r="RUH187" s="449"/>
      <c r="RUI187" s="449"/>
      <c r="RUJ187" s="449"/>
      <c r="RUK187" s="449"/>
      <c r="RUL187" s="449"/>
      <c r="RUM187" s="449"/>
      <c r="RUN187" s="449"/>
      <c r="RUO187" s="449"/>
      <c r="RUP187" s="449"/>
      <c r="RUQ187" s="449"/>
      <c r="RUR187" s="449"/>
      <c r="RUS187" s="449"/>
      <c r="RUT187" s="449"/>
      <c r="RUU187" s="449"/>
      <c r="RUV187" s="449"/>
      <c r="RUW187" s="449"/>
      <c r="RUX187" s="449"/>
      <c r="RUY187" s="449"/>
      <c r="RUZ187" s="449"/>
      <c r="RVA187" s="449"/>
      <c r="RVB187" s="449"/>
      <c r="RVC187" s="449"/>
      <c r="RVD187" s="449"/>
      <c r="RVE187" s="449"/>
      <c r="RVF187" s="449"/>
      <c r="RVG187" s="449"/>
      <c r="RVH187" s="449"/>
      <c r="RVI187" s="449"/>
      <c r="RVJ187" s="449"/>
      <c r="RVK187" s="449"/>
      <c r="RVL187" s="449"/>
      <c r="RVM187" s="449"/>
      <c r="RVN187" s="449"/>
      <c r="RVO187" s="449"/>
      <c r="RVP187" s="449"/>
      <c r="RVQ187" s="449"/>
      <c r="RVR187" s="449"/>
      <c r="RVS187" s="449"/>
      <c r="RVT187" s="449"/>
      <c r="RVU187" s="449"/>
      <c r="RVV187" s="449"/>
      <c r="RVW187" s="449"/>
      <c r="RVX187" s="449"/>
      <c r="RVY187" s="449"/>
      <c r="RVZ187" s="449"/>
      <c r="RWA187" s="449"/>
      <c r="RWB187" s="449"/>
      <c r="RWC187" s="449"/>
      <c r="RWD187" s="449"/>
      <c r="RWE187" s="449"/>
      <c r="RWF187" s="449"/>
      <c r="RWG187" s="449"/>
      <c r="RWH187" s="449"/>
      <c r="RWI187" s="449"/>
      <c r="RWJ187" s="449"/>
      <c r="RWK187" s="449"/>
      <c r="RWL187" s="449"/>
      <c r="RWM187" s="449"/>
      <c r="RWN187" s="449"/>
      <c r="RWO187" s="449"/>
      <c r="RWP187" s="449"/>
      <c r="RWQ187" s="449"/>
      <c r="RWR187" s="449"/>
      <c r="RWS187" s="449"/>
      <c r="RWT187" s="449"/>
      <c r="RWU187" s="449"/>
      <c r="RWV187" s="449"/>
      <c r="RWW187" s="449"/>
      <c r="RWX187" s="449"/>
      <c r="RWY187" s="449"/>
      <c r="RWZ187" s="449"/>
      <c r="RXA187" s="449"/>
      <c r="RXB187" s="449"/>
      <c r="RXC187" s="449"/>
      <c r="RXD187" s="449"/>
      <c r="RXE187" s="449"/>
      <c r="RXF187" s="449"/>
      <c r="RXG187" s="449"/>
      <c r="RXH187" s="449"/>
      <c r="RXI187" s="449"/>
      <c r="RXJ187" s="449"/>
      <c r="RXK187" s="449"/>
      <c r="RXL187" s="449"/>
      <c r="RXM187" s="449"/>
      <c r="RXN187" s="449"/>
      <c r="RXO187" s="449"/>
      <c r="RXP187" s="449"/>
      <c r="RXQ187" s="449"/>
      <c r="RXR187" s="449"/>
      <c r="RXS187" s="449"/>
      <c r="RXT187" s="449"/>
      <c r="RXU187" s="449"/>
      <c r="RXV187" s="449"/>
      <c r="RXW187" s="449"/>
      <c r="RXX187" s="449"/>
      <c r="RXY187" s="449"/>
      <c r="RXZ187" s="449"/>
      <c r="RYA187" s="449"/>
      <c r="RYB187" s="449"/>
      <c r="RYC187" s="449"/>
      <c r="RYD187" s="449"/>
      <c r="RYE187" s="449"/>
      <c r="RYF187" s="449"/>
      <c r="RYG187" s="449"/>
      <c r="RYH187" s="449"/>
      <c r="RYI187" s="449"/>
      <c r="RYJ187" s="449"/>
      <c r="RYK187" s="449"/>
      <c r="RYL187" s="449"/>
      <c r="RYM187" s="449"/>
      <c r="RYN187" s="449"/>
      <c r="RYO187" s="449"/>
      <c r="RYP187" s="449"/>
      <c r="RYQ187" s="449"/>
      <c r="RYR187" s="449"/>
      <c r="RYS187" s="449"/>
      <c r="RYT187" s="449"/>
      <c r="RYU187" s="449"/>
      <c r="RYV187" s="449"/>
      <c r="RYW187" s="449"/>
      <c r="RYX187" s="449"/>
      <c r="RYY187" s="449"/>
      <c r="RYZ187" s="449"/>
      <c r="RZA187" s="449"/>
      <c r="RZB187" s="449"/>
      <c r="RZC187" s="449"/>
      <c r="RZD187" s="449"/>
      <c r="RZE187" s="449"/>
      <c r="RZF187" s="449"/>
      <c r="RZG187" s="449"/>
      <c r="RZH187" s="449"/>
      <c r="RZI187" s="449"/>
      <c r="RZJ187" s="449"/>
      <c r="RZK187" s="449"/>
      <c r="RZL187" s="449"/>
      <c r="RZM187" s="449"/>
      <c r="RZN187" s="449"/>
      <c r="RZO187" s="449"/>
      <c r="RZP187" s="449"/>
      <c r="RZQ187" s="449"/>
      <c r="RZR187" s="449"/>
      <c r="RZS187" s="449"/>
      <c r="RZT187" s="449"/>
      <c r="RZU187" s="449"/>
      <c r="RZV187" s="449"/>
      <c r="RZW187" s="449"/>
      <c r="RZX187" s="449"/>
      <c r="RZY187" s="449"/>
      <c r="RZZ187" s="449"/>
      <c r="SAA187" s="449"/>
      <c r="SAB187" s="449"/>
      <c r="SAC187" s="449"/>
      <c r="SAD187" s="449"/>
      <c r="SAE187" s="449"/>
      <c r="SAF187" s="449"/>
      <c r="SAG187" s="449"/>
      <c r="SAH187" s="449"/>
      <c r="SAI187" s="449"/>
      <c r="SAJ187" s="449"/>
      <c r="SAK187" s="449"/>
      <c r="SAL187" s="449"/>
      <c r="SAM187" s="449"/>
      <c r="SAN187" s="449"/>
      <c r="SAO187" s="449"/>
      <c r="SAP187" s="449"/>
      <c r="SAQ187" s="449"/>
      <c r="SAR187" s="449"/>
      <c r="SAS187" s="449"/>
      <c r="SAT187" s="449"/>
      <c r="SAU187" s="449"/>
      <c r="SAV187" s="449"/>
      <c r="SAW187" s="449"/>
      <c r="SAX187" s="449"/>
      <c r="SAY187" s="449"/>
      <c r="SAZ187" s="449"/>
      <c r="SBA187" s="449"/>
      <c r="SBB187" s="449"/>
      <c r="SBC187" s="449"/>
      <c r="SBD187" s="449"/>
      <c r="SBE187" s="449"/>
      <c r="SBF187" s="449"/>
      <c r="SBG187" s="449"/>
      <c r="SBH187" s="449"/>
      <c r="SBI187" s="449"/>
      <c r="SBJ187" s="449"/>
      <c r="SBK187" s="449"/>
      <c r="SBL187" s="449"/>
      <c r="SBM187" s="449"/>
      <c r="SBN187" s="449"/>
      <c r="SBO187" s="449"/>
      <c r="SBP187" s="449"/>
      <c r="SBQ187" s="449"/>
      <c r="SBR187" s="449"/>
      <c r="SBS187" s="449"/>
      <c r="SBT187" s="449"/>
      <c r="SBU187" s="449"/>
      <c r="SBV187" s="449"/>
      <c r="SBW187" s="449"/>
      <c r="SBX187" s="449"/>
      <c r="SBY187" s="449"/>
      <c r="SBZ187" s="449"/>
      <c r="SCA187" s="449"/>
      <c r="SCB187" s="449"/>
      <c r="SCC187" s="449"/>
      <c r="SCD187" s="449"/>
      <c r="SCE187" s="449"/>
      <c r="SCF187" s="449"/>
      <c r="SCG187" s="449"/>
      <c r="SCH187" s="449"/>
      <c r="SCI187" s="449"/>
      <c r="SCJ187" s="449"/>
      <c r="SCK187" s="449"/>
      <c r="SCL187" s="449"/>
      <c r="SCM187" s="449"/>
      <c r="SCN187" s="449"/>
      <c r="SCO187" s="449"/>
      <c r="SCP187" s="449"/>
      <c r="SCQ187" s="449"/>
      <c r="SCR187" s="449"/>
      <c r="SCS187" s="449"/>
      <c r="SCT187" s="449"/>
      <c r="SCU187" s="449"/>
      <c r="SCV187" s="449"/>
      <c r="SCW187" s="449"/>
      <c r="SCX187" s="449"/>
      <c r="SCY187" s="449"/>
      <c r="SCZ187" s="449"/>
      <c r="SDA187" s="449"/>
      <c r="SDB187" s="449"/>
      <c r="SDC187" s="449"/>
      <c r="SDD187" s="449"/>
      <c r="SDE187" s="449"/>
      <c r="SDF187" s="449"/>
      <c r="SDG187" s="449"/>
      <c r="SDH187" s="449"/>
      <c r="SDI187" s="449"/>
      <c r="SDJ187" s="449"/>
      <c r="SDK187" s="449"/>
      <c r="SDL187" s="449"/>
      <c r="SDM187" s="449"/>
      <c r="SDN187" s="449"/>
      <c r="SDO187" s="449"/>
      <c r="SDP187" s="449"/>
      <c r="SDQ187" s="449"/>
      <c r="SDR187" s="449"/>
      <c r="SDS187" s="449"/>
      <c r="SDT187" s="449"/>
      <c r="SDU187" s="449"/>
      <c r="SDV187" s="449"/>
      <c r="SDW187" s="449"/>
      <c r="SDX187" s="449"/>
      <c r="SDY187" s="449"/>
      <c r="SDZ187" s="449"/>
      <c r="SEA187" s="449"/>
      <c r="SEB187" s="449"/>
      <c r="SEC187" s="449"/>
      <c r="SED187" s="449"/>
      <c r="SEE187" s="449"/>
      <c r="SEF187" s="449"/>
      <c r="SEG187" s="449"/>
      <c r="SEH187" s="449"/>
      <c r="SEI187" s="449"/>
      <c r="SEJ187" s="449"/>
      <c r="SEK187" s="449"/>
      <c r="SEL187" s="449"/>
      <c r="SEM187" s="449"/>
      <c r="SEN187" s="449"/>
      <c r="SEO187" s="449"/>
      <c r="SEP187" s="449"/>
      <c r="SEQ187" s="449"/>
      <c r="SER187" s="449"/>
      <c r="SES187" s="449"/>
      <c r="SET187" s="449"/>
      <c r="SEU187" s="449"/>
      <c r="SEV187" s="449"/>
      <c r="SEW187" s="449"/>
      <c r="SEX187" s="449"/>
      <c r="SEY187" s="449"/>
      <c r="SEZ187" s="449"/>
      <c r="SFA187" s="449"/>
      <c r="SFB187" s="449"/>
      <c r="SFC187" s="449"/>
      <c r="SFD187" s="449"/>
      <c r="SFE187" s="449"/>
      <c r="SFF187" s="449"/>
      <c r="SFG187" s="449"/>
      <c r="SFH187" s="449"/>
      <c r="SFI187" s="449"/>
      <c r="SFJ187" s="449"/>
      <c r="SFK187" s="449"/>
      <c r="SFL187" s="449"/>
      <c r="SFM187" s="449"/>
      <c r="SFN187" s="449"/>
      <c r="SFO187" s="449"/>
      <c r="SFP187" s="449"/>
      <c r="SFQ187" s="449"/>
      <c r="SFR187" s="449"/>
      <c r="SFS187" s="449"/>
      <c r="SFT187" s="449"/>
      <c r="SFU187" s="449"/>
      <c r="SFV187" s="449"/>
      <c r="SFW187" s="449"/>
      <c r="SFX187" s="449"/>
      <c r="SFY187" s="449"/>
      <c r="SFZ187" s="449"/>
      <c r="SGA187" s="449"/>
      <c r="SGB187" s="449"/>
      <c r="SGC187" s="449"/>
      <c r="SGD187" s="449"/>
      <c r="SGE187" s="449"/>
      <c r="SGF187" s="449"/>
      <c r="SGG187" s="449"/>
      <c r="SGH187" s="449"/>
      <c r="SGI187" s="449"/>
      <c r="SGJ187" s="449"/>
      <c r="SGK187" s="449"/>
      <c r="SGL187" s="449"/>
      <c r="SGM187" s="449"/>
      <c r="SGN187" s="449"/>
      <c r="SGO187" s="449"/>
      <c r="SGP187" s="449"/>
      <c r="SGQ187" s="449"/>
      <c r="SGR187" s="449"/>
      <c r="SGS187" s="449"/>
      <c r="SGT187" s="449"/>
      <c r="SGU187" s="449"/>
      <c r="SGV187" s="449"/>
      <c r="SGW187" s="449"/>
      <c r="SGX187" s="449"/>
      <c r="SGY187" s="449"/>
      <c r="SGZ187" s="449"/>
      <c r="SHA187" s="449"/>
      <c r="SHB187" s="449"/>
      <c r="SHC187" s="449"/>
      <c r="SHD187" s="449"/>
      <c r="SHE187" s="449"/>
      <c r="SHF187" s="449"/>
      <c r="SHG187" s="449"/>
      <c r="SHH187" s="449"/>
      <c r="SHI187" s="449"/>
      <c r="SHJ187" s="449"/>
      <c r="SHK187" s="449"/>
      <c r="SHL187" s="449"/>
      <c r="SHM187" s="449"/>
      <c r="SHN187" s="449"/>
      <c r="SHO187" s="449"/>
      <c r="SHP187" s="449"/>
      <c r="SHQ187" s="449"/>
      <c r="SHR187" s="449"/>
      <c r="SHS187" s="449"/>
      <c r="SHT187" s="449"/>
      <c r="SHU187" s="449"/>
      <c r="SHV187" s="449"/>
      <c r="SHW187" s="449"/>
      <c r="SHX187" s="449"/>
      <c r="SHY187" s="449"/>
      <c r="SHZ187" s="449"/>
      <c r="SIA187" s="449"/>
      <c r="SIB187" s="449"/>
      <c r="SIC187" s="449"/>
      <c r="SID187" s="449"/>
      <c r="SIE187" s="449"/>
      <c r="SIF187" s="449"/>
      <c r="SIG187" s="449"/>
      <c r="SIH187" s="449"/>
      <c r="SII187" s="449"/>
      <c r="SIJ187" s="449"/>
      <c r="SIK187" s="449"/>
      <c r="SIL187" s="449"/>
      <c r="SIM187" s="449"/>
      <c r="SIN187" s="449"/>
      <c r="SIO187" s="449"/>
      <c r="SIP187" s="449"/>
      <c r="SIQ187" s="449"/>
      <c r="SIR187" s="449"/>
      <c r="SIS187" s="449"/>
      <c r="SIT187" s="449"/>
      <c r="SIU187" s="449"/>
      <c r="SIV187" s="449"/>
      <c r="SIW187" s="449"/>
      <c r="SIX187" s="449"/>
      <c r="SIY187" s="449"/>
      <c r="SIZ187" s="449"/>
      <c r="SJA187" s="449"/>
      <c r="SJB187" s="449"/>
      <c r="SJC187" s="449"/>
      <c r="SJD187" s="449"/>
      <c r="SJE187" s="449"/>
      <c r="SJF187" s="449"/>
      <c r="SJG187" s="449"/>
      <c r="SJH187" s="449"/>
      <c r="SJI187" s="449"/>
      <c r="SJJ187" s="449"/>
      <c r="SJK187" s="449"/>
      <c r="SJL187" s="449"/>
      <c r="SJM187" s="449"/>
      <c r="SJN187" s="449"/>
      <c r="SJO187" s="449"/>
      <c r="SJP187" s="449"/>
      <c r="SJQ187" s="449"/>
      <c r="SJR187" s="449"/>
      <c r="SJS187" s="449"/>
      <c r="SJT187" s="449"/>
      <c r="SJU187" s="449"/>
      <c r="SJV187" s="449"/>
      <c r="SJW187" s="449"/>
      <c r="SJX187" s="449"/>
      <c r="SJY187" s="449"/>
      <c r="SJZ187" s="449"/>
      <c r="SKA187" s="449"/>
      <c r="SKB187" s="449"/>
      <c r="SKC187" s="449"/>
      <c r="SKD187" s="449"/>
      <c r="SKE187" s="449"/>
      <c r="SKF187" s="449"/>
      <c r="SKG187" s="449"/>
      <c r="SKH187" s="449"/>
      <c r="SKI187" s="449"/>
      <c r="SKJ187" s="449"/>
      <c r="SKK187" s="449"/>
      <c r="SKL187" s="449"/>
      <c r="SKM187" s="449"/>
      <c r="SKN187" s="449"/>
      <c r="SKO187" s="449"/>
      <c r="SKP187" s="449"/>
      <c r="SKQ187" s="449"/>
      <c r="SKR187" s="449"/>
      <c r="SKS187" s="449"/>
      <c r="SKT187" s="449"/>
      <c r="SKU187" s="449"/>
      <c r="SKV187" s="449"/>
      <c r="SKW187" s="449"/>
      <c r="SKX187" s="449"/>
      <c r="SKY187" s="449"/>
      <c r="SKZ187" s="449"/>
      <c r="SLA187" s="449"/>
      <c r="SLB187" s="449"/>
      <c r="SLC187" s="449"/>
      <c r="SLD187" s="449"/>
      <c r="SLE187" s="449"/>
      <c r="SLF187" s="449"/>
      <c r="SLG187" s="449"/>
      <c r="SLH187" s="449"/>
      <c r="SLI187" s="449"/>
      <c r="SLJ187" s="449"/>
      <c r="SLK187" s="449"/>
      <c r="SLL187" s="449"/>
      <c r="SLM187" s="449"/>
      <c r="SLN187" s="449"/>
      <c r="SLO187" s="449"/>
      <c r="SLP187" s="449"/>
      <c r="SLQ187" s="449"/>
      <c r="SLR187" s="449"/>
      <c r="SLS187" s="449"/>
      <c r="SLT187" s="449"/>
      <c r="SLU187" s="449"/>
      <c r="SLV187" s="449"/>
      <c r="SLW187" s="449"/>
      <c r="SLX187" s="449"/>
      <c r="SLY187" s="449"/>
      <c r="SLZ187" s="449"/>
      <c r="SMA187" s="449"/>
      <c r="SMB187" s="449"/>
      <c r="SMC187" s="449"/>
      <c r="SMD187" s="449"/>
      <c r="SME187" s="449"/>
      <c r="SMF187" s="449"/>
      <c r="SMG187" s="449"/>
      <c r="SMH187" s="449"/>
      <c r="SMI187" s="449"/>
      <c r="SMJ187" s="449"/>
      <c r="SMK187" s="449"/>
      <c r="SML187" s="449"/>
      <c r="SMM187" s="449"/>
      <c r="SMN187" s="449"/>
      <c r="SMO187" s="449"/>
      <c r="SMP187" s="449"/>
      <c r="SMQ187" s="449"/>
      <c r="SMR187" s="449"/>
      <c r="SMS187" s="449"/>
      <c r="SMT187" s="449"/>
      <c r="SMU187" s="449"/>
      <c r="SMV187" s="449"/>
      <c r="SMW187" s="449"/>
      <c r="SMX187" s="449"/>
      <c r="SMY187" s="449"/>
      <c r="SMZ187" s="449"/>
      <c r="SNA187" s="449"/>
      <c r="SNB187" s="449"/>
      <c r="SNC187" s="449"/>
      <c r="SND187" s="449"/>
      <c r="SNE187" s="449"/>
      <c r="SNF187" s="449"/>
      <c r="SNG187" s="449"/>
      <c r="SNH187" s="449"/>
      <c r="SNI187" s="449"/>
      <c r="SNJ187" s="449"/>
      <c r="SNK187" s="449"/>
      <c r="SNL187" s="449"/>
      <c r="SNM187" s="449"/>
      <c r="SNN187" s="449"/>
      <c r="SNO187" s="449"/>
      <c r="SNP187" s="449"/>
      <c r="SNQ187" s="449"/>
      <c r="SNR187" s="449"/>
      <c r="SNS187" s="449"/>
      <c r="SNT187" s="449"/>
      <c r="SNU187" s="449"/>
      <c r="SNV187" s="449"/>
      <c r="SNW187" s="449"/>
      <c r="SNX187" s="449"/>
      <c r="SNY187" s="449"/>
      <c r="SNZ187" s="449"/>
      <c r="SOA187" s="449"/>
      <c r="SOB187" s="449"/>
      <c r="SOC187" s="449"/>
      <c r="SOD187" s="449"/>
      <c r="SOE187" s="449"/>
      <c r="SOF187" s="449"/>
      <c r="SOG187" s="449"/>
      <c r="SOH187" s="449"/>
      <c r="SOI187" s="449"/>
      <c r="SOJ187" s="449"/>
      <c r="SOK187" s="449"/>
      <c r="SOL187" s="449"/>
      <c r="SOM187" s="449"/>
      <c r="SON187" s="449"/>
      <c r="SOO187" s="449"/>
      <c r="SOP187" s="449"/>
      <c r="SOQ187" s="449"/>
      <c r="SOR187" s="449"/>
      <c r="SOS187" s="449"/>
      <c r="SOT187" s="449"/>
      <c r="SOU187" s="449"/>
      <c r="SOV187" s="449"/>
      <c r="SOW187" s="449"/>
      <c r="SOX187" s="449"/>
      <c r="SOY187" s="449"/>
      <c r="SOZ187" s="449"/>
      <c r="SPA187" s="449"/>
      <c r="SPB187" s="449"/>
      <c r="SPC187" s="449"/>
      <c r="SPD187" s="449"/>
      <c r="SPE187" s="449"/>
      <c r="SPF187" s="449"/>
      <c r="SPG187" s="449"/>
      <c r="SPH187" s="449"/>
      <c r="SPI187" s="449"/>
      <c r="SPJ187" s="449"/>
      <c r="SPK187" s="449"/>
      <c r="SPL187" s="449"/>
      <c r="SPM187" s="449"/>
      <c r="SPN187" s="449"/>
      <c r="SPO187" s="449"/>
      <c r="SPP187" s="449"/>
      <c r="SPQ187" s="449"/>
      <c r="SPR187" s="449"/>
      <c r="SPS187" s="449"/>
      <c r="SPT187" s="449"/>
      <c r="SPU187" s="449"/>
      <c r="SPV187" s="449"/>
      <c r="SPW187" s="449"/>
      <c r="SPX187" s="449"/>
      <c r="SPY187" s="449"/>
      <c r="SPZ187" s="449"/>
      <c r="SQA187" s="449"/>
      <c r="SQB187" s="449"/>
      <c r="SQC187" s="449"/>
      <c r="SQD187" s="449"/>
      <c r="SQE187" s="449"/>
      <c r="SQF187" s="449"/>
      <c r="SQG187" s="449"/>
      <c r="SQH187" s="449"/>
      <c r="SQI187" s="449"/>
      <c r="SQJ187" s="449"/>
      <c r="SQK187" s="449"/>
      <c r="SQL187" s="449"/>
      <c r="SQM187" s="449"/>
      <c r="SQN187" s="449"/>
      <c r="SQO187" s="449"/>
      <c r="SQP187" s="449"/>
      <c r="SQQ187" s="449"/>
      <c r="SQR187" s="449"/>
      <c r="SQS187" s="449"/>
      <c r="SQT187" s="449"/>
      <c r="SQU187" s="449"/>
      <c r="SQV187" s="449"/>
      <c r="SQW187" s="449"/>
      <c r="SQX187" s="449"/>
      <c r="SQY187" s="449"/>
      <c r="SQZ187" s="449"/>
      <c r="SRA187" s="449"/>
      <c r="SRB187" s="449"/>
      <c r="SRC187" s="449"/>
      <c r="SRD187" s="449"/>
      <c r="SRE187" s="449"/>
      <c r="SRF187" s="449"/>
      <c r="SRG187" s="449"/>
      <c r="SRH187" s="449"/>
      <c r="SRI187" s="449"/>
      <c r="SRJ187" s="449"/>
      <c r="SRK187" s="449"/>
      <c r="SRL187" s="449"/>
      <c r="SRM187" s="449"/>
      <c r="SRN187" s="449"/>
      <c r="SRO187" s="449"/>
      <c r="SRP187" s="449"/>
      <c r="SRQ187" s="449"/>
      <c r="SRR187" s="449"/>
      <c r="SRS187" s="449"/>
      <c r="SRT187" s="449"/>
      <c r="SRU187" s="449"/>
      <c r="SRV187" s="449"/>
      <c r="SRW187" s="449"/>
      <c r="SRX187" s="449"/>
      <c r="SRY187" s="449"/>
      <c r="SRZ187" s="449"/>
      <c r="SSA187" s="449"/>
      <c r="SSB187" s="449"/>
      <c r="SSC187" s="449"/>
      <c r="SSD187" s="449"/>
      <c r="SSE187" s="449"/>
      <c r="SSF187" s="449"/>
      <c r="SSG187" s="449"/>
      <c r="SSH187" s="449"/>
      <c r="SSI187" s="449"/>
      <c r="SSJ187" s="449"/>
      <c r="SSK187" s="449"/>
      <c r="SSL187" s="449"/>
      <c r="SSM187" s="449"/>
      <c r="SSN187" s="449"/>
      <c r="SSO187" s="449"/>
      <c r="SSP187" s="449"/>
      <c r="SSQ187" s="449"/>
      <c r="SSR187" s="449"/>
      <c r="SSS187" s="449"/>
      <c r="SST187" s="449"/>
      <c r="SSU187" s="449"/>
      <c r="SSV187" s="449"/>
      <c r="SSW187" s="449"/>
      <c r="SSX187" s="449"/>
      <c r="SSY187" s="449"/>
      <c r="SSZ187" s="449"/>
      <c r="STA187" s="449"/>
      <c r="STB187" s="449"/>
      <c r="STC187" s="449"/>
      <c r="STD187" s="449"/>
      <c r="STE187" s="449"/>
      <c r="STF187" s="449"/>
      <c r="STG187" s="449"/>
      <c r="STH187" s="449"/>
      <c r="STI187" s="449"/>
      <c r="STJ187" s="449"/>
      <c r="STK187" s="449"/>
      <c r="STL187" s="449"/>
      <c r="STM187" s="449"/>
      <c r="STN187" s="449"/>
      <c r="STO187" s="449"/>
      <c r="STP187" s="449"/>
      <c r="STQ187" s="449"/>
      <c r="STR187" s="449"/>
      <c r="STS187" s="449"/>
      <c r="STT187" s="449"/>
      <c r="STU187" s="449"/>
      <c r="STV187" s="449"/>
      <c r="STW187" s="449"/>
      <c r="STX187" s="449"/>
      <c r="STY187" s="449"/>
      <c r="STZ187" s="449"/>
      <c r="SUA187" s="449"/>
      <c r="SUB187" s="449"/>
      <c r="SUC187" s="449"/>
      <c r="SUD187" s="449"/>
      <c r="SUE187" s="449"/>
      <c r="SUF187" s="449"/>
      <c r="SUG187" s="449"/>
      <c r="SUH187" s="449"/>
      <c r="SUI187" s="449"/>
      <c r="SUJ187" s="449"/>
      <c r="SUK187" s="449"/>
      <c r="SUL187" s="449"/>
      <c r="SUM187" s="449"/>
      <c r="SUN187" s="449"/>
      <c r="SUO187" s="449"/>
      <c r="SUP187" s="449"/>
      <c r="SUQ187" s="449"/>
      <c r="SUR187" s="449"/>
      <c r="SUS187" s="449"/>
      <c r="SUT187" s="449"/>
      <c r="SUU187" s="449"/>
      <c r="SUV187" s="449"/>
      <c r="SUW187" s="449"/>
      <c r="SUX187" s="449"/>
      <c r="SUY187" s="449"/>
      <c r="SUZ187" s="449"/>
      <c r="SVA187" s="449"/>
      <c r="SVB187" s="449"/>
      <c r="SVC187" s="449"/>
      <c r="SVD187" s="449"/>
      <c r="SVE187" s="449"/>
      <c r="SVF187" s="449"/>
      <c r="SVG187" s="449"/>
      <c r="SVH187" s="449"/>
      <c r="SVI187" s="449"/>
      <c r="SVJ187" s="449"/>
      <c r="SVK187" s="449"/>
      <c r="SVL187" s="449"/>
      <c r="SVM187" s="449"/>
      <c r="SVN187" s="449"/>
      <c r="SVO187" s="449"/>
      <c r="SVP187" s="449"/>
      <c r="SVQ187" s="449"/>
      <c r="SVR187" s="449"/>
      <c r="SVS187" s="449"/>
      <c r="SVT187" s="449"/>
      <c r="SVU187" s="449"/>
      <c r="SVV187" s="449"/>
      <c r="SVW187" s="449"/>
      <c r="SVX187" s="449"/>
      <c r="SVY187" s="449"/>
      <c r="SVZ187" s="449"/>
      <c r="SWA187" s="449"/>
      <c r="SWB187" s="449"/>
      <c r="SWC187" s="449"/>
      <c r="SWD187" s="449"/>
      <c r="SWE187" s="449"/>
      <c r="SWF187" s="449"/>
      <c r="SWG187" s="449"/>
      <c r="SWH187" s="449"/>
      <c r="SWI187" s="449"/>
      <c r="SWJ187" s="449"/>
      <c r="SWK187" s="449"/>
      <c r="SWL187" s="449"/>
      <c r="SWM187" s="449"/>
      <c r="SWN187" s="449"/>
      <c r="SWO187" s="449"/>
      <c r="SWP187" s="449"/>
      <c r="SWQ187" s="449"/>
      <c r="SWR187" s="449"/>
      <c r="SWS187" s="449"/>
      <c r="SWT187" s="449"/>
      <c r="SWU187" s="449"/>
      <c r="SWV187" s="449"/>
      <c r="SWW187" s="449"/>
      <c r="SWX187" s="449"/>
      <c r="SWY187" s="449"/>
      <c r="SWZ187" s="449"/>
      <c r="SXA187" s="449"/>
      <c r="SXB187" s="449"/>
      <c r="SXC187" s="449"/>
      <c r="SXD187" s="449"/>
      <c r="SXE187" s="449"/>
      <c r="SXF187" s="449"/>
      <c r="SXG187" s="449"/>
      <c r="SXH187" s="449"/>
      <c r="SXI187" s="449"/>
      <c r="SXJ187" s="449"/>
      <c r="SXK187" s="449"/>
      <c r="SXL187" s="449"/>
      <c r="SXM187" s="449"/>
      <c r="SXN187" s="449"/>
      <c r="SXO187" s="449"/>
      <c r="SXP187" s="449"/>
      <c r="SXQ187" s="449"/>
      <c r="SXR187" s="449"/>
      <c r="SXS187" s="449"/>
      <c r="SXT187" s="449"/>
      <c r="SXU187" s="449"/>
      <c r="SXV187" s="449"/>
      <c r="SXW187" s="449"/>
      <c r="SXX187" s="449"/>
      <c r="SXY187" s="449"/>
      <c r="SXZ187" s="449"/>
      <c r="SYA187" s="449"/>
      <c r="SYB187" s="449"/>
      <c r="SYC187" s="449"/>
      <c r="SYD187" s="449"/>
      <c r="SYE187" s="449"/>
      <c r="SYF187" s="449"/>
      <c r="SYG187" s="449"/>
      <c r="SYH187" s="449"/>
      <c r="SYI187" s="449"/>
      <c r="SYJ187" s="449"/>
      <c r="SYK187" s="449"/>
      <c r="SYL187" s="449"/>
      <c r="SYM187" s="449"/>
      <c r="SYN187" s="449"/>
      <c r="SYO187" s="449"/>
      <c r="SYP187" s="449"/>
      <c r="SYQ187" s="449"/>
      <c r="SYR187" s="449"/>
      <c r="SYS187" s="449"/>
      <c r="SYT187" s="449"/>
      <c r="SYU187" s="449"/>
      <c r="SYV187" s="449"/>
      <c r="SYW187" s="449"/>
      <c r="SYX187" s="449"/>
      <c r="SYY187" s="449"/>
      <c r="SYZ187" s="449"/>
      <c r="SZA187" s="449"/>
      <c r="SZB187" s="449"/>
      <c r="SZC187" s="449"/>
      <c r="SZD187" s="449"/>
      <c r="SZE187" s="449"/>
      <c r="SZF187" s="449"/>
      <c r="SZG187" s="449"/>
      <c r="SZH187" s="449"/>
      <c r="SZI187" s="449"/>
      <c r="SZJ187" s="449"/>
      <c r="SZK187" s="449"/>
      <c r="SZL187" s="449"/>
      <c r="SZM187" s="449"/>
      <c r="SZN187" s="449"/>
      <c r="SZO187" s="449"/>
      <c r="SZP187" s="449"/>
      <c r="SZQ187" s="449"/>
      <c r="SZR187" s="449"/>
      <c r="SZS187" s="449"/>
      <c r="SZT187" s="449"/>
      <c r="SZU187" s="449"/>
      <c r="SZV187" s="449"/>
      <c r="SZW187" s="449"/>
      <c r="SZX187" s="449"/>
      <c r="SZY187" s="449"/>
      <c r="SZZ187" s="449"/>
      <c r="TAA187" s="449"/>
      <c r="TAB187" s="449"/>
      <c r="TAC187" s="449"/>
      <c r="TAD187" s="449"/>
      <c r="TAE187" s="449"/>
      <c r="TAF187" s="449"/>
      <c r="TAG187" s="449"/>
      <c r="TAH187" s="449"/>
      <c r="TAI187" s="449"/>
      <c r="TAJ187" s="449"/>
      <c r="TAK187" s="449"/>
      <c r="TAL187" s="449"/>
      <c r="TAM187" s="449"/>
      <c r="TAN187" s="449"/>
      <c r="TAO187" s="449"/>
      <c r="TAP187" s="449"/>
      <c r="TAQ187" s="449"/>
      <c r="TAR187" s="449"/>
      <c r="TAS187" s="449"/>
      <c r="TAT187" s="449"/>
      <c r="TAU187" s="449"/>
      <c r="TAV187" s="449"/>
      <c r="TAW187" s="449"/>
      <c r="TAX187" s="449"/>
      <c r="TAY187" s="449"/>
      <c r="TAZ187" s="449"/>
      <c r="TBA187" s="449"/>
      <c r="TBB187" s="449"/>
      <c r="TBC187" s="449"/>
      <c r="TBD187" s="449"/>
      <c r="TBE187" s="449"/>
      <c r="TBF187" s="449"/>
      <c r="TBG187" s="449"/>
      <c r="TBH187" s="449"/>
      <c r="TBI187" s="449"/>
      <c r="TBJ187" s="449"/>
      <c r="TBK187" s="449"/>
      <c r="TBL187" s="449"/>
      <c r="TBM187" s="449"/>
      <c r="TBN187" s="449"/>
      <c r="TBO187" s="449"/>
      <c r="TBP187" s="449"/>
      <c r="TBQ187" s="449"/>
      <c r="TBR187" s="449"/>
      <c r="TBS187" s="449"/>
      <c r="TBT187" s="449"/>
      <c r="TBU187" s="449"/>
      <c r="TBV187" s="449"/>
      <c r="TBW187" s="449"/>
      <c r="TBX187" s="449"/>
      <c r="TBY187" s="449"/>
      <c r="TBZ187" s="449"/>
      <c r="TCA187" s="449"/>
      <c r="TCB187" s="449"/>
      <c r="TCC187" s="449"/>
      <c r="TCD187" s="449"/>
      <c r="TCE187" s="449"/>
      <c r="TCF187" s="449"/>
      <c r="TCG187" s="449"/>
      <c r="TCH187" s="449"/>
      <c r="TCI187" s="449"/>
      <c r="TCJ187" s="449"/>
      <c r="TCK187" s="449"/>
      <c r="TCL187" s="449"/>
      <c r="TCM187" s="449"/>
      <c r="TCN187" s="449"/>
      <c r="TCO187" s="449"/>
      <c r="TCP187" s="449"/>
      <c r="TCQ187" s="449"/>
      <c r="TCR187" s="449"/>
      <c r="TCS187" s="449"/>
      <c r="TCT187" s="449"/>
      <c r="TCU187" s="449"/>
      <c r="TCV187" s="449"/>
      <c r="TCW187" s="449"/>
      <c r="TCX187" s="449"/>
      <c r="TCY187" s="449"/>
      <c r="TCZ187" s="449"/>
      <c r="TDA187" s="449"/>
      <c r="TDB187" s="449"/>
      <c r="TDC187" s="449"/>
      <c r="TDD187" s="449"/>
      <c r="TDE187" s="449"/>
      <c r="TDF187" s="449"/>
      <c r="TDG187" s="449"/>
      <c r="TDH187" s="449"/>
      <c r="TDI187" s="449"/>
      <c r="TDJ187" s="449"/>
      <c r="TDK187" s="449"/>
      <c r="TDL187" s="449"/>
      <c r="TDM187" s="449"/>
      <c r="TDN187" s="449"/>
      <c r="TDO187" s="449"/>
      <c r="TDP187" s="449"/>
      <c r="TDQ187" s="449"/>
      <c r="TDR187" s="449"/>
      <c r="TDS187" s="449"/>
      <c r="TDT187" s="449"/>
      <c r="TDU187" s="449"/>
      <c r="TDV187" s="449"/>
      <c r="TDW187" s="449"/>
      <c r="TDX187" s="449"/>
      <c r="TDY187" s="449"/>
      <c r="TDZ187" s="449"/>
      <c r="TEA187" s="449"/>
      <c r="TEB187" s="449"/>
      <c r="TEC187" s="449"/>
      <c r="TED187" s="449"/>
      <c r="TEE187" s="449"/>
      <c r="TEF187" s="449"/>
      <c r="TEG187" s="449"/>
      <c r="TEH187" s="449"/>
      <c r="TEI187" s="449"/>
      <c r="TEJ187" s="449"/>
      <c r="TEK187" s="449"/>
      <c r="TEL187" s="449"/>
      <c r="TEM187" s="449"/>
      <c r="TEN187" s="449"/>
      <c r="TEO187" s="449"/>
      <c r="TEP187" s="449"/>
      <c r="TEQ187" s="449"/>
      <c r="TER187" s="449"/>
      <c r="TES187" s="449"/>
      <c r="TET187" s="449"/>
      <c r="TEU187" s="449"/>
      <c r="TEV187" s="449"/>
      <c r="TEW187" s="449"/>
      <c r="TEX187" s="449"/>
      <c r="TEY187" s="449"/>
      <c r="TEZ187" s="449"/>
      <c r="TFA187" s="449"/>
      <c r="TFB187" s="449"/>
      <c r="TFC187" s="449"/>
      <c r="TFD187" s="449"/>
      <c r="TFE187" s="449"/>
      <c r="TFF187" s="449"/>
      <c r="TFG187" s="449"/>
      <c r="TFH187" s="449"/>
      <c r="TFI187" s="449"/>
      <c r="TFJ187" s="449"/>
      <c r="TFK187" s="449"/>
      <c r="TFL187" s="449"/>
      <c r="TFM187" s="449"/>
      <c r="TFN187" s="449"/>
      <c r="TFO187" s="449"/>
      <c r="TFP187" s="449"/>
      <c r="TFQ187" s="449"/>
      <c r="TFR187" s="449"/>
      <c r="TFS187" s="449"/>
      <c r="TFT187" s="449"/>
      <c r="TFU187" s="449"/>
      <c r="TFV187" s="449"/>
      <c r="TFW187" s="449"/>
      <c r="TFX187" s="449"/>
      <c r="TFY187" s="449"/>
      <c r="TFZ187" s="449"/>
      <c r="TGA187" s="449"/>
      <c r="TGB187" s="449"/>
      <c r="TGC187" s="449"/>
      <c r="TGD187" s="449"/>
      <c r="TGE187" s="449"/>
      <c r="TGF187" s="449"/>
      <c r="TGG187" s="449"/>
      <c r="TGH187" s="449"/>
      <c r="TGI187" s="449"/>
      <c r="TGJ187" s="449"/>
      <c r="TGK187" s="449"/>
      <c r="TGL187" s="449"/>
      <c r="TGM187" s="449"/>
      <c r="TGN187" s="449"/>
      <c r="TGO187" s="449"/>
      <c r="TGP187" s="449"/>
      <c r="TGQ187" s="449"/>
      <c r="TGR187" s="449"/>
      <c r="TGS187" s="449"/>
      <c r="TGT187" s="449"/>
      <c r="TGU187" s="449"/>
      <c r="TGV187" s="449"/>
      <c r="TGW187" s="449"/>
      <c r="TGX187" s="449"/>
      <c r="TGY187" s="449"/>
      <c r="TGZ187" s="449"/>
      <c r="THA187" s="449"/>
      <c r="THB187" s="449"/>
      <c r="THC187" s="449"/>
      <c r="THD187" s="449"/>
      <c r="THE187" s="449"/>
      <c r="THF187" s="449"/>
      <c r="THG187" s="449"/>
      <c r="THH187" s="449"/>
      <c r="THI187" s="449"/>
      <c r="THJ187" s="449"/>
      <c r="THK187" s="449"/>
      <c r="THL187" s="449"/>
      <c r="THM187" s="449"/>
      <c r="THN187" s="449"/>
      <c r="THO187" s="449"/>
      <c r="THP187" s="449"/>
      <c r="THQ187" s="449"/>
      <c r="THR187" s="449"/>
      <c r="THS187" s="449"/>
      <c r="THT187" s="449"/>
      <c r="THU187" s="449"/>
      <c r="THV187" s="449"/>
      <c r="THW187" s="449"/>
      <c r="THX187" s="449"/>
      <c r="THY187" s="449"/>
      <c r="THZ187" s="449"/>
      <c r="TIA187" s="449"/>
      <c r="TIB187" s="449"/>
      <c r="TIC187" s="449"/>
      <c r="TID187" s="449"/>
      <c r="TIE187" s="449"/>
      <c r="TIF187" s="449"/>
      <c r="TIG187" s="449"/>
      <c r="TIH187" s="449"/>
      <c r="TII187" s="449"/>
      <c r="TIJ187" s="449"/>
      <c r="TIK187" s="449"/>
      <c r="TIL187" s="449"/>
      <c r="TIM187" s="449"/>
      <c r="TIN187" s="449"/>
      <c r="TIO187" s="449"/>
      <c r="TIP187" s="449"/>
      <c r="TIQ187" s="449"/>
      <c r="TIR187" s="449"/>
      <c r="TIS187" s="449"/>
      <c r="TIT187" s="449"/>
      <c r="TIU187" s="449"/>
      <c r="TIV187" s="449"/>
      <c r="TIW187" s="449"/>
      <c r="TIX187" s="449"/>
      <c r="TIY187" s="449"/>
      <c r="TIZ187" s="449"/>
      <c r="TJA187" s="449"/>
      <c r="TJB187" s="449"/>
      <c r="TJC187" s="449"/>
      <c r="TJD187" s="449"/>
      <c r="TJE187" s="449"/>
      <c r="TJF187" s="449"/>
      <c r="TJG187" s="449"/>
      <c r="TJH187" s="449"/>
      <c r="TJI187" s="449"/>
      <c r="TJJ187" s="449"/>
      <c r="TJK187" s="449"/>
      <c r="TJL187" s="449"/>
      <c r="TJM187" s="449"/>
      <c r="TJN187" s="449"/>
      <c r="TJO187" s="449"/>
      <c r="TJP187" s="449"/>
      <c r="TJQ187" s="449"/>
      <c r="TJR187" s="449"/>
      <c r="TJS187" s="449"/>
      <c r="TJT187" s="449"/>
      <c r="TJU187" s="449"/>
      <c r="TJV187" s="449"/>
      <c r="TJW187" s="449"/>
      <c r="TJX187" s="449"/>
      <c r="TJY187" s="449"/>
      <c r="TJZ187" s="449"/>
      <c r="TKA187" s="449"/>
      <c r="TKB187" s="449"/>
      <c r="TKC187" s="449"/>
      <c r="TKD187" s="449"/>
      <c r="TKE187" s="449"/>
      <c r="TKF187" s="449"/>
      <c r="TKG187" s="449"/>
      <c r="TKH187" s="449"/>
      <c r="TKI187" s="449"/>
      <c r="TKJ187" s="449"/>
      <c r="TKK187" s="449"/>
      <c r="TKL187" s="449"/>
      <c r="TKM187" s="449"/>
      <c r="TKN187" s="449"/>
      <c r="TKO187" s="449"/>
      <c r="TKP187" s="449"/>
      <c r="TKQ187" s="449"/>
      <c r="TKR187" s="449"/>
      <c r="TKS187" s="449"/>
      <c r="TKT187" s="449"/>
      <c r="TKU187" s="449"/>
      <c r="TKV187" s="449"/>
      <c r="TKW187" s="449"/>
      <c r="TKX187" s="449"/>
      <c r="TKY187" s="449"/>
      <c r="TKZ187" s="449"/>
      <c r="TLA187" s="449"/>
      <c r="TLB187" s="449"/>
      <c r="TLC187" s="449"/>
      <c r="TLD187" s="449"/>
      <c r="TLE187" s="449"/>
      <c r="TLF187" s="449"/>
      <c r="TLG187" s="449"/>
      <c r="TLH187" s="449"/>
      <c r="TLI187" s="449"/>
      <c r="TLJ187" s="449"/>
      <c r="TLK187" s="449"/>
      <c r="TLL187" s="449"/>
      <c r="TLM187" s="449"/>
      <c r="TLN187" s="449"/>
      <c r="TLO187" s="449"/>
      <c r="TLP187" s="449"/>
      <c r="TLQ187" s="449"/>
      <c r="TLR187" s="449"/>
      <c r="TLS187" s="449"/>
      <c r="TLT187" s="449"/>
      <c r="TLU187" s="449"/>
      <c r="TLV187" s="449"/>
      <c r="TLW187" s="449"/>
      <c r="TLX187" s="449"/>
      <c r="TLY187" s="449"/>
      <c r="TLZ187" s="449"/>
      <c r="TMA187" s="449"/>
      <c r="TMB187" s="449"/>
      <c r="TMC187" s="449"/>
      <c r="TMD187" s="449"/>
      <c r="TME187" s="449"/>
      <c r="TMF187" s="449"/>
      <c r="TMG187" s="449"/>
      <c r="TMH187" s="449"/>
      <c r="TMI187" s="449"/>
      <c r="TMJ187" s="449"/>
      <c r="TMK187" s="449"/>
      <c r="TML187" s="449"/>
      <c r="TMM187" s="449"/>
      <c r="TMN187" s="449"/>
      <c r="TMO187" s="449"/>
      <c r="TMP187" s="449"/>
      <c r="TMQ187" s="449"/>
      <c r="TMR187" s="449"/>
      <c r="TMS187" s="449"/>
      <c r="TMT187" s="449"/>
      <c r="TMU187" s="449"/>
      <c r="TMV187" s="449"/>
      <c r="TMW187" s="449"/>
      <c r="TMX187" s="449"/>
      <c r="TMY187" s="449"/>
      <c r="TMZ187" s="449"/>
      <c r="TNA187" s="449"/>
      <c r="TNB187" s="449"/>
      <c r="TNC187" s="449"/>
      <c r="TND187" s="449"/>
      <c r="TNE187" s="449"/>
      <c r="TNF187" s="449"/>
      <c r="TNG187" s="449"/>
      <c r="TNH187" s="449"/>
      <c r="TNI187" s="449"/>
      <c r="TNJ187" s="449"/>
      <c r="TNK187" s="449"/>
      <c r="TNL187" s="449"/>
      <c r="TNM187" s="449"/>
      <c r="TNN187" s="449"/>
      <c r="TNO187" s="449"/>
      <c r="TNP187" s="449"/>
      <c r="TNQ187" s="449"/>
      <c r="TNR187" s="449"/>
      <c r="TNS187" s="449"/>
      <c r="TNT187" s="449"/>
      <c r="TNU187" s="449"/>
      <c r="TNV187" s="449"/>
      <c r="TNW187" s="449"/>
      <c r="TNX187" s="449"/>
      <c r="TNY187" s="449"/>
      <c r="TNZ187" s="449"/>
      <c r="TOA187" s="449"/>
      <c r="TOB187" s="449"/>
      <c r="TOC187" s="449"/>
      <c r="TOD187" s="449"/>
      <c r="TOE187" s="449"/>
      <c r="TOF187" s="449"/>
      <c r="TOG187" s="449"/>
      <c r="TOH187" s="449"/>
      <c r="TOI187" s="449"/>
      <c r="TOJ187" s="449"/>
      <c r="TOK187" s="449"/>
      <c r="TOL187" s="449"/>
      <c r="TOM187" s="449"/>
      <c r="TON187" s="449"/>
      <c r="TOO187" s="449"/>
      <c r="TOP187" s="449"/>
      <c r="TOQ187" s="449"/>
      <c r="TOR187" s="449"/>
      <c r="TOS187" s="449"/>
      <c r="TOT187" s="449"/>
      <c r="TOU187" s="449"/>
      <c r="TOV187" s="449"/>
      <c r="TOW187" s="449"/>
      <c r="TOX187" s="449"/>
      <c r="TOY187" s="449"/>
      <c r="TOZ187" s="449"/>
      <c r="TPA187" s="449"/>
      <c r="TPB187" s="449"/>
      <c r="TPC187" s="449"/>
      <c r="TPD187" s="449"/>
      <c r="TPE187" s="449"/>
      <c r="TPF187" s="449"/>
      <c r="TPG187" s="449"/>
      <c r="TPH187" s="449"/>
      <c r="TPI187" s="449"/>
      <c r="TPJ187" s="449"/>
      <c r="TPK187" s="449"/>
      <c r="TPL187" s="449"/>
      <c r="TPM187" s="449"/>
      <c r="TPN187" s="449"/>
      <c r="TPO187" s="449"/>
      <c r="TPP187" s="449"/>
      <c r="TPQ187" s="449"/>
      <c r="TPR187" s="449"/>
      <c r="TPS187" s="449"/>
      <c r="TPT187" s="449"/>
      <c r="TPU187" s="449"/>
      <c r="TPV187" s="449"/>
      <c r="TPW187" s="449"/>
      <c r="TPX187" s="449"/>
      <c r="TPY187" s="449"/>
      <c r="TPZ187" s="449"/>
      <c r="TQA187" s="449"/>
      <c r="TQB187" s="449"/>
      <c r="TQC187" s="449"/>
      <c r="TQD187" s="449"/>
      <c r="TQE187" s="449"/>
      <c r="TQF187" s="449"/>
      <c r="TQG187" s="449"/>
      <c r="TQH187" s="449"/>
      <c r="TQI187" s="449"/>
      <c r="TQJ187" s="449"/>
      <c r="TQK187" s="449"/>
      <c r="TQL187" s="449"/>
      <c r="TQM187" s="449"/>
      <c r="TQN187" s="449"/>
      <c r="TQO187" s="449"/>
      <c r="TQP187" s="449"/>
      <c r="TQQ187" s="449"/>
      <c r="TQR187" s="449"/>
      <c r="TQS187" s="449"/>
      <c r="TQT187" s="449"/>
      <c r="TQU187" s="449"/>
      <c r="TQV187" s="449"/>
      <c r="TQW187" s="449"/>
      <c r="TQX187" s="449"/>
      <c r="TQY187" s="449"/>
      <c r="TQZ187" s="449"/>
      <c r="TRA187" s="449"/>
      <c r="TRB187" s="449"/>
      <c r="TRC187" s="449"/>
      <c r="TRD187" s="449"/>
      <c r="TRE187" s="449"/>
      <c r="TRF187" s="449"/>
      <c r="TRG187" s="449"/>
      <c r="TRH187" s="449"/>
      <c r="TRI187" s="449"/>
      <c r="TRJ187" s="449"/>
      <c r="TRK187" s="449"/>
      <c r="TRL187" s="449"/>
      <c r="TRM187" s="449"/>
      <c r="TRN187" s="449"/>
      <c r="TRO187" s="449"/>
      <c r="TRP187" s="449"/>
      <c r="TRQ187" s="449"/>
      <c r="TRR187" s="449"/>
      <c r="TRS187" s="449"/>
      <c r="TRT187" s="449"/>
      <c r="TRU187" s="449"/>
      <c r="TRV187" s="449"/>
      <c r="TRW187" s="449"/>
      <c r="TRX187" s="449"/>
      <c r="TRY187" s="449"/>
      <c r="TRZ187" s="449"/>
      <c r="TSA187" s="449"/>
      <c r="TSB187" s="449"/>
      <c r="TSC187" s="449"/>
      <c r="TSD187" s="449"/>
      <c r="TSE187" s="449"/>
      <c r="TSF187" s="449"/>
      <c r="TSG187" s="449"/>
      <c r="TSH187" s="449"/>
      <c r="TSI187" s="449"/>
      <c r="TSJ187" s="449"/>
      <c r="TSK187" s="449"/>
      <c r="TSL187" s="449"/>
      <c r="TSM187" s="449"/>
      <c r="TSN187" s="449"/>
      <c r="TSO187" s="449"/>
      <c r="TSP187" s="449"/>
      <c r="TSQ187" s="449"/>
      <c r="TSR187" s="449"/>
      <c r="TSS187" s="449"/>
      <c r="TST187" s="449"/>
      <c r="TSU187" s="449"/>
      <c r="TSV187" s="449"/>
      <c r="TSW187" s="449"/>
      <c r="TSX187" s="449"/>
      <c r="TSY187" s="449"/>
      <c r="TSZ187" s="449"/>
      <c r="TTA187" s="449"/>
      <c r="TTB187" s="449"/>
      <c r="TTC187" s="449"/>
      <c r="TTD187" s="449"/>
      <c r="TTE187" s="449"/>
      <c r="TTF187" s="449"/>
      <c r="TTG187" s="449"/>
      <c r="TTH187" s="449"/>
      <c r="TTI187" s="449"/>
      <c r="TTJ187" s="449"/>
      <c r="TTK187" s="449"/>
      <c r="TTL187" s="449"/>
      <c r="TTM187" s="449"/>
      <c r="TTN187" s="449"/>
      <c r="TTO187" s="449"/>
      <c r="TTP187" s="449"/>
      <c r="TTQ187" s="449"/>
      <c r="TTR187" s="449"/>
      <c r="TTS187" s="449"/>
      <c r="TTT187" s="449"/>
      <c r="TTU187" s="449"/>
      <c r="TTV187" s="449"/>
      <c r="TTW187" s="449"/>
      <c r="TTX187" s="449"/>
      <c r="TTY187" s="449"/>
      <c r="TTZ187" s="449"/>
      <c r="TUA187" s="449"/>
      <c r="TUB187" s="449"/>
      <c r="TUC187" s="449"/>
      <c r="TUD187" s="449"/>
      <c r="TUE187" s="449"/>
      <c r="TUF187" s="449"/>
      <c r="TUG187" s="449"/>
      <c r="TUH187" s="449"/>
      <c r="TUI187" s="449"/>
      <c r="TUJ187" s="449"/>
      <c r="TUK187" s="449"/>
      <c r="TUL187" s="449"/>
      <c r="TUM187" s="449"/>
      <c r="TUN187" s="449"/>
      <c r="TUO187" s="449"/>
      <c r="TUP187" s="449"/>
      <c r="TUQ187" s="449"/>
      <c r="TUR187" s="449"/>
      <c r="TUS187" s="449"/>
      <c r="TUT187" s="449"/>
      <c r="TUU187" s="449"/>
      <c r="TUV187" s="449"/>
      <c r="TUW187" s="449"/>
      <c r="TUX187" s="449"/>
      <c r="TUY187" s="449"/>
      <c r="TUZ187" s="449"/>
      <c r="TVA187" s="449"/>
      <c r="TVB187" s="449"/>
      <c r="TVC187" s="449"/>
      <c r="TVD187" s="449"/>
      <c r="TVE187" s="449"/>
      <c r="TVF187" s="449"/>
      <c r="TVG187" s="449"/>
      <c r="TVH187" s="449"/>
      <c r="TVI187" s="449"/>
      <c r="TVJ187" s="449"/>
      <c r="TVK187" s="449"/>
      <c r="TVL187" s="449"/>
      <c r="TVM187" s="449"/>
      <c r="TVN187" s="449"/>
      <c r="TVO187" s="449"/>
      <c r="TVP187" s="449"/>
      <c r="TVQ187" s="449"/>
      <c r="TVR187" s="449"/>
      <c r="TVS187" s="449"/>
      <c r="TVT187" s="449"/>
      <c r="TVU187" s="449"/>
      <c r="TVV187" s="449"/>
      <c r="TVW187" s="449"/>
      <c r="TVX187" s="449"/>
      <c r="TVY187" s="449"/>
      <c r="TVZ187" s="449"/>
      <c r="TWA187" s="449"/>
      <c r="TWB187" s="449"/>
      <c r="TWC187" s="449"/>
      <c r="TWD187" s="449"/>
      <c r="TWE187" s="449"/>
      <c r="TWF187" s="449"/>
      <c r="TWG187" s="449"/>
      <c r="TWH187" s="449"/>
      <c r="TWI187" s="449"/>
      <c r="TWJ187" s="449"/>
      <c r="TWK187" s="449"/>
      <c r="TWL187" s="449"/>
      <c r="TWM187" s="449"/>
      <c r="TWN187" s="449"/>
      <c r="TWO187" s="449"/>
      <c r="TWP187" s="449"/>
      <c r="TWQ187" s="449"/>
      <c r="TWR187" s="449"/>
      <c r="TWS187" s="449"/>
      <c r="TWT187" s="449"/>
      <c r="TWU187" s="449"/>
      <c r="TWV187" s="449"/>
      <c r="TWW187" s="449"/>
      <c r="TWX187" s="449"/>
      <c r="TWY187" s="449"/>
      <c r="TWZ187" s="449"/>
      <c r="TXA187" s="449"/>
      <c r="TXB187" s="449"/>
      <c r="TXC187" s="449"/>
      <c r="TXD187" s="449"/>
      <c r="TXE187" s="449"/>
      <c r="TXF187" s="449"/>
      <c r="TXG187" s="449"/>
      <c r="TXH187" s="449"/>
      <c r="TXI187" s="449"/>
      <c r="TXJ187" s="449"/>
      <c r="TXK187" s="449"/>
      <c r="TXL187" s="449"/>
      <c r="TXM187" s="449"/>
      <c r="TXN187" s="449"/>
      <c r="TXO187" s="449"/>
      <c r="TXP187" s="449"/>
      <c r="TXQ187" s="449"/>
      <c r="TXR187" s="449"/>
      <c r="TXS187" s="449"/>
      <c r="TXT187" s="449"/>
      <c r="TXU187" s="449"/>
      <c r="TXV187" s="449"/>
      <c r="TXW187" s="449"/>
      <c r="TXX187" s="449"/>
      <c r="TXY187" s="449"/>
      <c r="TXZ187" s="449"/>
      <c r="TYA187" s="449"/>
      <c r="TYB187" s="449"/>
      <c r="TYC187" s="449"/>
      <c r="TYD187" s="449"/>
      <c r="TYE187" s="449"/>
      <c r="TYF187" s="449"/>
      <c r="TYG187" s="449"/>
      <c r="TYH187" s="449"/>
      <c r="TYI187" s="449"/>
      <c r="TYJ187" s="449"/>
      <c r="TYK187" s="449"/>
      <c r="TYL187" s="449"/>
      <c r="TYM187" s="449"/>
      <c r="TYN187" s="449"/>
      <c r="TYO187" s="449"/>
      <c r="TYP187" s="449"/>
      <c r="TYQ187" s="449"/>
      <c r="TYR187" s="449"/>
      <c r="TYS187" s="449"/>
      <c r="TYT187" s="449"/>
      <c r="TYU187" s="449"/>
      <c r="TYV187" s="449"/>
      <c r="TYW187" s="449"/>
      <c r="TYX187" s="449"/>
      <c r="TYY187" s="449"/>
      <c r="TYZ187" s="449"/>
      <c r="TZA187" s="449"/>
      <c r="TZB187" s="449"/>
      <c r="TZC187" s="449"/>
      <c r="TZD187" s="449"/>
      <c r="TZE187" s="449"/>
      <c r="TZF187" s="449"/>
      <c r="TZG187" s="449"/>
      <c r="TZH187" s="449"/>
      <c r="TZI187" s="449"/>
      <c r="TZJ187" s="449"/>
      <c r="TZK187" s="449"/>
      <c r="TZL187" s="449"/>
      <c r="TZM187" s="449"/>
      <c r="TZN187" s="449"/>
      <c r="TZO187" s="449"/>
      <c r="TZP187" s="449"/>
      <c r="TZQ187" s="449"/>
      <c r="TZR187" s="449"/>
      <c r="TZS187" s="449"/>
      <c r="TZT187" s="449"/>
      <c r="TZU187" s="449"/>
      <c r="TZV187" s="449"/>
      <c r="TZW187" s="449"/>
      <c r="TZX187" s="449"/>
      <c r="TZY187" s="449"/>
      <c r="TZZ187" s="449"/>
      <c r="UAA187" s="449"/>
      <c r="UAB187" s="449"/>
      <c r="UAC187" s="449"/>
      <c r="UAD187" s="449"/>
      <c r="UAE187" s="449"/>
      <c r="UAF187" s="449"/>
      <c r="UAG187" s="449"/>
      <c r="UAH187" s="449"/>
      <c r="UAI187" s="449"/>
      <c r="UAJ187" s="449"/>
      <c r="UAK187" s="449"/>
      <c r="UAL187" s="449"/>
      <c r="UAM187" s="449"/>
      <c r="UAN187" s="449"/>
      <c r="UAO187" s="449"/>
      <c r="UAP187" s="449"/>
      <c r="UAQ187" s="449"/>
      <c r="UAR187" s="449"/>
      <c r="UAS187" s="449"/>
      <c r="UAT187" s="449"/>
      <c r="UAU187" s="449"/>
      <c r="UAV187" s="449"/>
      <c r="UAW187" s="449"/>
      <c r="UAX187" s="449"/>
      <c r="UAY187" s="449"/>
      <c r="UAZ187" s="449"/>
      <c r="UBA187" s="449"/>
      <c r="UBB187" s="449"/>
      <c r="UBC187" s="449"/>
      <c r="UBD187" s="449"/>
      <c r="UBE187" s="449"/>
      <c r="UBF187" s="449"/>
      <c r="UBG187" s="449"/>
      <c r="UBH187" s="449"/>
      <c r="UBI187" s="449"/>
      <c r="UBJ187" s="449"/>
      <c r="UBK187" s="449"/>
      <c r="UBL187" s="449"/>
      <c r="UBM187" s="449"/>
      <c r="UBN187" s="449"/>
      <c r="UBO187" s="449"/>
      <c r="UBP187" s="449"/>
      <c r="UBQ187" s="449"/>
      <c r="UBR187" s="449"/>
      <c r="UBS187" s="449"/>
      <c r="UBT187" s="449"/>
      <c r="UBU187" s="449"/>
      <c r="UBV187" s="449"/>
      <c r="UBW187" s="449"/>
      <c r="UBX187" s="449"/>
      <c r="UBY187" s="449"/>
      <c r="UBZ187" s="449"/>
      <c r="UCA187" s="449"/>
      <c r="UCB187" s="449"/>
      <c r="UCC187" s="449"/>
      <c r="UCD187" s="449"/>
      <c r="UCE187" s="449"/>
      <c r="UCF187" s="449"/>
      <c r="UCG187" s="449"/>
      <c r="UCH187" s="449"/>
      <c r="UCI187" s="449"/>
      <c r="UCJ187" s="449"/>
      <c r="UCK187" s="449"/>
      <c r="UCL187" s="449"/>
      <c r="UCM187" s="449"/>
      <c r="UCN187" s="449"/>
      <c r="UCO187" s="449"/>
      <c r="UCP187" s="449"/>
      <c r="UCQ187" s="449"/>
      <c r="UCR187" s="449"/>
      <c r="UCS187" s="449"/>
      <c r="UCT187" s="449"/>
      <c r="UCU187" s="449"/>
      <c r="UCV187" s="449"/>
      <c r="UCW187" s="449"/>
      <c r="UCX187" s="449"/>
      <c r="UCY187" s="449"/>
      <c r="UCZ187" s="449"/>
      <c r="UDA187" s="449"/>
      <c r="UDB187" s="449"/>
      <c r="UDC187" s="449"/>
      <c r="UDD187" s="449"/>
      <c r="UDE187" s="449"/>
      <c r="UDF187" s="449"/>
      <c r="UDG187" s="449"/>
      <c r="UDH187" s="449"/>
      <c r="UDI187" s="449"/>
      <c r="UDJ187" s="449"/>
      <c r="UDK187" s="449"/>
      <c r="UDL187" s="449"/>
      <c r="UDM187" s="449"/>
      <c r="UDN187" s="449"/>
      <c r="UDO187" s="449"/>
      <c r="UDP187" s="449"/>
      <c r="UDQ187" s="449"/>
      <c r="UDR187" s="449"/>
      <c r="UDS187" s="449"/>
      <c r="UDT187" s="449"/>
      <c r="UDU187" s="449"/>
      <c r="UDV187" s="449"/>
      <c r="UDW187" s="449"/>
      <c r="UDX187" s="449"/>
      <c r="UDY187" s="449"/>
      <c r="UDZ187" s="449"/>
      <c r="UEA187" s="449"/>
      <c r="UEB187" s="449"/>
      <c r="UEC187" s="449"/>
      <c r="UED187" s="449"/>
      <c r="UEE187" s="449"/>
      <c r="UEF187" s="449"/>
      <c r="UEG187" s="449"/>
      <c r="UEH187" s="449"/>
      <c r="UEI187" s="449"/>
      <c r="UEJ187" s="449"/>
      <c r="UEK187" s="449"/>
      <c r="UEL187" s="449"/>
      <c r="UEM187" s="449"/>
      <c r="UEN187" s="449"/>
      <c r="UEO187" s="449"/>
      <c r="UEP187" s="449"/>
      <c r="UEQ187" s="449"/>
      <c r="UER187" s="449"/>
      <c r="UES187" s="449"/>
      <c r="UET187" s="449"/>
      <c r="UEU187" s="449"/>
      <c r="UEV187" s="449"/>
      <c r="UEW187" s="449"/>
      <c r="UEX187" s="449"/>
      <c r="UEY187" s="449"/>
      <c r="UEZ187" s="449"/>
      <c r="UFA187" s="449"/>
      <c r="UFB187" s="449"/>
      <c r="UFC187" s="449"/>
      <c r="UFD187" s="449"/>
      <c r="UFE187" s="449"/>
      <c r="UFF187" s="449"/>
      <c r="UFG187" s="449"/>
      <c r="UFH187" s="449"/>
      <c r="UFI187" s="449"/>
      <c r="UFJ187" s="449"/>
      <c r="UFK187" s="449"/>
      <c r="UFL187" s="449"/>
      <c r="UFM187" s="449"/>
      <c r="UFN187" s="449"/>
      <c r="UFO187" s="449"/>
      <c r="UFP187" s="449"/>
      <c r="UFQ187" s="449"/>
      <c r="UFR187" s="449"/>
      <c r="UFS187" s="449"/>
      <c r="UFT187" s="449"/>
      <c r="UFU187" s="449"/>
      <c r="UFV187" s="449"/>
      <c r="UFW187" s="449"/>
      <c r="UFX187" s="449"/>
      <c r="UFY187" s="449"/>
      <c r="UFZ187" s="449"/>
      <c r="UGA187" s="449"/>
      <c r="UGB187" s="449"/>
      <c r="UGC187" s="449"/>
      <c r="UGD187" s="449"/>
      <c r="UGE187" s="449"/>
      <c r="UGF187" s="449"/>
      <c r="UGG187" s="449"/>
      <c r="UGH187" s="449"/>
      <c r="UGI187" s="449"/>
      <c r="UGJ187" s="449"/>
      <c r="UGK187" s="449"/>
      <c r="UGL187" s="449"/>
      <c r="UGM187" s="449"/>
      <c r="UGN187" s="449"/>
      <c r="UGO187" s="449"/>
      <c r="UGP187" s="449"/>
      <c r="UGQ187" s="449"/>
      <c r="UGR187" s="449"/>
      <c r="UGS187" s="449"/>
      <c r="UGT187" s="449"/>
      <c r="UGU187" s="449"/>
      <c r="UGV187" s="449"/>
      <c r="UGW187" s="449"/>
      <c r="UGX187" s="449"/>
      <c r="UGY187" s="449"/>
      <c r="UGZ187" s="449"/>
      <c r="UHA187" s="449"/>
      <c r="UHB187" s="449"/>
      <c r="UHC187" s="449"/>
      <c r="UHD187" s="449"/>
      <c r="UHE187" s="449"/>
      <c r="UHF187" s="449"/>
      <c r="UHG187" s="449"/>
      <c r="UHH187" s="449"/>
      <c r="UHI187" s="449"/>
      <c r="UHJ187" s="449"/>
      <c r="UHK187" s="449"/>
      <c r="UHL187" s="449"/>
      <c r="UHM187" s="449"/>
      <c r="UHN187" s="449"/>
      <c r="UHO187" s="449"/>
      <c r="UHP187" s="449"/>
      <c r="UHQ187" s="449"/>
      <c r="UHR187" s="449"/>
      <c r="UHS187" s="449"/>
      <c r="UHT187" s="449"/>
      <c r="UHU187" s="449"/>
      <c r="UHV187" s="449"/>
      <c r="UHW187" s="449"/>
      <c r="UHX187" s="449"/>
      <c r="UHY187" s="449"/>
      <c r="UHZ187" s="449"/>
      <c r="UIA187" s="449"/>
      <c r="UIB187" s="449"/>
      <c r="UIC187" s="449"/>
      <c r="UID187" s="449"/>
      <c r="UIE187" s="449"/>
      <c r="UIF187" s="449"/>
      <c r="UIG187" s="449"/>
      <c r="UIH187" s="449"/>
      <c r="UII187" s="449"/>
      <c r="UIJ187" s="449"/>
      <c r="UIK187" s="449"/>
      <c r="UIL187" s="449"/>
      <c r="UIM187" s="449"/>
      <c r="UIN187" s="449"/>
      <c r="UIO187" s="449"/>
      <c r="UIP187" s="449"/>
      <c r="UIQ187" s="449"/>
      <c r="UIR187" s="449"/>
      <c r="UIS187" s="449"/>
      <c r="UIT187" s="449"/>
      <c r="UIU187" s="449"/>
      <c r="UIV187" s="449"/>
      <c r="UIW187" s="449"/>
      <c r="UIX187" s="449"/>
      <c r="UIY187" s="449"/>
      <c r="UIZ187" s="449"/>
      <c r="UJA187" s="449"/>
      <c r="UJB187" s="449"/>
      <c r="UJC187" s="449"/>
      <c r="UJD187" s="449"/>
      <c r="UJE187" s="449"/>
      <c r="UJF187" s="449"/>
      <c r="UJG187" s="449"/>
      <c r="UJH187" s="449"/>
      <c r="UJI187" s="449"/>
      <c r="UJJ187" s="449"/>
      <c r="UJK187" s="449"/>
      <c r="UJL187" s="449"/>
      <c r="UJM187" s="449"/>
      <c r="UJN187" s="449"/>
      <c r="UJO187" s="449"/>
      <c r="UJP187" s="449"/>
      <c r="UJQ187" s="449"/>
      <c r="UJR187" s="449"/>
      <c r="UJS187" s="449"/>
      <c r="UJT187" s="449"/>
      <c r="UJU187" s="449"/>
      <c r="UJV187" s="449"/>
      <c r="UJW187" s="449"/>
      <c r="UJX187" s="449"/>
      <c r="UJY187" s="449"/>
      <c r="UJZ187" s="449"/>
      <c r="UKA187" s="449"/>
      <c r="UKB187" s="449"/>
      <c r="UKC187" s="449"/>
      <c r="UKD187" s="449"/>
      <c r="UKE187" s="449"/>
      <c r="UKF187" s="449"/>
      <c r="UKG187" s="449"/>
      <c r="UKH187" s="449"/>
      <c r="UKI187" s="449"/>
      <c r="UKJ187" s="449"/>
      <c r="UKK187" s="449"/>
      <c r="UKL187" s="449"/>
      <c r="UKM187" s="449"/>
      <c r="UKN187" s="449"/>
      <c r="UKO187" s="449"/>
      <c r="UKP187" s="449"/>
      <c r="UKQ187" s="449"/>
      <c r="UKR187" s="449"/>
      <c r="UKS187" s="449"/>
      <c r="UKT187" s="449"/>
      <c r="UKU187" s="449"/>
      <c r="UKV187" s="449"/>
      <c r="UKW187" s="449"/>
      <c r="UKX187" s="449"/>
      <c r="UKY187" s="449"/>
      <c r="UKZ187" s="449"/>
      <c r="ULA187" s="449"/>
      <c r="ULB187" s="449"/>
      <c r="ULC187" s="449"/>
      <c r="ULD187" s="449"/>
      <c r="ULE187" s="449"/>
      <c r="ULF187" s="449"/>
      <c r="ULG187" s="449"/>
      <c r="ULH187" s="449"/>
      <c r="ULI187" s="449"/>
      <c r="ULJ187" s="449"/>
      <c r="ULK187" s="449"/>
      <c r="ULL187" s="449"/>
      <c r="ULM187" s="449"/>
      <c r="ULN187" s="449"/>
      <c r="ULO187" s="449"/>
      <c r="ULP187" s="449"/>
      <c r="ULQ187" s="449"/>
      <c r="ULR187" s="449"/>
      <c r="ULS187" s="449"/>
      <c r="ULT187" s="449"/>
      <c r="ULU187" s="449"/>
      <c r="ULV187" s="449"/>
      <c r="ULW187" s="449"/>
      <c r="ULX187" s="449"/>
      <c r="ULY187" s="449"/>
      <c r="ULZ187" s="449"/>
      <c r="UMA187" s="449"/>
      <c r="UMB187" s="449"/>
      <c r="UMC187" s="449"/>
      <c r="UMD187" s="449"/>
      <c r="UME187" s="449"/>
      <c r="UMF187" s="449"/>
      <c r="UMG187" s="449"/>
      <c r="UMH187" s="449"/>
      <c r="UMI187" s="449"/>
      <c r="UMJ187" s="449"/>
      <c r="UMK187" s="449"/>
      <c r="UML187" s="449"/>
      <c r="UMM187" s="449"/>
      <c r="UMN187" s="449"/>
      <c r="UMO187" s="449"/>
      <c r="UMP187" s="449"/>
      <c r="UMQ187" s="449"/>
      <c r="UMR187" s="449"/>
      <c r="UMS187" s="449"/>
      <c r="UMT187" s="449"/>
      <c r="UMU187" s="449"/>
      <c r="UMV187" s="449"/>
      <c r="UMW187" s="449"/>
      <c r="UMX187" s="449"/>
      <c r="UMY187" s="449"/>
      <c r="UMZ187" s="449"/>
      <c r="UNA187" s="449"/>
      <c r="UNB187" s="449"/>
      <c r="UNC187" s="449"/>
      <c r="UND187" s="449"/>
      <c r="UNE187" s="449"/>
      <c r="UNF187" s="449"/>
      <c r="UNG187" s="449"/>
      <c r="UNH187" s="449"/>
      <c r="UNI187" s="449"/>
      <c r="UNJ187" s="449"/>
      <c r="UNK187" s="449"/>
      <c r="UNL187" s="449"/>
      <c r="UNM187" s="449"/>
      <c r="UNN187" s="449"/>
      <c r="UNO187" s="449"/>
      <c r="UNP187" s="449"/>
      <c r="UNQ187" s="449"/>
      <c r="UNR187" s="449"/>
      <c r="UNS187" s="449"/>
      <c r="UNT187" s="449"/>
      <c r="UNU187" s="449"/>
      <c r="UNV187" s="449"/>
      <c r="UNW187" s="449"/>
      <c r="UNX187" s="449"/>
      <c r="UNY187" s="449"/>
      <c r="UNZ187" s="449"/>
      <c r="UOA187" s="449"/>
      <c r="UOB187" s="449"/>
      <c r="UOC187" s="449"/>
      <c r="UOD187" s="449"/>
      <c r="UOE187" s="449"/>
      <c r="UOF187" s="449"/>
      <c r="UOG187" s="449"/>
      <c r="UOH187" s="449"/>
      <c r="UOI187" s="449"/>
      <c r="UOJ187" s="449"/>
      <c r="UOK187" s="449"/>
      <c r="UOL187" s="449"/>
      <c r="UOM187" s="449"/>
      <c r="UON187" s="449"/>
      <c r="UOO187" s="449"/>
      <c r="UOP187" s="449"/>
      <c r="UOQ187" s="449"/>
      <c r="UOR187" s="449"/>
      <c r="UOS187" s="449"/>
      <c r="UOT187" s="449"/>
      <c r="UOU187" s="449"/>
      <c r="UOV187" s="449"/>
      <c r="UOW187" s="449"/>
      <c r="UOX187" s="449"/>
      <c r="UOY187" s="449"/>
      <c r="UOZ187" s="449"/>
      <c r="UPA187" s="449"/>
      <c r="UPB187" s="449"/>
      <c r="UPC187" s="449"/>
      <c r="UPD187" s="449"/>
      <c r="UPE187" s="449"/>
      <c r="UPF187" s="449"/>
      <c r="UPG187" s="449"/>
      <c r="UPH187" s="449"/>
      <c r="UPI187" s="449"/>
      <c r="UPJ187" s="449"/>
      <c r="UPK187" s="449"/>
      <c r="UPL187" s="449"/>
      <c r="UPM187" s="449"/>
      <c r="UPN187" s="449"/>
      <c r="UPO187" s="449"/>
      <c r="UPP187" s="449"/>
      <c r="UPQ187" s="449"/>
      <c r="UPR187" s="449"/>
      <c r="UPS187" s="449"/>
      <c r="UPT187" s="449"/>
      <c r="UPU187" s="449"/>
      <c r="UPV187" s="449"/>
      <c r="UPW187" s="449"/>
      <c r="UPX187" s="449"/>
      <c r="UPY187" s="449"/>
      <c r="UPZ187" s="449"/>
      <c r="UQA187" s="449"/>
      <c r="UQB187" s="449"/>
      <c r="UQC187" s="449"/>
      <c r="UQD187" s="449"/>
      <c r="UQE187" s="449"/>
      <c r="UQF187" s="449"/>
      <c r="UQG187" s="449"/>
      <c r="UQH187" s="449"/>
      <c r="UQI187" s="449"/>
      <c r="UQJ187" s="449"/>
      <c r="UQK187" s="449"/>
      <c r="UQL187" s="449"/>
      <c r="UQM187" s="449"/>
      <c r="UQN187" s="449"/>
      <c r="UQO187" s="449"/>
      <c r="UQP187" s="449"/>
      <c r="UQQ187" s="449"/>
      <c r="UQR187" s="449"/>
      <c r="UQS187" s="449"/>
      <c r="UQT187" s="449"/>
      <c r="UQU187" s="449"/>
      <c r="UQV187" s="449"/>
      <c r="UQW187" s="449"/>
      <c r="UQX187" s="449"/>
      <c r="UQY187" s="449"/>
      <c r="UQZ187" s="449"/>
      <c r="URA187" s="449"/>
      <c r="URB187" s="449"/>
      <c r="URC187" s="449"/>
      <c r="URD187" s="449"/>
      <c r="URE187" s="449"/>
      <c r="URF187" s="449"/>
      <c r="URG187" s="449"/>
      <c r="URH187" s="449"/>
      <c r="URI187" s="449"/>
      <c r="URJ187" s="449"/>
      <c r="URK187" s="449"/>
      <c r="URL187" s="449"/>
      <c r="URM187" s="449"/>
      <c r="URN187" s="449"/>
      <c r="URO187" s="449"/>
      <c r="URP187" s="449"/>
      <c r="URQ187" s="449"/>
      <c r="URR187" s="449"/>
      <c r="URS187" s="449"/>
      <c r="URT187" s="449"/>
      <c r="URU187" s="449"/>
      <c r="URV187" s="449"/>
      <c r="URW187" s="449"/>
      <c r="URX187" s="449"/>
      <c r="URY187" s="449"/>
      <c r="URZ187" s="449"/>
      <c r="USA187" s="449"/>
      <c r="USB187" s="449"/>
      <c r="USC187" s="449"/>
      <c r="USD187" s="449"/>
      <c r="USE187" s="449"/>
      <c r="USF187" s="449"/>
      <c r="USG187" s="449"/>
      <c r="USH187" s="449"/>
      <c r="USI187" s="449"/>
      <c r="USJ187" s="449"/>
      <c r="USK187" s="449"/>
      <c r="USL187" s="449"/>
      <c r="USM187" s="449"/>
      <c r="USN187" s="449"/>
      <c r="USO187" s="449"/>
      <c r="USP187" s="449"/>
      <c r="USQ187" s="449"/>
      <c r="USR187" s="449"/>
      <c r="USS187" s="449"/>
      <c r="UST187" s="449"/>
      <c r="USU187" s="449"/>
      <c r="USV187" s="449"/>
      <c r="USW187" s="449"/>
      <c r="USX187" s="449"/>
      <c r="USY187" s="449"/>
      <c r="USZ187" s="449"/>
      <c r="UTA187" s="449"/>
      <c r="UTB187" s="449"/>
      <c r="UTC187" s="449"/>
      <c r="UTD187" s="449"/>
      <c r="UTE187" s="449"/>
      <c r="UTF187" s="449"/>
      <c r="UTG187" s="449"/>
      <c r="UTH187" s="449"/>
      <c r="UTI187" s="449"/>
      <c r="UTJ187" s="449"/>
      <c r="UTK187" s="449"/>
      <c r="UTL187" s="449"/>
      <c r="UTM187" s="449"/>
      <c r="UTN187" s="449"/>
      <c r="UTO187" s="449"/>
      <c r="UTP187" s="449"/>
      <c r="UTQ187" s="449"/>
      <c r="UTR187" s="449"/>
      <c r="UTS187" s="449"/>
      <c r="UTT187" s="449"/>
      <c r="UTU187" s="449"/>
      <c r="UTV187" s="449"/>
      <c r="UTW187" s="449"/>
      <c r="UTX187" s="449"/>
      <c r="UTY187" s="449"/>
      <c r="UTZ187" s="449"/>
      <c r="UUA187" s="449"/>
      <c r="UUB187" s="449"/>
      <c r="UUC187" s="449"/>
      <c r="UUD187" s="449"/>
      <c r="UUE187" s="449"/>
      <c r="UUF187" s="449"/>
      <c r="UUG187" s="449"/>
      <c r="UUH187" s="449"/>
      <c r="UUI187" s="449"/>
      <c r="UUJ187" s="449"/>
      <c r="UUK187" s="449"/>
      <c r="UUL187" s="449"/>
      <c r="UUM187" s="449"/>
      <c r="UUN187" s="449"/>
      <c r="UUO187" s="449"/>
      <c r="UUP187" s="449"/>
      <c r="UUQ187" s="449"/>
      <c r="UUR187" s="449"/>
      <c r="UUS187" s="449"/>
      <c r="UUT187" s="449"/>
      <c r="UUU187" s="449"/>
      <c r="UUV187" s="449"/>
      <c r="UUW187" s="449"/>
      <c r="UUX187" s="449"/>
      <c r="UUY187" s="449"/>
      <c r="UUZ187" s="449"/>
      <c r="UVA187" s="449"/>
      <c r="UVB187" s="449"/>
      <c r="UVC187" s="449"/>
      <c r="UVD187" s="449"/>
      <c r="UVE187" s="449"/>
      <c r="UVF187" s="449"/>
      <c r="UVG187" s="449"/>
      <c r="UVH187" s="449"/>
      <c r="UVI187" s="449"/>
      <c r="UVJ187" s="449"/>
      <c r="UVK187" s="449"/>
      <c r="UVL187" s="449"/>
      <c r="UVM187" s="449"/>
      <c r="UVN187" s="449"/>
      <c r="UVO187" s="449"/>
      <c r="UVP187" s="449"/>
      <c r="UVQ187" s="449"/>
      <c r="UVR187" s="449"/>
      <c r="UVS187" s="449"/>
      <c r="UVT187" s="449"/>
      <c r="UVU187" s="449"/>
      <c r="UVV187" s="449"/>
      <c r="UVW187" s="449"/>
      <c r="UVX187" s="449"/>
      <c r="UVY187" s="449"/>
      <c r="UVZ187" s="449"/>
      <c r="UWA187" s="449"/>
      <c r="UWB187" s="449"/>
      <c r="UWC187" s="449"/>
      <c r="UWD187" s="449"/>
      <c r="UWE187" s="449"/>
      <c r="UWF187" s="449"/>
      <c r="UWG187" s="449"/>
      <c r="UWH187" s="449"/>
      <c r="UWI187" s="449"/>
      <c r="UWJ187" s="449"/>
      <c r="UWK187" s="449"/>
      <c r="UWL187" s="449"/>
      <c r="UWM187" s="449"/>
      <c r="UWN187" s="449"/>
      <c r="UWO187" s="449"/>
      <c r="UWP187" s="449"/>
      <c r="UWQ187" s="449"/>
      <c r="UWR187" s="449"/>
      <c r="UWS187" s="449"/>
      <c r="UWT187" s="449"/>
      <c r="UWU187" s="449"/>
      <c r="UWV187" s="449"/>
      <c r="UWW187" s="449"/>
      <c r="UWX187" s="449"/>
      <c r="UWY187" s="449"/>
      <c r="UWZ187" s="449"/>
      <c r="UXA187" s="449"/>
      <c r="UXB187" s="449"/>
      <c r="UXC187" s="449"/>
      <c r="UXD187" s="449"/>
      <c r="UXE187" s="449"/>
      <c r="UXF187" s="449"/>
      <c r="UXG187" s="449"/>
      <c r="UXH187" s="449"/>
      <c r="UXI187" s="449"/>
      <c r="UXJ187" s="449"/>
      <c r="UXK187" s="449"/>
      <c r="UXL187" s="449"/>
      <c r="UXM187" s="449"/>
      <c r="UXN187" s="449"/>
      <c r="UXO187" s="449"/>
      <c r="UXP187" s="449"/>
      <c r="UXQ187" s="449"/>
      <c r="UXR187" s="449"/>
      <c r="UXS187" s="449"/>
      <c r="UXT187" s="449"/>
      <c r="UXU187" s="449"/>
      <c r="UXV187" s="449"/>
      <c r="UXW187" s="449"/>
      <c r="UXX187" s="449"/>
      <c r="UXY187" s="449"/>
      <c r="UXZ187" s="449"/>
      <c r="UYA187" s="449"/>
      <c r="UYB187" s="449"/>
      <c r="UYC187" s="449"/>
      <c r="UYD187" s="449"/>
      <c r="UYE187" s="449"/>
      <c r="UYF187" s="449"/>
      <c r="UYG187" s="449"/>
      <c r="UYH187" s="449"/>
      <c r="UYI187" s="449"/>
      <c r="UYJ187" s="449"/>
      <c r="UYK187" s="449"/>
      <c r="UYL187" s="449"/>
      <c r="UYM187" s="449"/>
      <c r="UYN187" s="449"/>
      <c r="UYO187" s="449"/>
      <c r="UYP187" s="449"/>
      <c r="UYQ187" s="449"/>
      <c r="UYR187" s="449"/>
      <c r="UYS187" s="449"/>
      <c r="UYT187" s="449"/>
      <c r="UYU187" s="449"/>
      <c r="UYV187" s="449"/>
      <c r="UYW187" s="449"/>
      <c r="UYX187" s="449"/>
      <c r="UYY187" s="449"/>
      <c r="UYZ187" s="449"/>
      <c r="UZA187" s="449"/>
      <c r="UZB187" s="449"/>
      <c r="UZC187" s="449"/>
      <c r="UZD187" s="449"/>
      <c r="UZE187" s="449"/>
      <c r="UZF187" s="449"/>
      <c r="UZG187" s="449"/>
      <c r="UZH187" s="449"/>
      <c r="UZI187" s="449"/>
      <c r="UZJ187" s="449"/>
      <c r="UZK187" s="449"/>
      <c r="UZL187" s="449"/>
      <c r="UZM187" s="449"/>
      <c r="UZN187" s="449"/>
      <c r="UZO187" s="449"/>
      <c r="UZP187" s="449"/>
      <c r="UZQ187" s="449"/>
      <c r="UZR187" s="449"/>
      <c r="UZS187" s="449"/>
      <c r="UZT187" s="449"/>
      <c r="UZU187" s="449"/>
      <c r="UZV187" s="449"/>
      <c r="UZW187" s="449"/>
      <c r="UZX187" s="449"/>
      <c r="UZY187" s="449"/>
      <c r="UZZ187" s="449"/>
      <c r="VAA187" s="449"/>
      <c r="VAB187" s="449"/>
      <c r="VAC187" s="449"/>
      <c r="VAD187" s="449"/>
      <c r="VAE187" s="449"/>
      <c r="VAF187" s="449"/>
      <c r="VAG187" s="449"/>
      <c r="VAH187" s="449"/>
      <c r="VAI187" s="449"/>
      <c r="VAJ187" s="449"/>
      <c r="VAK187" s="449"/>
      <c r="VAL187" s="449"/>
      <c r="VAM187" s="449"/>
      <c r="VAN187" s="449"/>
      <c r="VAO187" s="449"/>
      <c r="VAP187" s="449"/>
      <c r="VAQ187" s="449"/>
      <c r="VAR187" s="449"/>
      <c r="VAS187" s="449"/>
      <c r="VAT187" s="449"/>
      <c r="VAU187" s="449"/>
      <c r="VAV187" s="449"/>
      <c r="VAW187" s="449"/>
      <c r="VAX187" s="449"/>
      <c r="VAY187" s="449"/>
      <c r="VAZ187" s="449"/>
      <c r="VBA187" s="449"/>
      <c r="VBB187" s="449"/>
      <c r="VBC187" s="449"/>
      <c r="VBD187" s="449"/>
      <c r="VBE187" s="449"/>
      <c r="VBF187" s="449"/>
      <c r="VBG187" s="449"/>
      <c r="VBH187" s="449"/>
      <c r="VBI187" s="449"/>
      <c r="VBJ187" s="449"/>
      <c r="VBK187" s="449"/>
      <c r="VBL187" s="449"/>
      <c r="VBM187" s="449"/>
      <c r="VBN187" s="449"/>
      <c r="VBO187" s="449"/>
      <c r="VBP187" s="449"/>
      <c r="VBQ187" s="449"/>
      <c r="VBR187" s="449"/>
      <c r="VBS187" s="449"/>
      <c r="VBT187" s="449"/>
      <c r="VBU187" s="449"/>
      <c r="VBV187" s="449"/>
      <c r="VBW187" s="449"/>
      <c r="VBX187" s="449"/>
      <c r="VBY187" s="449"/>
      <c r="VBZ187" s="449"/>
      <c r="VCA187" s="449"/>
      <c r="VCB187" s="449"/>
      <c r="VCC187" s="449"/>
      <c r="VCD187" s="449"/>
      <c r="VCE187" s="449"/>
      <c r="VCF187" s="449"/>
      <c r="VCG187" s="449"/>
      <c r="VCH187" s="449"/>
      <c r="VCI187" s="449"/>
      <c r="VCJ187" s="449"/>
      <c r="VCK187" s="449"/>
      <c r="VCL187" s="449"/>
      <c r="VCM187" s="449"/>
      <c r="VCN187" s="449"/>
      <c r="VCO187" s="449"/>
      <c r="VCP187" s="449"/>
      <c r="VCQ187" s="449"/>
      <c r="VCR187" s="449"/>
      <c r="VCS187" s="449"/>
      <c r="VCT187" s="449"/>
      <c r="VCU187" s="449"/>
      <c r="VCV187" s="449"/>
      <c r="VCW187" s="449"/>
      <c r="VCX187" s="449"/>
      <c r="VCY187" s="449"/>
      <c r="VCZ187" s="449"/>
      <c r="VDA187" s="449"/>
      <c r="VDB187" s="449"/>
      <c r="VDC187" s="449"/>
      <c r="VDD187" s="449"/>
      <c r="VDE187" s="449"/>
      <c r="VDF187" s="449"/>
      <c r="VDG187" s="449"/>
      <c r="VDH187" s="449"/>
      <c r="VDI187" s="449"/>
      <c r="VDJ187" s="449"/>
      <c r="VDK187" s="449"/>
      <c r="VDL187" s="449"/>
      <c r="VDM187" s="449"/>
      <c r="VDN187" s="449"/>
      <c r="VDO187" s="449"/>
      <c r="VDP187" s="449"/>
      <c r="VDQ187" s="449"/>
      <c r="VDR187" s="449"/>
      <c r="VDS187" s="449"/>
      <c r="VDT187" s="449"/>
      <c r="VDU187" s="449"/>
      <c r="VDV187" s="449"/>
      <c r="VDW187" s="449"/>
      <c r="VDX187" s="449"/>
      <c r="VDY187" s="449"/>
      <c r="VDZ187" s="449"/>
      <c r="VEA187" s="449"/>
      <c r="VEB187" s="449"/>
      <c r="VEC187" s="449"/>
      <c r="VED187" s="449"/>
      <c r="VEE187" s="449"/>
      <c r="VEF187" s="449"/>
      <c r="VEG187" s="449"/>
      <c r="VEH187" s="449"/>
      <c r="VEI187" s="449"/>
      <c r="VEJ187" s="449"/>
      <c r="VEK187" s="449"/>
      <c r="VEL187" s="449"/>
      <c r="VEM187" s="449"/>
      <c r="VEN187" s="449"/>
      <c r="VEO187" s="449"/>
      <c r="VEP187" s="449"/>
      <c r="VEQ187" s="449"/>
      <c r="VER187" s="449"/>
      <c r="VES187" s="449"/>
      <c r="VET187" s="449"/>
      <c r="VEU187" s="449"/>
      <c r="VEV187" s="449"/>
      <c r="VEW187" s="449"/>
      <c r="VEX187" s="449"/>
      <c r="VEY187" s="449"/>
      <c r="VEZ187" s="449"/>
      <c r="VFA187" s="449"/>
      <c r="VFB187" s="449"/>
      <c r="VFC187" s="449"/>
      <c r="VFD187" s="449"/>
      <c r="VFE187" s="449"/>
      <c r="VFF187" s="449"/>
      <c r="VFG187" s="449"/>
      <c r="VFH187" s="449"/>
      <c r="VFI187" s="449"/>
      <c r="VFJ187" s="449"/>
      <c r="VFK187" s="449"/>
      <c r="VFL187" s="449"/>
      <c r="VFM187" s="449"/>
      <c r="VFN187" s="449"/>
      <c r="VFO187" s="449"/>
      <c r="VFP187" s="449"/>
      <c r="VFQ187" s="449"/>
      <c r="VFR187" s="449"/>
      <c r="VFS187" s="449"/>
      <c r="VFT187" s="449"/>
      <c r="VFU187" s="449"/>
      <c r="VFV187" s="449"/>
      <c r="VFW187" s="449"/>
      <c r="VFX187" s="449"/>
      <c r="VFY187" s="449"/>
      <c r="VFZ187" s="449"/>
      <c r="VGA187" s="449"/>
      <c r="VGB187" s="449"/>
      <c r="VGC187" s="449"/>
      <c r="VGD187" s="449"/>
      <c r="VGE187" s="449"/>
      <c r="VGF187" s="449"/>
      <c r="VGG187" s="449"/>
      <c r="VGH187" s="449"/>
      <c r="VGI187" s="449"/>
      <c r="VGJ187" s="449"/>
      <c r="VGK187" s="449"/>
      <c r="VGL187" s="449"/>
      <c r="VGM187" s="449"/>
      <c r="VGN187" s="449"/>
      <c r="VGO187" s="449"/>
      <c r="VGP187" s="449"/>
      <c r="VGQ187" s="449"/>
      <c r="VGR187" s="449"/>
      <c r="VGS187" s="449"/>
      <c r="VGT187" s="449"/>
      <c r="VGU187" s="449"/>
      <c r="VGV187" s="449"/>
      <c r="VGW187" s="449"/>
      <c r="VGX187" s="449"/>
      <c r="VGY187" s="449"/>
      <c r="VGZ187" s="449"/>
      <c r="VHA187" s="449"/>
      <c r="VHB187" s="449"/>
      <c r="VHC187" s="449"/>
      <c r="VHD187" s="449"/>
      <c r="VHE187" s="449"/>
      <c r="VHF187" s="449"/>
      <c r="VHG187" s="449"/>
      <c r="VHH187" s="449"/>
      <c r="VHI187" s="449"/>
      <c r="VHJ187" s="449"/>
      <c r="VHK187" s="449"/>
      <c r="VHL187" s="449"/>
      <c r="VHM187" s="449"/>
      <c r="VHN187" s="449"/>
      <c r="VHO187" s="449"/>
      <c r="VHP187" s="449"/>
      <c r="VHQ187" s="449"/>
      <c r="VHR187" s="449"/>
      <c r="VHS187" s="449"/>
      <c r="VHT187" s="449"/>
      <c r="VHU187" s="449"/>
      <c r="VHV187" s="449"/>
      <c r="VHW187" s="449"/>
      <c r="VHX187" s="449"/>
      <c r="VHY187" s="449"/>
      <c r="VHZ187" s="449"/>
      <c r="VIA187" s="449"/>
      <c r="VIB187" s="449"/>
      <c r="VIC187" s="449"/>
      <c r="VID187" s="449"/>
      <c r="VIE187" s="449"/>
      <c r="VIF187" s="449"/>
      <c r="VIG187" s="449"/>
      <c r="VIH187" s="449"/>
      <c r="VII187" s="449"/>
      <c r="VIJ187" s="449"/>
      <c r="VIK187" s="449"/>
      <c r="VIL187" s="449"/>
      <c r="VIM187" s="449"/>
      <c r="VIN187" s="449"/>
      <c r="VIO187" s="449"/>
      <c r="VIP187" s="449"/>
      <c r="VIQ187" s="449"/>
      <c r="VIR187" s="449"/>
      <c r="VIS187" s="449"/>
      <c r="VIT187" s="449"/>
      <c r="VIU187" s="449"/>
      <c r="VIV187" s="449"/>
      <c r="VIW187" s="449"/>
      <c r="VIX187" s="449"/>
      <c r="VIY187" s="449"/>
      <c r="VIZ187" s="449"/>
      <c r="VJA187" s="449"/>
      <c r="VJB187" s="449"/>
      <c r="VJC187" s="449"/>
      <c r="VJD187" s="449"/>
      <c r="VJE187" s="449"/>
      <c r="VJF187" s="449"/>
      <c r="VJG187" s="449"/>
      <c r="VJH187" s="449"/>
      <c r="VJI187" s="449"/>
      <c r="VJJ187" s="449"/>
      <c r="VJK187" s="449"/>
      <c r="VJL187" s="449"/>
      <c r="VJM187" s="449"/>
      <c r="VJN187" s="449"/>
      <c r="VJO187" s="449"/>
      <c r="VJP187" s="449"/>
      <c r="VJQ187" s="449"/>
      <c r="VJR187" s="449"/>
      <c r="VJS187" s="449"/>
      <c r="VJT187" s="449"/>
      <c r="VJU187" s="449"/>
      <c r="VJV187" s="449"/>
      <c r="VJW187" s="449"/>
      <c r="VJX187" s="449"/>
      <c r="VJY187" s="449"/>
      <c r="VJZ187" s="449"/>
      <c r="VKA187" s="449"/>
      <c r="VKB187" s="449"/>
      <c r="VKC187" s="449"/>
      <c r="VKD187" s="449"/>
      <c r="VKE187" s="449"/>
      <c r="VKF187" s="449"/>
      <c r="VKG187" s="449"/>
      <c r="VKH187" s="449"/>
      <c r="VKI187" s="449"/>
      <c r="VKJ187" s="449"/>
      <c r="VKK187" s="449"/>
      <c r="VKL187" s="449"/>
      <c r="VKM187" s="449"/>
      <c r="VKN187" s="449"/>
      <c r="VKO187" s="449"/>
      <c r="VKP187" s="449"/>
      <c r="VKQ187" s="449"/>
      <c r="VKR187" s="449"/>
      <c r="VKS187" s="449"/>
      <c r="VKT187" s="449"/>
      <c r="VKU187" s="449"/>
      <c r="VKV187" s="449"/>
      <c r="VKW187" s="449"/>
      <c r="VKX187" s="449"/>
      <c r="VKY187" s="449"/>
      <c r="VKZ187" s="449"/>
      <c r="VLA187" s="449"/>
      <c r="VLB187" s="449"/>
      <c r="VLC187" s="449"/>
      <c r="VLD187" s="449"/>
      <c r="VLE187" s="449"/>
      <c r="VLF187" s="449"/>
      <c r="VLG187" s="449"/>
      <c r="VLH187" s="449"/>
      <c r="VLI187" s="449"/>
      <c r="VLJ187" s="449"/>
      <c r="VLK187" s="449"/>
      <c r="VLL187" s="449"/>
      <c r="VLM187" s="449"/>
      <c r="VLN187" s="449"/>
      <c r="VLO187" s="449"/>
      <c r="VLP187" s="449"/>
      <c r="VLQ187" s="449"/>
      <c r="VLR187" s="449"/>
      <c r="VLS187" s="449"/>
      <c r="VLT187" s="449"/>
      <c r="VLU187" s="449"/>
      <c r="VLV187" s="449"/>
      <c r="VLW187" s="449"/>
      <c r="VLX187" s="449"/>
      <c r="VLY187" s="449"/>
      <c r="VLZ187" s="449"/>
      <c r="VMA187" s="449"/>
      <c r="VMB187" s="449"/>
      <c r="VMC187" s="449"/>
      <c r="VMD187" s="449"/>
      <c r="VME187" s="449"/>
      <c r="VMF187" s="449"/>
      <c r="VMG187" s="449"/>
      <c r="VMH187" s="449"/>
      <c r="VMI187" s="449"/>
      <c r="VMJ187" s="449"/>
      <c r="VMK187" s="449"/>
      <c r="VML187" s="449"/>
      <c r="VMM187" s="449"/>
      <c r="VMN187" s="449"/>
      <c r="VMO187" s="449"/>
      <c r="VMP187" s="449"/>
      <c r="VMQ187" s="449"/>
      <c r="VMR187" s="449"/>
      <c r="VMS187" s="449"/>
      <c r="VMT187" s="449"/>
      <c r="VMU187" s="449"/>
      <c r="VMV187" s="449"/>
      <c r="VMW187" s="449"/>
      <c r="VMX187" s="449"/>
      <c r="VMY187" s="449"/>
      <c r="VMZ187" s="449"/>
      <c r="VNA187" s="449"/>
      <c r="VNB187" s="449"/>
      <c r="VNC187" s="449"/>
      <c r="VND187" s="449"/>
      <c r="VNE187" s="449"/>
      <c r="VNF187" s="449"/>
      <c r="VNG187" s="449"/>
      <c r="VNH187" s="449"/>
      <c r="VNI187" s="449"/>
      <c r="VNJ187" s="449"/>
      <c r="VNK187" s="449"/>
      <c r="VNL187" s="449"/>
      <c r="VNM187" s="449"/>
      <c r="VNN187" s="449"/>
      <c r="VNO187" s="449"/>
      <c r="VNP187" s="449"/>
      <c r="VNQ187" s="449"/>
      <c r="VNR187" s="449"/>
      <c r="VNS187" s="449"/>
      <c r="VNT187" s="449"/>
      <c r="VNU187" s="449"/>
      <c r="VNV187" s="449"/>
      <c r="VNW187" s="449"/>
      <c r="VNX187" s="449"/>
      <c r="VNY187" s="449"/>
      <c r="VNZ187" s="449"/>
      <c r="VOA187" s="449"/>
      <c r="VOB187" s="449"/>
      <c r="VOC187" s="449"/>
      <c r="VOD187" s="449"/>
      <c r="VOE187" s="449"/>
      <c r="VOF187" s="449"/>
      <c r="VOG187" s="449"/>
      <c r="VOH187" s="449"/>
      <c r="VOI187" s="449"/>
      <c r="VOJ187" s="449"/>
      <c r="VOK187" s="449"/>
      <c r="VOL187" s="449"/>
      <c r="VOM187" s="449"/>
      <c r="VON187" s="449"/>
      <c r="VOO187" s="449"/>
      <c r="VOP187" s="449"/>
      <c r="VOQ187" s="449"/>
      <c r="VOR187" s="449"/>
      <c r="VOS187" s="449"/>
      <c r="VOT187" s="449"/>
      <c r="VOU187" s="449"/>
      <c r="VOV187" s="449"/>
      <c r="VOW187" s="449"/>
      <c r="VOX187" s="449"/>
      <c r="VOY187" s="449"/>
      <c r="VOZ187" s="449"/>
      <c r="VPA187" s="449"/>
      <c r="VPB187" s="449"/>
      <c r="VPC187" s="449"/>
      <c r="VPD187" s="449"/>
      <c r="VPE187" s="449"/>
      <c r="VPF187" s="449"/>
      <c r="VPG187" s="449"/>
      <c r="VPH187" s="449"/>
      <c r="VPI187" s="449"/>
      <c r="VPJ187" s="449"/>
      <c r="VPK187" s="449"/>
      <c r="VPL187" s="449"/>
      <c r="VPM187" s="449"/>
      <c r="VPN187" s="449"/>
      <c r="VPO187" s="449"/>
      <c r="VPP187" s="449"/>
      <c r="VPQ187" s="449"/>
      <c r="VPR187" s="449"/>
      <c r="VPS187" s="449"/>
      <c r="VPT187" s="449"/>
      <c r="VPU187" s="449"/>
      <c r="VPV187" s="449"/>
      <c r="VPW187" s="449"/>
      <c r="VPX187" s="449"/>
      <c r="VPY187" s="449"/>
      <c r="VPZ187" s="449"/>
      <c r="VQA187" s="449"/>
      <c r="VQB187" s="449"/>
      <c r="VQC187" s="449"/>
      <c r="VQD187" s="449"/>
      <c r="VQE187" s="449"/>
      <c r="VQF187" s="449"/>
      <c r="VQG187" s="449"/>
      <c r="VQH187" s="449"/>
      <c r="VQI187" s="449"/>
      <c r="VQJ187" s="449"/>
      <c r="VQK187" s="449"/>
      <c r="VQL187" s="449"/>
      <c r="VQM187" s="449"/>
      <c r="VQN187" s="449"/>
      <c r="VQO187" s="449"/>
      <c r="VQP187" s="449"/>
      <c r="VQQ187" s="449"/>
      <c r="VQR187" s="449"/>
      <c r="VQS187" s="449"/>
      <c r="VQT187" s="449"/>
      <c r="VQU187" s="449"/>
      <c r="VQV187" s="449"/>
      <c r="VQW187" s="449"/>
      <c r="VQX187" s="449"/>
      <c r="VQY187" s="449"/>
      <c r="VQZ187" s="449"/>
      <c r="VRA187" s="449"/>
      <c r="VRB187" s="449"/>
      <c r="VRC187" s="449"/>
      <c r="VRD187" s="449"/>
      <c r="VRE187" s="449"/>
      <c r="VRF187" s="449"/>
      <c r="VRG187" s="449"/>
      <c r="VRH187" s="449"/>
      <c r="VRI187" s="449"/>
      <c r="VRJ187" s="449"/>
      <c r="VRK187" s="449"/>
      <c r="VRL187" s="449"/>
      <c r="VRM187" s="449"/>
      <c r="VRN187" s="449"/>
      <c r="VRO187" s="449"/>
      <c r="VRP187" s="449"/>
      <c r="VRQ187" s="449"/>
      <c r="VRR187" s="449"/>
      <c r="VRS187" s="449"/>
      <c r="VRT187" s="449"/>
      <c r="VRU187" s="449"/>
      <c r="VRV187" s="449"/>
      <c r="VRW187" s="449"/>
      <c r="VRX187" s="449"/>
      <c r="VRY187" s="449"/>
      <c r="VRZ187" s="449"/>
      <c r="VSA187" s="449"/>
      <c r="VSB187" s="449"/>
      <c r="VSC187" s="449"/>
      <c r="VSD187" s="449"/>
      <c r="VSE187" s="449"/>
      <c r="VSF187" s="449"/>
      <c r="VSG187" s="449"/>
      <c r="VSH187" s="449"/>
      <c r="VSI187" s="449"/>
      <c r="VSJ187" s="449"/>
      <c r="VSK187" s="449"/>
      <c r="VSL187" s="449"/>
      <c r="VSM187" s="449"/>
      <c r="VSN187" s="449"/>
      <c r="VSO187" s="449"/>
      <c r="VSP187" s="449"/>
      <c r="VSQ187" s="449"/>
      <c r="VSR187" s="449"/>
      <c r="VSS187" s="449"/>
      <c r="VST187" s="449"/>
      <c r="VSU187" s="449"/>
      <c r="VSV187" s="449"/>
      <c r="VSW187" s="449"/>
      <c r="VSX187" s="449"/>
      <c r="VSY187" s="449"/>
      <c r="VSZ187" s="449"/>
      <c r="VTA187" s="449"/>
      <c r="VTB187" s="449"/>
      <c r="VTC187" s="449"/>
      <c r="VTD187" s="449"/>
      <c r="VTE187" s="449"/>
      <c r="VTF187" s="449"/>
      <c r="VTG187" s="449"/>
      <c r="VTH187" s="449"/>
      <c r="VTI187" s="449"/>
      <c r="VTJ187" s="449"/>
      <c r="VTK187" s="449"/>
      <c r="VTL187" s="449"/>
      <c r="VTM187" s="449"/>
      <c r="VTN187" s="449"/>
      <c r="VTO187" s="449"/>
      <c r="VTP187" s="449"/>
      <c r="VTQ187" s="449"/>
      <c r="VTR187" s="449"/>
      <c r="VTS187" s="449"/>
      <c r="VTT187" s="449"/>
      <c r="VTU187" s="449"/>
      <c r="VTV187" s="449"/>
      <c r="VTW187" s="449"/>
      <c r="VTX187" s="449"/>
      <c r="VTY187" s="449"/>
      <c r="VTZ187" s="449"/>
      <c r="VUA187" s="449"/>
      <c r="VUB187" s="449"/>
      <c r="VUC187" s="449"/>
      <c r="VUD187" s="449"/>
      <c r="VUE187" s="449"/>
      <c r="VUF187" s="449"/>
      <c r="VUG187" s="449"/>
      <c r="VUH187" s="449"/>
      <c r="VUI187" s="449"/>
      <c r="VUJ187" s="449"/>
      <c r="VUK187" s="449"/>
      <c r="VUL187" s="449"/>
      <c r="VUM187" s="449"/>
      <c r="VUN187" s="449"/>
      <c r="VUO187" s="449"/>
      <c r="VUP187" s="449"/>
      <c r="VUQ187" s="449"/>
      <c r="VUR187" s="449"/>
      <c r="VUS187" s="449"/>
      <c r="VUT187" s="449"/>
      <c r="VUU187" s="449"/>
      <c r="VUV187" s="449"/>
      <c r="VUW187" s="449"/>
      <c r="VUX187" s="449"/>
      <c r="VUY187" s="449"/>
      <c r="VUZ187" s="449"/>
      <c r="VVA187" s="449"/>
      <c r="VVB187" s="449"/>
      <c r="VVC187" s="449"/>
      <c r="VVD187" s="449"/>
      <c r="VVE187" s="449"/>
      <c r="VVF187" s="449"/>
      <c r="VVG187" s="449"/>
      <c r="VVH187" s="449"/>
      <c r="VVI187" s="449"/>
      <c r="VVJ187" s="449"/>
      <c r="VVK187" s="449"/>
      <c r="VVL187" s="449"/>
      <c r="VVM187" s="449"/>
      <c r="VVN187" s="449"/>
      <c r="VVO187" s="449"/>
      <c r="VVP187" s="449"/>
      <c r="VVQ187" s="449"/>
      <c r="VVR187" s="449"/>
      <c r="VVS187" s="449"/>
      <c r="VVT187" s="449"/>
      <c r="VVU187" s="449"/>
      <c r="VVV187" s="449"/>
      <c r="VVW187" s="449"/>
      <c r="VVX187" s="449"/>
      <c r="VVY187" s="449"/>
      <c r="VVZ187" s="449"/>
      <c r="VWA187" s="449"/>
      <c r="VWB187" s="449"/>
      <c r="VWC187" s="449"/>
      <c r="VWD187" s="449"/>
      <c r="VWE187" s="449"/>
      <c r="VWF187" s="449"/>
      <c r="VWG187" s="449"/>
      <c r="VWH187" s="449"/>
      <c r="VWI187" s="449"/>
      <c r="VWJ187" s="449"/>
      <c r="VWK187" s="449"/>
      <c r="VWL187" s="449"/>
      <c r="VWM187" s="449"/>
      <c r="VWN187" s="449"/>
      <c r="VWO187" s="449"/>
      <c r="VWP187" s="449"/>
      <c r="VWQ187" s="449"/>
      <c r="VWR187" s="449"/>
      <c r="VWS187" s="449"/>
      <c r="VWT187" s="449"/>
      <c r="VWU187" s="449"/>
      <c r="VWV187" s="449"/>
      <c r="VWW187" s="449"/>
      <c r="VWX187" s="449"/>
      <c r="VWY187" s="449"/>
      <c r="VWZ187" s="449"/>
      <c r="VXA187" s="449"/>
      <c r="VXB187" s="449"/>
      <c r="VXC187" s="449"/>
      <c r="VXD187" s="449"/>
      <c r="VXE187" s="449"/>
      <c r="VXF187" s="449"/>
      <c r="VXG187" s="449"/>
      <c r="VXH187" s="449"/>
      <c r="VXI187" s="449"/>
      <c r="VXJ187" s="449"/>
      <c r="VXK187" s="449"/>
      <c r="VXL187" s="449"/>
      <c r="VXM187" s="449"/>
      <c r="VXN187" s="449"/>
      <c r="VXO187" s="449"/>
      <c r="VXP187" s="449"/>
      <c r="VXQ187" s="449"/>
      <c r="VXR187" s="449"/>
      <c r="VXS187" s="449"/>
      <c r="VXT187" s="449"/>
      <c r="VXU187" s="449"/>
      <c r="VXV187" s="449"/>
      <c r="VXW187" s="449"/>
      <c r="VXX187" s="449"/>
      <c r="VXY187" s="449"/>
      <c r="VXZ187" s="449"/>
      <c r="VYA187" s="449"/>
      <c r="VYB187" s="449"/>
      <c r="VYC187" s="449"/>
      <c r="VYD187" s="449"/>
      <c r="VYE187" s="449"/>
      <c r="VYF187" s="449"/>
      <c r="VYG187" s="449"/>
      <c r="VYH187" s="449"/>
      <c r="VYI187" s="449"/>
      <c r="VYJ187" s="449"/>
      <c r="VYK187" s="449"/>
      <c r="VYL187" s="449"/>
      <c r="VYM187" s="449"/>
      <c r="VYN187" s="449"/>
      <c r="VYO187" s="449"/>
      <c r="VYP187" s="449"/>
      <c r="VYQ187" s="449"/>
      <c r="VYR187" s="449"/>
      <c r="VYS187" s="449"/>
      <c r="VYT187" s="449"/>
      <c r="VYU187" s="449"/>
      <c r="VYV187" s="449"/>
      <c r="VYW187" s="449"/>
      <c r="VYX187" s="449"/>
      <c r="VYY187" s="449"/>
      <c r="VYZ187" s="449"/>
      <c r="VZA187" s="449"/>
      <c r="VZB187" s="449"/>
      <c r="VZC187" s="449"/>
      <c r="VZD187" s="449"/>
      <c r="VZE187" s="449"/>
      <c r="VZF187" s="449"/>
      <c r="VZG187" s="449"/>
      <c r="VZH187" s="449"/>
      <c r="VZI187" s="449"/>
      <c r="VZJ187" s="449"/>
      <c r="VZK187" s="449"/>
      <c r="VZL187" s="449"/>
      <c r="VZM187" s="449"/>
      <c r="VZN187" s="449"/>
      <c r="VZO187" s="449"/>
      <c r="VZP187" s="449"/>
      <c r="VZQ187" s="449"/>
      <c r="VZR187" s="449"/>
      <c r="VZS187" s="449"/>
      <c r="VZT187" s="449"/>
      <c r="VZU187" s="449"/>
      <c r="VZV187" s="449"/>
      <c r="VZW187" s="449"/>
      <c r="VZX187" s="449"/>
      <c r="VZY187" s="449"/>
      <c r="VZZ187" s="449"/>
      <c r="WAA187" s="449"/>
      <c r="WAB187" s="449"/>
      <c r="WAC187" s="449"/>
      <c r="WAD187" s="449"/>
      <c r="WAE187" s="449"/>
      <c r="WAF187" s="449"/>
      <c r="WAG187" s="449"/>
      <c r="WAH187" s="449"/>
      <c r="WAI187" s="449"/>
      <c r="WAJ187" s="449"/>
      <c r="WAK187" s="449"/>
      <c r="WAL187" s="449"/>
      <c r="WAM187" s="449"/>
      <c r="WAN187" s="449"/>
      <c r="WAO187" s="449"/>
      <c r="WAP187" s="449"/>
      <c r="WAQ187" s="449"/>
      <c r="WAR187" s="449"/>
      <c r="WAS187" s="449"/>
      <c r="WAT187" s="449"/>
      <c r="WAU187" s="449"/>
      <c r="WAV187" s="449"/>
      <c r="WAW187" s="449"/>
      <c r="WAX187" s="449"/>
      <c r="WAY187" s="449"/>
      <c r="WAZ187" s="449"/>
      <c r="WBA187" s="449"/>
      <c r="WBB187" s="449"/>
      <c r="WBC187" s="449"/>
      <c r="WBD187" s="449"/>
      <c r="WBE187" s="449"/>
      <c r="WBF187" s="449"/>
      <c r="WBG187" s="449"/>
      <c r="WBH187" s="449"/>
      <c r="WBI187" s="449"/>
      <c r="WBJ187" s="449"/>
      <c r="WBK187" s="449"/>
      <c r="WBL187" s="449"/>
      <c r="WBM187" s="449"/>
      <c r="WBN187" s="449"/>
      <c r="WBO187" s="449"/>
      <c r="WBP187" s="449"/>
      <c r="WBQ187" s="449"/>
      <c r="WBR187" s="449"/>
      <c r="WBS187" s="449"/>
      <c r="WBT187" s="449"/>
      <c r="WBU187" s="449"/>
      <c r="WBV187" s="449"/>
      <c r="WBW187" s="449"/>
      <c r="WBX187" s="449"/>
      <c r="WBY187" s="449"/>
      <c r="WBZ187" s="449"/>
      <c r="WCA187" s="449"/>
      <c r="WCB187" s="449"/>
      <c r="WCC187" s="449"/>
      <c r="WCD187" s="449"/>
      <c r="WCE187" s="449"/>
      <c r="WCF187" s="449"/>
      <c r="WCG187" s="449"/>
      <c r="WCH187" s="449"/>
      <c r="WCI187" s="449"/>
      <c r="WCJ187" s="449"/>
      <c r="WCK187" s="449"/>
      <c r="WCL187" s="449"/>
      <c r="WCM187" s="449"/>
      <c r="WCN187" s="449"/>
      <c r="WCO187" s="449"/>
      <c r="WCP187" s="449"/>
      <c r="WCQ187" s="449"/>
      <c r="WCR187" s="449"/>
      <c r="WCS187" s="449"/>
      <c r="WCT187" s="449"/>
      <c r="WCU187" s="449"/>
      <c r="WCV187" s="449"/>
      <c r="WCW187" s="449"/>
      <c r="WCX187" s="449"/>
      <c r="WCY187" s="449"/>
      <c r="WCZ187" s="449"/>
      <c r="WDA187" s="449"/>
      <c r="WDB187" s="449"/>
      <c r="WDC187" s="449"/>
      <c r="WDD187" s="449"/>
      <c r="WDE187" s="449"/>
      <c r="WDF187" s="449"/>
      <c r="WDG187" s="449"/>
      <c r="WDH187" s="449"/>
      <c r="WDI187" s="449"/>
      <c r="WDJ187" s="449"/>
      <c r="WDK187" s="449"/>
      <c r="WDL187" s="449"/>
      <c r="WDM187" s="449"/>
      <c r="WDN187" s="449"/>
      <c r="WDO187" s="449"/>
      <c r="WDP187" s="449"/>
      <c r="WDQ187" s="449"/>
      <c r="WDR187" s="449"/>
      <c r="WDS187" s="449"/>
      <c r="WDT187" s="449"/>
      <c r="WDU187" s="449"/>
      <c r="WDV187" s="449"/>
      <c r="WDW187" s="449"/>
      <c r="WDX187" s="449"/>
      <c r="WDY187" s="449"/>
      <c r="WDZ187" s="449"/>
      <c r="WEA187" s="449"/>
      <c r="WEB187" s="449"/>
      <c r="WEC187" s="449"/>
      <c r="WED187" s="449"/>
      <c r="WEE187" s="449"/>
      <c r="WEF187" s="449"/>
      <c r="WEG187" s="449"/>
      <c r="WEH187" s="449"/>
      <c r="WEI187" s="449"/>
      <c r="WEJ187" s="449"/>
      <c r="WEK187" s="449"/>
      <c r="WEL187" s="449"/>
      <c r="WEM187" s="449"/>
      <c r="WEN187" s="449"/>
      <c r="WEO187" s="449"/>
      <c r="WEP187" s="449"/>
      <c r="WEQ187" s="449"/>
      <c r="WER187" s="449"/>
      <c r="WES187" s="449"/>
      <c r="WET187" s="449"/>
      <c r="WEU187" s="449"/>
      <c r="WEV187" s="449"/>
      <c r="WEW187" s="449"/>
      <c r="WEX187" s="449"/>
      <c r="WEY187" s="449"/>
      <c r="WEZ187" s="449"/>
      <c r="WFA187" s="449"/>
      <c r="WFB187" s="449"/>
      <c r="WFC187" s="449"/>
      <c r="WFD187" s="449"/>
      <c r="WFE187" s="449"/>
      <c r="WFF187" s="449"/>
      <c r="WFG187" s="449"/>
      <c r="WFH187" s="449"/>
      <c r="WFI187" s="449"/>
      <c r="WFJ187" s="449"/>
      <c r="WFK187" s="449"/>
      <c r="WFL187" s="449"/>
      <c r="WFM187" s="449"/>
      <c r="WFN187" s="449"/>
      <c r="WFO187" s="449"/>
      <c r="WFP187" s="449"/>
      <c r="WFQ187" s="449"/>
      <c r="WFR187" s="449"/>
      <c r="WFS187" s="449"/>
      <c r="WFT187" s="449"/>
      <c r="WFU187" s="449"/>
      <c r="WFV187" s="449"/>
      <c r="WFW187" s="449"/>
      <c r="WFX187" s="449"/>
      <c r="WFY187" s="449"/>
      <c r="WFZ187" s="449"/>
      <c r="WGA187" s="449"/>
      <c r="WGB187" s="449"/>
      <c r="WGC187" s="449"/>
      <c r="WGD187" s="449"/>
      <c r="WGE187" s="449"/>
      <c r="WGF187" s="449"/>
      <c r="WGG187" s="449"/>
      <c r="WGH187" s="449"/>
      <c r="WGI187" s="449"/>
      <c r="WGJ187" s="449"/>
      <c r="WGK187" s="449"/>
      <c r="WGL187" s="449"/>
      <c r="WGM187" s="449"/>
      <c r="WGN187" s="449"/>
      <c r="WGO187" s="449"/>
      <c r="WGP187" s="449"/>
      <c r="WGQ187" s="449"/>
      <c r="WGR187" s="449"/>
      <c r="WGS187" s="449"/>
      <c r="WGT187" s="449"/>
      <c r="WGU187" s="449"/>
      <c r="WGV187" s="449"/>
      <c r="WGW187" s="449"/>
      <c r="WGX187" s="449"/>
      <c r="WGY187" s="449"/>
      <c r="WGZ187" s="449"/>
      <c r="WHA187" s="449"/>
      <c r="WHB187" s="449"/>
      <c r="WHC187" s="449"/>
      <c r="WHD187" s="449"/>
      <c r="WHE187" s="449"/>
      <c r="WHF187" s="449"/>
      <c r="WHG187" s="449"/>
      <c r="WHH187" s="449"/>
      <c r="WHI187" s="449"/>
      <c r="WHJ187" s="449"/>
      <c r="WHK187" s="449"/>
      <c r="WHL187" s="449"/>
      <c r="WHM187" s="449"/>
      <c r="WHN187" s="449"/>
      <c r="WHO187" s="449"/>
      <c r="WHP187" s="449"/>
      <c r="WHQ187" s="449"/>
      <c r="WHR187" s="449"/>
      <c r="WHS187" s="449"/>
      <c r="WHT187" s="449"/>
      <c r="WHU187" s="449"/>
      <c r="WHV187" s="449"/>
      <c r="WHW187" s="449"/>
      <c r="WHX187" s="449"/>
      <c r="WHY187" s="449"/>
      <c r="WHZ187" s="449"/>
      <c r="WIA187" s="449"/>
      <c r="WIB187" s="449"/>
      <c r="WIC187" s="449"/>
      <c r="WID187" s="449"/>
      <c r="WIE187" s="449"/>
      <c r="WIF187" s="449"/>
      <c r="WIG187" s="449"/>
      <c r="WIH187" s="449"/>
      <c r="WII187" s="449"/>
      <c r="WIJ187" s="449"/>
      <c r="WIK187" s="449"/>
      <c r="WIL187" s="449"/>
      <c r="WIM187" s="449"/>
      <c r="WIN187" s="449"/>
      <c r="WIO187" s="449"/>
      <c r="WIP187" s="449"/>
      <c r="WIQ187" s="449"/>
      <c r="WIR187" s="449"/>
      <c r="WIS187" s="449"/>
      <c r="WIT187" s="449"/>
      <c r="WIU187" s="449"/>
      <c r="WIV187" s="449"/>
      <c r="WIW187" s="449"/>
      <c r="WIX187" s="449"/>
      <c r="WIY187" s="449"/>
      <c r="WIZ187" s="449"/>
      <c r="WJA187" s="449"/>
      <c r="WJB187" s="449"/>
      <c r="WJC187" s="449"/>
      <c r="WJD187" s="449"/>
      <c r="WJE187" s="449"/>
      <c r="WJF187" s="449"/>
      <c r="WJG187" s="449"/>
      <c r="WJH187" s="449"/>
      <c r="WJI187" s="449"/>
      <c r="WJJ187" s="449"/>
      <c r="WJK187" s="449"/>
      <c r="WJL187" s="449"/>
      <c r="WJM187" s="449"/>
      <c r="WJN187" s="449"/>
      <c r="WJO187" s="449"/>
      <c r="WJP187" s="449"/>
      <c r="WJQ187" s="449"/>
      <c r="WJR187" s="449"/>
      <c r="WJS187" s="449"/>
      <c r="WJT187" s="449"/>
      <c r="WJU187" s="449"/>
      <c r="WJV187" s="449"/>
      <c r="WJW187" s="449"/>
      <c r="WJX187" s="449"/>
      <c r="WJY187" s="449"/>
      <c r="WJZ187" s="449"/>
      <c r="WKA187" s="449"/>
      <c r="WKB187" s="449"/>
      <c r="WKC187" s="449"/>
      <c r="WKD187" s="449"/>
      <c r="WKE187" s="449"/>
      <c r="WKF187" s="449"/>
      <c r="WKG187" s="449"/>
      <c r="WKH187" s="449"/>
      <c r="WKI187" s="449"/>
      <c r="WKJ187" s="449"/>
      <c r="WKK187" s="449"/>
      <c r="WKL187" s="449"/>
      <c r="WKM187" s="449"/>
      <c r="WKN187" s="449"/>
      <c r="WKO187" s="449"/>
      <c r="WKP187" s="449"/>
      <c r="WKQ187" s="449"/>
      <c r="WKR187" s="449"/>
      <c r="WKS187" s="449"/>
      <c r="WKT187" s="449"/>
      <c r="WKU187" s="449"/>
      <c r="WKV187" s="449"/>
      <c r="WKW187" s="449"/>
      <c r="WKX187" s="449"/>
      <c r="WKY187" s="449"/>
      <c r="WKZ187" s="449"/>
      <c r="WLA187" s="449"/>
      <c r="WLB187" s="449"/>
      <c r="WLC187" s="449"/>
      <c r="WLD187" s="449"/>
      <c r="WLE187" s="449"/>
      <c r="WLF187" s="449"/>
      <c r="WLG187" s="449"/>
      <c r="WLH187" s="449"/>
      <c r="WLI187" s="449"/>
      <c r="WLJ187" s="449"/>
      <c r="WLK187" s="449"/>
      <c r="WLL187" s="449"/>
      <c r="WLM187" s="449"/>
      <c r="WLN187" s="449"/>
      <c r="WLO187" s="449"/>
      <c r="WLP187" s="449"/>
      <c r="WLQ187" s="449"/>
      <c r="WLR187" s="449"/>
      <c r="WLS187" s="449"/>
      <c r="WLT187" s="449"/>
      <c r="WLU187" s="449"/>
      <c r="WLV187" s="449"/>
      <c r="WLW187" s="449"/>
      <c r="WLX187" s="449"/>
      <c r="WLY187" s="449"/>
      <c r="WLZ187" s="449"/>
      <c r="WMA187" s="449"/>
      <c r="WMB187" s="449"/>
      <c r="WMC187" s="449"/>
      <c r="WMD187" s="449"/>
      <c r="WME187" s="449"/>
      <c r="WMF187" s="449"/>
      <c r="WMG187" s="449"/>
      <c r="WMH187" s="449"/>
      <c r="WMI187" s="449"/>
      <c r="WMJ187" s="449"/>
      <c r="WMK187" s="449"/>
      <c r="WML187" s="449"/>
      <c r="WMM187" s="449"/>
      <c r="WMN187" s="449"/>
      <c r="WMO187" s="449"/>
      <c r="WMP187" s="449"/>
      <c r="WMQ187" s="449"/>
      <c r="WMR187" s="449"/>
      <c r="WMS187" s="449"/>
      <c r="WMT187" s="449"/>
      <c r="WMU187" s="449"/>
      <c r="WMV187" s="449"/>
      <c r="WMW187" s="449"/>
      <c r="WMX187" s="449"/>
      <c r="WMY187" s="449"/>
      <c r="WMZ187" s="449"/>
      <c r="WNA187" s="449"/>
      <c r="WNB187" s="449"/>
      <c r="WNC187" s="449"/>
      <c r="WND187" s="449"/>
      <c r="WNE187" s="449"/>
      <c r="WNF187" s="449"/>
      <c r="WNG187" s="449"/>
      <c r="WNH187" s="449"/>
      <c r="WNI187" s="449"/>
      <c r="WNJ187" s="449"/>
      <c r="WNK187" s="449"/>
      <c r="WNL187" s="449"/>
      <c r="WNM187" s="449"/>
      <c r="WNN187" s="449"/>
      <c r="WNO187" s="449"/>
      <c r="WNP187" s="449"/>
      <c r="WNQ187" s="449"/>
      <c r="WNR187" s="449"/>
      <c r="WNS187" s="449"/>
      <c r="WNT187" s="449"/>
      <c r="WNU187" s="449"/>
      <c r="WNV187" s="449"/>
      <c r="WNW187" s="449"/>
      <c r="WNX187" s="449"/>
      <c r="WNY187" s="449"/>
      <c r="WNZ187" s="449"/>
      <c r="WOA187" s="449"/>
      <c r="WOB187" s="449"/>
      <c r="WOC187" s="449"/>
      <c r="WOD187" s="449"/>
      <c r="WOE187" s="449"/>
      <c r="WOF187" s="449"/>
      <c r="WOG187" s="449"/>
      <c r="WOH187" s="449"/>
      <c r="WOI187" s="449"/>
      <c r="WOJ187" s="449"/>
      <c r="WOK187" s="449"/>
      <c r="WOL187" s="449"/>
      <c r="WOM187" s="449"/>
      <c r="WON187" s="449"/>
      <c r="WOO187" s="449"/>
      <c r="WOP187" s="449"/>
      <c r="WOQ187" s="449"/>
      <c r="WOR187" s="449"/>
      <c r="WOS187" s="449"/>
      <c r="WOT187" s="449"/>
      <c r="WOU187" s="449"/>
      <c r="WOV187" s="449"/>
      <c r="WOW187" s="449"/>
      <c r="WOX187" s="449"/>
      <c r="WOY187" s="449"/>
      <c r="WOZ187" s="449"/>
      <c r="WPA187" s="449"/>
      <c r="WPB187" s="449"/>
      <c r="WPC187" s="449"/>
      <c r="WPD187" s="449"/>
      <c r="WPE187" s="449"/>
      <c r="WPF187" s="449"/>
      <c r="WPG187" s="449"/>
      <c r="WPH187" s="449"/>
      <c r="WPI187" s="449"/>
      <c r="WPJ187" s="449"/>
      <c r="WPK187" s="449"/>
      <c r="WPL187" s="449"/>
      <c r="WPM187" s="449"/>
      <c r="WPN187" s="449"/>
      <c r="WPO187" s="449"/>
      <c r="WPP187" s="449"/>
      <c r="WPQ187" s="449"/>
      <c r="WPR187" s="449"/>
      <c r="WPS187" s="449"/>
      <c r="WPT187" s="449"/>
      <c r="WPU187" s="449"/>
      <c r="WPV187" s="449"/>
      <c r="WPW187" s="449"/>
      <c r="WPX187" s="449"/>
      <c r="WPY187" s="449"/>
      <c r="WPZ187" s="449"/>
      <c r="WQA187" s="449"/>
      <c r="WQB187" s="449"/>
      <c r="WQC187" s="449"/>
      <c r="WQD187" s="449"/>
      <c r="WQE187" s="449"/>
      <c r="WQF187" s="449"/>
      <c r="WQG187" s="449"/>
      <c r="WQH187" s="449"/>
      <c r="WQI187" s="449"/>
      <c r="WQJ187" s="449"/>
      <c r="WQK187" s="449"/>
      <c r="WQL187" s="449"/>
      <c r="WQM187" s="449"/>
      <c r="WQN187" s="449"/>
      <c r="WQO187" s="449"/>
      <c r="WQP187" s="449"/>
      <c r="WQQ187" s="449"/>
      <c r="WQR187" s="449"/>
      <c r="WQS187" s="449"/>
      <c r="WQT187" s="449"/>
      <c r="WQU187" s="449"/>
      <c r="WQV187" s="449"/>
      <c r="WQW187" s="449"/>
      <c r="WQX187" s="449"/>
      <c r="WQY187" s="449"/>
      <c r="WQZ187" s="449"/>
      <c r="WRA187" s="449"/>
      <c r="WRB187" s="449"/>
      <c r="WRC187" s="449"/>
      <c r="WRD187" s="449"/>
      <c r="WRE187" s="449"/>
      <c r="WRF187" s="449"/>
      <c r="WRG187" s="449"/>
      <c r="WRH187" s="449"/>
      <c r="WRI187" s="449"/>
      <c r="WRJ187" s="449"/>
      <c r="WRK187" s="449"/>
      <c r="WRL187" s="449"/>
      <c r="WRM187" s="449"/>
      <c r="WRN187" s="449"/>
      <c r="WRO187" s="449"/>
      <c r="WRP187" s="449"/>
      <c r="WRQ187" s="449"/>
      <c r="WRR187" s="449"/>
      <c r="WRS187" s="449"/>
      <c r="WRT187" s="449"/>
      <c r="WRU187" s="449"/>
      <c r="WRV187" s="449"/>
      <c r="WRW187" s="449"/>
      <c r="WRX187" s="449"/>
      <c r="WRY187" s="449"/>
      <c r="WRZ187" s="449"/>
      <c r="WSA187" s="449"/>
      <c r="WSB187" s="449"/>
      <c r="WSC187" s="449"/>
      <c r="WSD187" s="449"/>
      <c r="WSE187" s="449"/>
      <c r="WSF187" s="449"/>
      <c r="WSG187" s="449"/>
      <c r="WSH187" s="449"/>
      <c r="WSI187" s="449"/>
      <c r="WSJ187" s="449"/>
      <c r="WSK187" s="449"/>
      <c r="WSL187" s="449"/>
      <c r="WSM187" s="449"/>
      <c r="WSN187" s="449"/>
      <c r="WSO187" s="449"/>
      <c r="WSP187" s="449"/>
      <c r="WSQ187" s="449"/>
      <c r="WSR187" s="449"/>
      <c r="WSS187" s="449"/>
      <c r="WST187" s="449"/>
      <c r="WSU187" s="449"/>
      <c r="WSV187" s="449"/>
      <c r="WSW187" s="449"/>
      <c r="WSX187" s="449"/>
      <c r="WSY187" s="449"/>
      <c r="WSZ187" s="449"/>
      <c r="WTA187" s="449"/>
      <c r="WTB187" s="449"/>
      <c r="WTC187" s="449"/>
      <c r="WTD187" s="449"/>
      <c r="WTE187" s="449"/>
      <c r="WTF187" s="449"/>
      <c r="WTG187" s="449"/>
      <c r="WTH187" s="449"/>
      <c r="WTI187" s="449"/>
      <c r="WTJ187" s="449"/>
      <c r="WTK187" s="449"/>
      <c r="WTL187" s="449"/>
      <c r="WTM187" s="449"/>
      <c r="WTN187" s="449"/>
      <c r="WTO187" s="449"/>
      <c r="WTP187" s="449"/>
      <c r="WTQ187" s="449"/>
      <c r="WTR187" s="449"/>
      <c r="WTS187" s="449"/>
      <c r="WTT187" s="449"/>
      <c r="WTU187" s="449"/>
      <c r="WTV187" s="449"/>
      <c r="WTW187" s="449"/>
      <c r="WTX187" s="449"/>
      <c r="WTY187" s="449"/>
      <c r="WTZ187" s="449"/>
      <c r="WUA187" s="449"/>
      <c r="WUB187" s="449"/>
      <c r="WUC187" s="449"/>
      <c r="WUD187" s="449"/>
      <c r="WUE187" s="449"/>
      <c r="WUF187" s="449"/>
      <c r="WUG187" s="449"/>
      <c r="WUH187" s="449"/>
      <c r="WUI187" s="449"/>
      <c r="WUJ187" s="449"/>
      <c r="WUK187" s="449"/>
      <c r="WUL187" s="449"/>
      <c r="WUM187" s="449"/>
      <c r="WUN187" s="449"/>
      <c r="WUO187" s="449"/>
      <c r="WUP187" s="449"/>
      <c r="WUQ187" s="449"/>
      <c r="WUR187" s="449"/>
      <c r="WUS187" s="449"/>
      <c r="WUT187" s="449"/>
      <c r="WUU187" s="449"/>
      <c r="WUV187" s="449"/>
      <c r="WUW187" s="449"/>
      <c r="WUX187" s="449"/>
      <c r="WUY187" s="449"/>
      <c r="WUZ187" s="449"/>
      <c r="WVA187" s="449"/>
      <c r="WVB187" s="449"/>
      <c r="WVC187" s="449"/>
      <c r="WVD187" s="449"/>
      <c r="WVE187" s="449"/>
      <c r="WVF187" s="449"/>
      <c r="WVG187" s="449"/>
      <c r="WVH187" s="449"/>
      <c r="WVI187" s="449"/>
      <c r="WVJ187" s="449"/>
      <c r="WVK187" s="449"/>
      <c r="WVL187" s="449"/>
      <c r="WVM187" s="449"/>
      <c r="WVN187" s="449"/>
      <c r="WVO187" s="449"/>
      <c r="WVP187" s="449"/>
      <c r="WVQ187" s="449"/>
      <c r="WVR187" s="449"/>
      <c r="WVS187" s="449"/>
      <c r="WVT187" s="449"/>
      <c r="WVU187" s="449"/>
      <c r="WVV187" s="449"/>
      <c r="WVW187" s="449"/>
      <c r="WVX187" s="449"/>
      <c r="WVY187" s="449"/>
      <c r="WVZ187" s="449"/>
      <c r="WWA187" s="449"/>
      <c r="WWB187" s="449"/>
      <c r="WWC187" s="449"/>
      <c r="WWD187" s="449"/>
      <c r="WWE187" s="449"/>
      <c r="WWF187" s="449"/>
      <c r="WWG187" s="449"/>
      <c r="WWH187" s="449"/>
      <c r="WWI187" s="449"/>
      <c r="WWJ187" s="449"/>
      <c r="WWK187" s="449"/>
      <c r="WWL187" s="449"/>
      <c r="WWM187" s="449"/>
      <c r="WWN187" s="449"/>
      <c r="WWO187" s="449"/>
      <c r="WWP187" s="449"/>
      <c r="WWQ187" s="449"/>
      <c r="WWR187" s="449"/>
      <c r="WWS187" s="449"/>
      <c r="WWT187" s="449"/>
      <c r="WWU187" s="449"/>
      <c r="WWV187" s="449"/>
      <c r="WWW187" s="449"/>
      <c r="WWX187" s="449"/>
      <c r="WWY187" s="449"/>
      <c r="WWZ187" s="449"/>
      <c r="WXA187" s="449"/>
      <c r="WXB187" s="449"/>
      <c r="WXC187" s="449"/>
      <c r="WXD187" s="449"/>
      <c r="WXE187" s="449"/>
      <c r="WXF187" s="449"/>
      <c r="WXG187" s="449"/>
      <c r="WXH187" s="449"/>
      <c r="WXI187" s="449"/>
      <c r="WXJ187" s="449"/>
      <c r="WXK187" s="449"/>
      <c r="WXL187" s="449"/>
      <c r="WXM187" s="449"/>
      <c r="WXN187" s="449"/>
      <c r="WXO187" s="449"/>
      <c r="WXP187" s="449"/>
      <c r="WXQ187" s="449"/>
      <c r="WXR187" s="449"/>
      <c r="WXS187" s="449"/>
      <c r="WXT187" s="449"/>
      <c r="WXU187" s="449"/>
      <c r="WXV187" s="449"/>
      <c r="WXW187" s="449"/>
      <c r="WXX187" s="449"/>
      <c r="WXY187" s="449"/>
      <c r="WXZ187" s="449"/>
      <c r="WYA187" s="449"/>
      <c r="WYB187" s="449"/>
      <c r="WYC187" s="449"/>
      <c r="WYD187" s="449"/>
      <c r="WYE187" s="449"/>
      <c r="WYF187" s="449"/>
      <c r="WYG187" s="449"/>
      <c r="WYH187" s="449"/>
      <c r="WYI187" s="449"/>
      <c r="WYJ187" s="449"/>
      <c r="WYK187" s="449"/>
      <c r="WYL187" s="449"/>
      <c r="WYM187" s="449"/>
      <c r="WYN187" s="449"/>
      <c r="WYO187" s="449"/>
      <c r="WYP187" s="449"/>
      <c r="WYQ187" s="449"/>
      <c r="WYR187" s="449"/>
      <c r="WYS187" s="449"/>
      <c r="WYT187" s="449"/>
      <c r="WYU187" s="449"/>
      <c r="WYV187" s="449"/>
      <c r="WYW187" s="449"/>
      <c r="WYX187" s="449"/>
      <c r="WYY187" s="449"/>
      <c r="WYZ187" s="449"/>
      <c r="WZA187" s="449"/>
      <c r="WZB187" s="449"/>
      <c r="WZC187" s="449"/>
      <c r="WZD187" s="449"/>
      <c r="WZE187" s="449"/>
      <c r="WZF187" s="449"/>
      <c r="WZG187" s="449"/>
      <c r="WZH187" s="449"/>
      <c r="WZI187" s="449"/>
      <c r="WZJ187" s="449"/>
      <c r="WZK187" s="449"/>
      <c r="WZL187" s="449"/>
      <c r="WZM187" s="449"/>
      <c r="WZN187" s="449"/>
      <c r="WZO187" s="449"/>
      <c r="WZP187" s="449"/>
      <c r="WZQ187" s="449"/>
      <c r="WZR187" s="449"/>
      <c r="WZS187" s="449"/>
      <c r="WZT187" s="449"/>
      <c r="WZU187" s="449"/>
      <c r="WZV187" s="449"/>
      <c r="WZW187" s="449"/>
      <c r="WZX187" s="449"/>
      <c r="WZY187" s="449"/>
      <c r="WZZ187" s="449"/>
      <c r="XAA187" s="449"/>
      <c r="XAB187" s="449"/>
      <c r="XAC187" s="449"/>
      <c r="XAD187" s="449"/>
      <c r="XAE187" s="449"/>
      <c r="XAF187" s="449"/>
      <c r="XAG187" s="449"/>
      <c r="XAH187" s="449"/>
      <c r="XAI187" s="449"/>
      <c r="XAJ187" s="449"/>
      <c r="XAK187" s="449"/>
      <c r="XAL187" s="449"/>
      <c r="XAM187" s="449"/>
      <c r="XAN187" s="449"/>
      <c r="XAO187" s="449"/>
      <c r="XAP187" s="449"/>
      <c r="XAQ187" s="449"/>
      <c r="XAR187" s="449"/>
      <c r="XAS187" s="449"/>
      <c r="XAT187" s="449"/>
      <c r="XAU187" s="449"/>
      <c r="XAV187" s="449"/>
      <c r="XAW187" s="449"/>
      <c r="XAX187" s="449"/>
      <c r="XAY187" s="449"/>
      <c r="XAZ187" s="449"/>
      <c r="XBA187" s="449"/>
      <c r="XBB187" s="449"/>
      <c r="XBC187" s="449"/>
      <c r="XBD187" s="449"/>
      <c r="XBE187" s="449"/>
      <c r="XBF187" s="449"/>
      <c r="XBG187" s="449"/>
      <c r="XBH187" s="449"/>
      <c r="XBI187" s="449"/>
      <c r="XBJ187" s="449"/>
      <c r="XBK187" s="449"/>
      <c r="XBL187" s="449"/>
      <c r="XBM187" s="449"/>
      <c r="XBN187" s="449"/>
      <c r="XBO187" s="449"/>
      <c r="XBP187" s="449"/>
      <c r="XBQ187" s="449"/>
      <c r="XBR187" s="449"/>
      <c r="XBS187" s="449"/>
      <c r="XBT187" s="449"/>
      <c r="XBU187" s="449"/>
      <c r="XBV187" s="449"/>
      <c r="XBW187" s="449"/>
      <c r="XBX187" s="449"/>
      <c r="XBY187" s="449"/>
      <c r="XBZ187" s="449"/>
    </row>
    <row r="188" spans="1:16302" ht="13.5" thickBot="1" x14ac:dyDescent="0.25">
      <c r="A188" s="450"/>
      <c r="B188" s="562" t="s">
        <v>1600</v>
      </c>
      <c r="C188" s="626"/>
      <c r="D188" s="563" t="s">
        <v>1175</v>
      </c>
      <c r="E188" s="563"/>
      <c r="F188" s="564"/>
      <c r="G188" s="564"/>
      <c r="H188" s="564"/>
      <c r="I188" s="566" t="s">
        <v>1175</v>
      </c>
      <c r="J188" s="566"/>
      <c r="K188" s="566"/>
      <c r="L188" s="566"/>
      <c r="M188" s="566"/>
      <c r="N188" s="566" t="s">
        <v>1175</v>
      </c>
      <c r="O188" s="566" t="s">
        <v>1175</v>
      </c>
      <c r="P188" s="563"/>
      <c r="Q188" s="567"/>
      <c r="R188" s="567"/>
      <c r="S188" s="568"/>
    </row>
    <row r="189" spans="1:16302" s="460" customFormat="1" x14ac:dyDescent="0.2">
      <c r="A189" s="453"/>
      <c r="B189" s="155" t="s">
        <v>2654</v>
      </c>
      <c r="C189" s="156" t="s">
        <v>2653</v>
      </c>
      <c r="D189" s="157" t="s">
        <v>2652</v>
      </c>
      <c r="E189" s="158" t="s">
        <v>2651</v>
      </c>
      <c r="F189" s="623" t="s">
        <v>691</v>
      </c>
      <c r="G189" s="426">
        <v>7089.08</v>
      </c>
      <c r="H189" s="426">
        <f t="shared" si="7"/>
        <v>33347</v>
      </c>
      <c r="I189" s="148" t="s">
        <v>2733</v>
      </c>
      <c r="J189" s="246" t="s">
        <v>229</v>
      </c>
      <c r="K189" s="160" t="s">
        <v>3</v>
      </c>
      <c r="L189" s="161">
        <v>85258900</v>
      </c>
      <c r="M189" s="160" t="s">
        <v>631</v>
      </c>
      <c r="N189" s="161"/>
      <c r="O189" s="161" t="s">
        <v>2650</v>
      </c>
      <c r="P189" s="181"/>
      <c r="Q189" s="160" t="s">
        <v>1133</v>
      </c>
      <c r="R189" s="232"/>
      <c r="S189" s="183">
        <v>4060039159519</v>
      </c>
    </row>
    <row r="190" spans="1:16302" ht="13.5" thickBot="1" x14ac:dyDescent="0.25">
      <c r="A190" s="450"/>
      <c r="B190" s="155" t="s">
        <v>1601</v>
      </c>
      <c r="C190" s="156" t="s">
        <v>637</v>
      </c>
      <c r="D190" s="157" t="s">
        <v>638</v>
      </c>
      <c r="E190" s="158" t="s">
        <v>1602</v>
      </c>
      <c r="F190" s="623" t="s">
        <v>691</v>
      </c>
      <c r="G190" s="426">
        <v>7089.08</v>
      </c>
      <c r="H190" s="426">
        <f t="shared" si="7"/>
        <v>33347</v>
      </c>
      <c r="I190" s="148" t="s">
        <v>2733</v>
      </c>
      <c r="J190" s="160" t="s">
        <v>229</v>
      </c>
      <c r="K190" s="160" t="s">
        <v>3</v>
      </c>
      <c r="L190" s="161">
        <v>8525801931</v>
      </c>
      <c r="M190" s="160" t="s">
        <v>631</v>
      </c>
      <c r="N190" s="161">
        <v>44</v>
      </c>
      <c r="O190" s="161" t="s">
        <v>1603</v>
      </c>
      <c r="P190" s="181"/>
      <c r="Q190" s="160" t="s">
        <v>1133</v>
      </c>
      <c r="R190" s="232"/>
      <c r="S190" s="407">
        <v>8717332541010</v>
      </c>
    </row>
    <row r="191" spans="1:16302" ht="13.5" thickBot="1" x14ac:dyDescent="0.25">
      <c r="A191" s="450"/>
      <c r="B191" s="562" t="s">
        <v>1604</v>
      </c>
      <c r="C191" s="626"/>
      <c r="D191" s="563" t="s">
        <v>1175</v>
      </c>
      <c r="E191" s="563"/>
      <c r="F191" s="564"/>
      <c r="G191" s="564"/>
      <c r="H191" s="564"/>
      <c r="I191" s="566" t="s">
        <v>1175</v>
      </c>
      <c r="J191" s="566"/>
      <c r="K191" s="566"/>
      <c r="L191" s="566"/>
      <c r="M191" s="566"/>
      <c r="N191" s="566" t="s">
        <v>1175</v>
      </c>
      <c r="O191" s="566" t="s">
        <v>1175</v>
      </c>
      <c r="P191" s="563"/>
      <c r="Q191" s="567"/>
      <c r="R191" s="567"/>
      <c r="S191" s="568"/>
    </row>
    <row r="192" spans="1:16302" x14ac:dyDescent="0.2">
      <c r="A192" s="450"/>
      <c r="B192" s="251" t="s">
        <v>1605</v>
      </c>
      <c r="C192" s="468" t="s">
        <v>804</v>
      </c>
      <c r="D192" s="469" t="s">
        <v>812</v>
      </c>
      <c r="E192" s="470" t="s">
        <v>1606</v>
      </c>
      <c r="F192" s="623" t="s">
        <v>691</v>
      </c>
      <c r="G192" s="426">
        <v>1088.56</v>
      </c>
      <c r="H192" s="426">
        <f t="shared" si="7"/>
        <v>5121</v>
      </c>
      <c r="I192" s="160" t="s">
        <v>2761</v>
      </c>
      <c r="J192" s="160" t="s">
        <v>229</v>
      </c>
      <c r="K192" s="194" t="s">
        <v>34</v>
      </c>
      <c r="L192" s="204">
        <v>8517620000</v>
      </c>
      <c r="M192" s="194" t="s">
        <v>631</v>
      </c>
      <c r="N192" s="204">
        <v>11</v>
      </c>
      <c r="O192" s="204" t="s">
        <v>1607</v>
      </c>
      <c r="P192" s="408"/>
      <c r="Q192" s="157"/>
      <c r="R192" s="163"/>
      <c r="S192" s="163">
        <v>4060039021670</v>
      </c>
    </row>
    <row r="193" spans="1:19" x14ac:dyDescent="0.2">
      <c r="A193" s="450"/>
      <c r="B193" s="251" t="s">
        <v>1608</v>
      </c>
      <c r="C193" s="468" t="s">
        <v>805</v>
      </c>
      <c r="D193" s="469" t="s">
        <v>813</v>
      </c>
      <c r="E193" s="470" t="s">
        <v>1609</v>
      </c>
      <c r="F193" s="623" t="s">
        <v>691</v>
      </c>
      <c r="G193" s="426">
        <v>625.80999999999995</v>
      </c>
      <c r="H193" s="426">
        <f t="shared" si="7"/>
        <v>2944</v>
      </c>
      <c r="I193" s="160" t="s">
        <v>2761</v>
      </c>
      <c r="J193" s="160" t="s">
        <v>229</v>
      </c>
      <c r="K193" s="194" t="s">
        <v>34</v>
      </c>
      <c r="L193" s="204">
        <v>8531900000</v>
      </c>
      <c r="M193" s="194" t="s">
        <v>678</v>
      </c>
      <c r="N193" s="204">
        <v>93</v>
      </c>
      <c r="O193" s="204" t="s">
        <v>1610</v>
      </c>
      <c r="P193" s="408"/>
      <c r="Q193" s="157"/>
      <c r="R193" s="163"/>
      <c r="S193" s="163">
        <v>4060039021687</v>
      </c>
    </row>
    <row r="194" spans="1:19" x14ac:dyDescent="0.2">
      <c r="A194" s="450"/>
      <c r="B194" s="251" t="s">
        <v>1611</v>
      </c>
      <c r="C194" s="468" t="s">
        <v>806</v>
      </c>
      <c r="D194" s="469" t="s">
        <v>814</v>
      </c>
      <c r="E194" s="470" t="s">
        <v>1612</v>
      </c>
      <c r="F194" s="623" t="s">
        <v>691</v>
      </c>
      <c r="G194" s="426">
        <v>11.81</v>
      </c>
      <c r="H194" s="426">
        <f t="shared" si="7"/>
        <v>56</v>
      </c>
      <c r="I194" s="160" t="s">
        <v>2761</v>
      </c>
      <c r="J194" s="160" t="s">
        <v>229</v>
      </c>
      <c r="K194" s="194" t="s">
        <v>34</v>
      </c>
      <c r="L194" s="204">
        <v>8536909599</v>
      </c>
      <c r="M194" s="194" t="s">
        <v>678</v>
      </c>
      <c r="N194" s="204">
        <v>92</v>
      </c>
      <c r="O194" s="204" t="s">
        <v>1613</v>
      </c>
      <c r="P194" s="408"/>
      <c r="Q194" s="157"/>
      <c r="R194" s="163"/>
      <c r="S194" s="163">
        <v>4060039021694</v>
      </c>
    </row>
    <row r="195" spans="1:19" x14ac:dyDescent="0.2">
      <c r="A195" s="450"/>
      <c r="B195" s="251" t="s">
        <v>1614</v>
      </c>
      <c r="C195" s="468" t="s">
        <v>807</v>
      </c>
      <c r="D195" s="469" t="s">
        <v>815</v>
      </c>
      <c r="E195" s="470" t="s">
        <v>1615</v>
      </c>
      <c r="F195" s="623" t="s">
        <v>691</v>
      </c>
      <c r="G195" s="426">
        <v>135.79</v>
      </c>
      <c r="H195" s="426">
        <f t="shared" si="7"/>
        <v>639</v>
      </c>
      <c r="I195" s="160" t="s">
        <v>2761</v>
      </c>
      <c r="J195" s="160" t="s">
        <v>229</v>
      </c>
      <c r="K195" s="194" t="s">
        <v>34</v>
      </c>
      <c r="L195" s="204">
        <v>8536501999</v>
      </c>
      <c r="M195" s="194" t="s">
        <v>678</v>
      </c>
      <c r="N195" s="204">
        <v>5</v>
      </c>
      <c r="O195" s="204" t="s">
        <v>1616</v>
      </c>
      <c r="P195" s="408"/>
      <c r="Q195" s="157"/>
      <c r="R195" s="163"/>
      <c r="S195" s="163">
        <v>4060039021700</v>
      </c>
    </row>
    <row r="196" spans="1:19" x14ac:dyDescent="0.2">
      <c r="A196" s="450"/>
      <c r="B196" s="251" t="s">
        <v>1617</v>
      </c>
      <c r="C196" s="468" t="s">
        <v>808</v>
      </c>
      <c r="D196" s="469" t="s">
        <v>816</v>
      </c>
      <c r="E196" s="470" t="s">
        <v>1618</v>
      </c>
      <c r="F196" s="623" t="s">
        <v>691</v>
      </c>
      <c r="G196" s="426">
        <v>785.22</v>
      </c>
      <c r="H196" s="426">
        <f t="shared" si="7"/>
        <v>3694</v>
      </c>
      <c r="I196" s="160" t="s">
        <v>2761</v>
      </c>
      <c r="J196" s="160" t="s">
        <v>229</v>
      </c>
      <c r="K196" s="194" t="s">
        <v>34</v>
      </c>
      <c r="L196" s="204">
        <v>8536501999</v>
      </c>
      <c r="M196" s="194" t="s">
        <v>678</v>
      </c>
      <c r="N196" s="204">
        <v>6</v>
      </c>
      <c r="O196" s="204" t="s">
        <v>1619</v>
      </c>
      <c r="P196" s="408"/>
      <c r="Q196" s="157"/>
      <c r="R196" s="163"/>
      <c r="S196" s="163">
        <v>4060039022233</v>
      </c>
    </row>
    <row r="197" spans="1:19" x14ac:dyDescent="0.2">
      <c r="A197" s="450"/>
      <c r="B197" s="251" t="s">
        <v>1620</v>
      </c>
      <c r="C197" s="468" t="s">
        <v>809</v>
      </c>
      <c r="D197" s="469" t="s">
        <v>817</v>
      </c>
      <c r="E197" s="470" t="s">
        <v>1621</v>
      </c>
      <c r="F197" s="623" t="s">
        <v>691</v>
      </c>
      <c r="G197" s="426">
        <v>80.290000000000006</v>
      </c>
      <c r="H197" s="426">
        <f t="shared" si="7"/>
        <v>378</v>
      </c>
      <c r="I197" s="160" t="s">
        <v>2761</v>
      </c>
      <c r="J197" s="160" t="s">
        <v>229</v>
      </c>
      <c r="K197" s="194" t="s">
        <v>34</v>
      </c>
      <c r="L197" s="204">
        <v>8506501000</v>
      </c>
      <c r="M197" s="194" t="s">
        <v>678</v>
      </c>
      <c r="N197" s="204">
        <v>120</v>
      </c>
      <c r="O197" s="204" t="s">
        <v>1449</v>
      </c>
      <c r="P197" s="408"/>
      <c r="Q197" s="157"/>
      <c r="R197" s="163"/>
      <c r="S197" s="163">
        <v>4060039022226</v>
      </c>
    </row>
    <row r="198" spans="1:19" x14ac:dyDescent="0.2">
      <c r="A198" s="450"/>
      <c r="B198" s="251" t="s">
        <v>1622</v>
      </c>
      <c r="C198" s="468" t="s">
        <v>1623</v>
      </c>
      <c r="D198" s="469" t="s">
        <v>1624</v>
      </c>
      <c r="E198" s="470" t="s">
        <v>1625</v>
      </c>
      <c r="F198" s="623" t="s">
        <v>691</v>
      </c>
      <c r="G198" s="426">
        <v>811.2</v>
      </c>
      <c r="H198" s="426">
        <f t="shared" si="7"/>
        <v>3816</v>
      </c>
      <c r="I198" s="160" t="s">
        <v>2761</v>
      </c>
      <c r="J198" s="160" t="s">
        <v>229</v>
      </c>
      <c r="K198" s="194" t="s">
        <v>34</v>
      </c>
      <c r="L198" s="204">
        <v>8536501999</v>
      </c>
      <c r="M198" s="194" t="s">
        <v>678</v>
      </c>
      <c r="N198" s="204">
        <v>1</v>
      </c>
      <c r="O198" s="204" t="s">
        <v>1626</v>
      </c>
      <c r="P198" s="408"/>
      <c r="Q198" s="157"/>
      <c r="R198" s="163"/>
      <c r="S198" s="163">
        <v>4060039022257</v>
      </c>
    </row>
    <row r="199" spans="1:19" ht="16.5" x14ac:dyDescent="0.2">
      <c r="A199" s="450"/>
      <c r="B199" s="251" t="s">
        <v>1627</v>
      </c>
      <c r="C199" s="468" t="s">
        <v>810</v>
      </c>
      <c r="D199" s="469" t="s">
        <v>818</v>
      </c>
      <c r="E199" s="470" t="s">
        <v>1628</v>
      </c>
      <c r="F199" s="623" t="s">
        <v>691</v>
      </c>
      <c r="G199" s="426">
        <v>10.99</v>
      </c>
      <c r="H199" s="426">
        <f t="shared" ref="H199:H262" si="8">ROUND(ROUND(G199*4.704,2),0)</f>
        <v>52</v>
      </c>
      <c r="I199" s="160" t="s">
        <v>2761</v>
      </c>
      <c r="J199" s="160" t="s">
        <v>229</v>
      </c>
      <c r="K199" s="194" t="s">
        <v>34</v>
      </c>
      <c r="L199" s="204">
        <v>3926909790</v>
      </c>
      <c r="M199" s="194" t="s">
        <v>678</v>
      </c>
      <c r="N199" s="204">
        <v>4</v>
      </c>
      <c r="O199" s="204" t="s">
        <v>1629</v>
      </c>
      <c r="P199" s="409" t="s">
        <v>1630</v>
      </c>
      <c r="Q199" s="157"/>
      <c r="R199" s="163"/>
      <c r="S199" s="163">
        <v>4060039022240</v>
      </c>
    </row>
    <row r="200" spans="1:19" ht="16.5" x14ac:dyDescent="0.2">
      <c r="A200" s="450"/>
      <c r="B200" s="251" t="s">
        <v>1631</v>
      </c>
      <c r="C200" s="468" t="s">
        <v>1632</v>
      </c>
      <c r="D200" s="469" t="s">
        <v>1633</v>
      </c>
      <c r="E200" s="470" t="s">
        <v>1634</v>
      </c>
      <c r="F200" s="623" t="s">
        <v>691</v>
      </c>
      <c r="G200" s="426">
        <v>13.23</v>
      </c>
      <c r="H200" s="426">
        <f t="shared" si="8"/>
        <v>62</v>
      </c>
      <c r="I200" s="160" t="s">
        <v>2761</v>
      </c>
      <c r="J200" s="160" t="s">
        <v>229</v>
      </c>
      <c r="K200" s="194" t="s">
        <v>34</v>
      </c>
      <c r="L200" s="204">
        <v>926909790</v>
      </c>
      <c r="M200" s="194" t="s">
        <v>678</v>
      </c>
      <c r="N200" s="204">
        <v>1</v>
      </c>
      <c r="O200" s="204" t="s">
        <v>1635</v>
      </c>
      <c r="P200" s="409" t="s">
        <v>1636</v>
      </c>
      <c r="Q200" s="157"/>
      <c r="R200" s="163"/>
      <c r="S200" s="163">
        <v>4060039022264</v>
      </c>
    </row>
    <row r="201" spans="1:19" ht="16.5" x14ac:dyDescent="0.2">
      <c r="A201" s="630"/>
      <c r="B201" s="251" t="s">
        <v>1637</v>
      </c>
      <c r="C201" s="468" t="s">
        <v>1638</v>
      </c>
      <c r="D201" s="469" t="s">
        <v>1639</v>
      </c>
      <c r="E201" s="470" t="s">
        <v>1640</v>
      </c>
      <c r="F201" s="623" t="s">
        <v>691</v>
      </c>
      <c r="G201" s="426">
        <v>19.84</v>
      </c>
      <c r="H201" s="426">
        <f t="shared" si="8"/>
        <v>93</v>
      </c>
      <c r="I201" s="160" t="s">
        <v>2761</v>
      </c>
      <c r="J201" s="160" t="s">
        <v>229</v>
      </c>
      <c r="K201" s="194" t="s">
        <v>34</v>
      </c>
      <c r="L201" s="204">
        <v>3926909790</v>
      </c>
      <c r="M201" s="194" t="s">
        <v>678</v>
      </c>
      <c r="N201" s="204">
        <v>0</v>
      </c>
      <c r="O201" s="204" t="s">
        <v>1465</v>
      </c>
      <c r="P201" s="409" t="s">
        <v>1636</v>
      </c>
      <c r="Q201" s="157"/>
      <c r="R201" s="163"/>
      <c r="S201" s="163">
        <v>4060039022271</v>
      </c>
    </row>
    <row r="202" spans="1:19" ht="13.5" thickBot="1" x14ac:dyDescent="0.25">
      <c r="A202" s="630"/>
      <c r="B202" s="251" t="s">
        <v>1641</v>
      </c>
      <c r="C202" s="468" t="s">
        <v>811</v>
      </c>
      <c r="D202" s="469" t="s">
        <v>819</v>
      </c>
      <c r="E202" s="470" t="s">
        <v>1642</v>
      </c>
      <c r="F202" s="623" t="s">
        <v>691</v>
      </c>
      <c r="G202" s="426">
        <v>1298.8599999999999</v>
      </c>
      <c r="H202" s="426">
        <f t="shared" si="8"/>
        <v>6110</v>
      </c>
      <c r="I202" s="160" t="s">
        <v>2761</v>
      </c>
      <c r="J202" s="160" t="s">
        <v>229</v>
      </c>
      <c r="K202" s="194" t="s">
        <v>34</v>
      </c>
      <c r="L202" s="204">
        <v>8536909599</v>
      </c>
      <c r="M202" s="194" t="s">
        <v>678</v>
      </c>
      <c r="N202" s="204">
        <v>1</v>
      </c>
      <c r="O202" s="204" t="s">
        <v>1643</v>
      </c>
      <c r="P202" s="408"/>
      <c r="Q202" s="157"/>
      <c r="R202" s="163"/>
      <c r="S202" s="163">
        <v>4060039022288</v>
      </c>
    </row>
    <row r="203" spans="1:19" ht="13.5" thickBot="1" x14ac:dyDescent="0.25">
      <c r="A203" s="630"/>
      <c r="B203" s="562" t="s">
        <v>1644</v>
      </c>
      <c r="C203" s="626"/>
      <c r="D203" s="563" t="s">
        <v>1175</v>
      </c>
      <c r="E203" s="563"/>
      <c r="F203" s="564"/>
      <c r="G203" s="564"/>
      <c r="H203" s="564"/>
      <c r="I203" s="566" t="s">
        <v>1175</v>
      </c>
      <c r="J203" s="566"/>
      <c r="K203" s="566"/>
      <c r="L203" s="566"/>
      <c r="M203" s="566"/>
      <c r="N203" s="566" t="s">
        <v>1175</v>
      </c>
      <c r="O203" s="566" t="s">
        <v>1175</v>
      </c>
      <c r="P203" s="563"/>
      <c r="Q203" s="567"/>
      <c r="R203" s="567"/>
      <c r="S203" s="568"/>
    </row>
    <row r="204" spans="1:19" x14ac:dyDescent="0.2">
      <c r="A204" s="630"/>
      <c r="B204" s="170" t="s">
        <v>1645</v>
      </c>
      <c r="C204" s="171"/>
      <c r="D204" s="172"/>
      <c r="E204" s="171"/>
      <c r="F204" s="173"/>
      <c r="G204" s="451"/>
      <c r="H204" s="451"/>
      <c r="I204" s="174" t="s">
        <v>1175</v>
      </c>
      <c r="J204" s="174"/>
      <c r="K204" s="174"/>
      <c r="L204" s="174"/>
      <c r="M204" s="174"/>
      <c r="N204" s="174" t="s">
        <v>1175</v>
      </c>
      <c r="O204" s="174" t="s">
        <v>1175</v>
      </c>
      <c r="P204" s="375"/>
      <c r="Q204" s="174"/>
      <c r="R204" s="174"/>
      <c r="S204" s="398"/>
    </row>
    <row r="205" spans="1:19" x14ac:dyDescent="0.2">
      <c r="A205" s="630"/>
      <c r="B205" s="155" t="s">
        <v>1646</v>
      </c>
      <c r="C205" s="156" t="s">
        <v>686</v>
      </c>
      <c r="D205" s="157" t="s">
        <v>415</v>
      </c>
      <c r="E205" s="158" t="s">
        <v>1647</v>
      </c>
      <c r="F205" s="623" t="s">
        <v>691</v>
      </c>
      <c r="G205" s="426">
        <v>1736.3</v>
      </c>
      <c r="H205" s="426">
        <f t="shared" si="8"/>
        <v>8168</v>
      </c>
      <c r="I205" s="160" t="s">
        <v>2761</v>
      </c>
      <c r="J205" s="160" t="s">
        <v>229</v>
      </c>
      <c r="K205" s="160" t="s">
        <v>3</v>
      </c>
      <c r="L205" s="161">
        <v>8536501999</v>
      </c>
      <c r="M205" s="160" t="s">
        <v>675</v>
      </c>
      <c r="N205" s="161">
        <v>11</v>
      </c>
      <c r="O205" s="161" t="s">
        <v>1648</v>
      </c>
      <c r="P205" s="181"/>
      <c r="Q205" s="160"/>
      <c r="R205" s="160"/>
      <c r="S205" s="183">
        <v>8717332341863</v>
      </c>
    </row>
    <row r="206" spans="1:19" x14ac:dyDescent="0.2">
      <c r="A206" s="630"/>
      <c r="B206" s="155" t="s">
        <v>1649</v>
      </c>
      <c r="C206" s="156" t="s">
        <v>418</v>
      </c>
      <c r="D206" s="157" t="s">
        <v>417</v>
      </c>
      <c r="E206" s="158" t="s">
        <v>1650</v>
      </c>
      <c r="F206" s="623" t="s">
        <v>691</v>
      </c>
      <c r="G206" s="426">
        <v>2232.5700000000002</v>
      </c>
      <c r="H206" s="426">
        <f t="shared" si="8"/>
        <v>10502</v>
      </c>
      <c r="I206" s="160" t="s">
        <v>2761</v>
      </c>
      <c r="J206" s="160" t="s">
        <v>229</v>
      </c>
      <c r="K206" s="160" t="s">
        <v>3</v>
      </c>
      <c r="L206" s="161">
        <v>8536501999</v>
      </c>
      <c r="M206" s="160" t="s">
        <v>675</v>
      </c>
      <c r="N206" s="161">
        <v>1</v>
      </c>
      <c r="O206" s="161" t="s">
        <v>1651</v>
      </c>
      <c r="P206" s="181"/>
      <c r="Q206" s="160"/>
      <c r="R206" s="160"/>
      <c r="S206" s="183">
        <v>8717332341870</v>
      </c>
    </row>
    <row r="207" spans="1:19" x14ac:dyDescent="0.2">
      <c r="A207" s="630"/>
      <c r="B207" s="155" t="s">
        <v>1652</v>
      </c>
      <c r="C207" s="156" t="s">
        <v>421</v>
      </c>
      <c r="D207" s="157" t="s">
        <v>420</v>
      </c>
      <c r="E207" s="158" t="s">
        <v>1653</v>
      </c>
      <c r="F207" s="623" t="s">
        <v>691</v>
      </c>
      <c r="G207" s="426">
        <v>2728.86</v>
      </c>
      <c r="H207" s="426">
        <f t="shared" si="8"/>
        <v>12837</v>
      </c>
      <c r="I207" s="160" t="s">
        <v>2761</v>
      </c>
      <c r="J207" s="160" t="s">
        <v>229</v>
      </c>
      <c r="K207" s="160" t="s">
        <v>3</v>
      </c>
      <c r="L207" s="161">
        <v>8536501999</v>
      </c>
      <c r="M207" s="160" t="s">
        <v>675</v>
      </c>
      <c r="N207" s="161">
        <v>1</v>
      </c>
      <c r="O207" s="161" t="s">
        <v>1651</v>
      </c>
      <c r="P207" s="181"/>
      <c r="Q207" s="160"/>
      <c r="R207" s="160"/>
      <c r="S207" s="183">
        <v>8717332341887</v>
      </c>
    </row>
    <row r="208" spans="1:19" x14ac:dyDescent="0.2">
      <c r="A208" s="630"/>
      <c r="B208" s="155" t="s">
        <v>1654</v>
      </c>
      <c r="C208" s="156" t="s">
        <v>424</v>
      </c>
      <c r="D208" s="157" t="s">
        <v>423</v>
      </c>
      <c r="E208" s="158" t="s">
        <v>1655</v>
      </c>
      <c r="F208" s="623" t="s">
        <v>691</v>
      </c>
      <c r="G208" s="426">
        <v>197.99</v>
      </c>
      <c r="H208" s="426">
        <f t="shared" si="8"/>
        <v>931</v>
      </c>
      <c r="I208" s="160" t="s">
        <v>2761</v>
      </c>
      <c r="J208" s="160" t="s">
        <v>229</v>
      </c>
      <c r="K208" s="160" t="s">
        <v>3</v>
      </c>
      <c r="L208" s="161">
        <v>8536909599</v>
      </c>
      <c r="M208" s="160" t="s">
        <v>675</v>
      </c>
      <c r="N208" s="161">
        <v>14</v>
      </c>
      <c r="O208" s="161" t="s">
        <v>1656</v>
      </c>
      <c r="P208" s="181"/>
      <c r="Q208" s="160"/>
      <c r="R208" s="160"/>
      <c r="S208" s="183">
        <v>8717332341856</v>
      </c>
    </row>
    <row r="209" spans="1:19" x14ac:dyDescent="0.2">
      <c r="A209" s="630"/>
      <c r="B209" s="155" t="s">
        <v>1657</v>
      </c>
      <c r="C209" s="156" t="s">
        <v>433</v>
      </c>
      <c r="D209" s="157" t="s">
        <v>432</v>
      </c>
      <c r="E209" s="158" t="s">
        <v>1658</v>
      </c>
      <c r="F209" s="623" t="s">
        <v>691</v>
      </c>
      <c r="G209" s="426">
        <v>4930.4799999999996</v>
      </c>
      <c r="H209" s="426">
        <f t="shared" si="8"/>
        <v>23193</v>
      </c>
      <c r="I209" s="160" t="s">
        <v>2761</v>
      </c>
      <c r="J209" s="160" t="s">
        <v>229</v>
      </c>
      <c r="K209" s="160" t="s">
        <v>3</v>
      </c>
      <c r="L209" s="161">
        <v>8536501999</v>
      </c>
      <c r="M209" s="160" t="s">
        <v>675</v>
      </c>
      <c r="N209" s="161">
        <v>4</v>
      </c>
      <c r="O209" s="161" t="s">
        <v>1659</v>
      </c>
      <c r="P209" s="403"/>
      <c r="Q209" s="160"/>
      <c r="R209" s="232"/>
      <c r="S209" s="183">
        <v>8717332263530</v>
      </c>
    </row>
    <row r="210" spans="1:19" x14ac:dyDescent="0.2">
      <c r="A210" s="630"/>
      <c r="B210" s="155" t="s">
        <v>1660</v>
      </c>
      <c r="C210" s="156" t="s">
        <v>436</v>
      </c>
      <c r="D210" s="157" t="s">
        <v>435</v>
      </c>
      <c r="E210" s="158" t="s">
        <v>1661</v>
      </c>
      <c r="F210" s="623" t="s">
        <v>691</v>
      </c>
      <c r="G210" s="426">
        <v>4930.4799999999996</v>
      </c>
      <c r="H210" s="426">
        <f t="shared" si="8"/>
        <v>23193</v>
      </c>
      <c r="I210" s="160" t="s">
        <v>2761</v>
      </c>
      <c r="J210" s="160" t="s">
        <v>229</v>
      </c>
      <c r="K210" s="160" t="s">
        <v>3</v>
      </c>
      <c r="L210" s="161">
        <v>8536501999</v>
      </c>
      <c r="M210" s="160" t="s">
        <v>675</v>
      </c>
      <c r="N210" s="161">
        <v>6</v>
      </c>
      <c r="O210" s="161" t="s">
        <v>1662</v>
      </c>
      <c r="P210" s="403"/>
      <c r="Q210" s="160"/>
      <c r="R210" s="232"/>
      <c r="S210" s="183">
        <v>8717332263547</v>
      </c>
    </row>
    <row r="211" spans="1:19" x14ac:dyDescent="0.2">
      <c r="A211" s="630"/>
      <c r="B211" s="155" t="s">
        <v>1663</v>
      </c>
      <c r="C211" s="156" t="s">
        <v>427</v>
      </c>
      <c r="D211" s="157" t="s">
        <v>426</v>
      </c>
      <c r="E211" s="158" t="s">
        <v>428</v>
      </c>
      <c r="F211" s="623" t="s">
        <v>691</v>
      </c>
      <c r="G211" s="426">
        <v>2222.08</v>
      </c>
      <c r="H211" s="426">
        <f t="shared" si="8"/>
        <v>10453</v>
      </c>
      <c r="I211" s="160" t="s">
        <v>2761</v>
      </c>
      <c r="J211" s="160" t="s">
        <v>229</v>
      </c>
      <c r="K211" s="161">
        <v>1</v>
      </c>
      <c r="L211" s="161">
        <v>8536501999</v>
      </c>
      <c r="M211" s="160" t="s">
        <v>675</v>
      </c>
      <c r="N211" s="161">
        <v>32</v>
      </c>
      <c r="O211" s="161" t="s">
        <v>1664</v>
      </c>
      <c r="P211" s="403"/>
      <c r="Q211" s="160"/>
      <c r="R211" s="232"/>
      <c r="S211" s="183">
        <v>8717332263554</v>
      </c>
    </row>
    <row r="212" spans="1:19" x14ac:dyDescent="0.2">
      <c r="A212" s="630"/>
      <c r="B212" s="155" t="s">
        <v>1665</v>
      </c>
      <c r="C212" s="156" t="s">
        <v>430</v>
      </c>
      <c r="D212" s="157" t="s">
        <v>429</v>
      </c>
      <c r="E212" s="158" t="s">
        <v>431</v>
      </c>
      <c r="F212" s="623" t="s">
        <v>691</v>
      </c>
      <c r="G212" s="426">
        <v>2222.08</v>
      </c>
      <c r="H212" s="426">
        <f t="shared" si="8"/>
        <v>10453</v>
      </c>
      <c r="I212" s="160" t="s">
        <v>2761</v>
      </c>
      <c r="J212" s="160" t="s">
        <v>229</v>
      </c>
      <c r="K212" s="160" t="s">
        <v>3</v>
      </c>
      <c r="L212" s="161">
        <v>8536501999</v>
      </c>
      <c r="M212" s="160" t="s">
        <v>675</v>
      </c>
      <c r="N212" s="161">
        <v>23</v>
      </c>
      <c r="O212" s="161" t="s">
        <v>1662</v>
      </c>
      <c r="P212" s="403"/>
      <c r="Q212" s="160"/>
      <c r="R212" s="232"/>
      <c r="S212" s="183">
        <v>8717332263561</v>
      </c>
    </row>
    <row r="213" spans="1:19" x14ac:dyDescent="0.2">
      <c r="A213" s="630"/>
      <c r="B213" s="155" t="s">
        <v>1666</v>
      </c>
      <c r="C213" s="156" t="s">
        <v>439</v>
      </c>
      <c r="D213" s="157" t="s">
        <v>438</v>
      </c>
      <c r="E213" s="158" t="s">
        <v>1667</v>
      </c>
      <c r="F213" s="623" t="s">
        <v>691</v>
      </c>
      <c r="G213" s="426">
        <v>2364.15</v>
      </c>
      <c r="H213" s="426">
        <f t="shared" si="8"/>
        <v>11121</v>
      </c>
      <c r="I213" s="160" t="s">
        <v>2761</v>
      </c>
      <c r="J213" s="160" t="s">
        <v>229</v>
      </c>
      <c r="K213" s="160" t="s">
        <v>3</v>
      </c>
      <c r="L213" s="161">
        <v>8536501999</v>
      </c>
      <c r="M213" s="160" t="s">
        <v>675</v>
      </c>
      <c r="N213" s="161">
        <v>5</v>
      </c>
      <c r="O213" s="161" t="s">
        <v>1662</v>
      </c>
      <c r="P213" s="181"/>
      <c r="Q213" s="160"/>
      <c r="R213" s="160"/>
      <c r="S213" s="183">
        <v>8717332382514</v>
      </c>
    </row>
    <row r="214" spans="1:19" x14ac:dyDescent="0.2">
      <c r="A214" s="630"/>
      <c r="B214" s="155" t="s">
        <v>1668</v>
      </c>
      <c r="C214" s="156" t="s">
        <v>442</v>
      </c>
      <c r="D214" s="157" t="s">
        <v>441</v>
      </c>
      <c r="E214" s="158" t="s">
        <v>1669</v>
      </c>
      <c r="F214" s="623" t="s">
        <v>691</v>
      </c>
      <c r="G214" s="426">
        <v>2364.15</v>
      </c>
      <c r="H214" s="426">
        <f t="shared" si="8"/>
        <v>11121</v>
      </c>
      <c r="I214" s="160" t="s">
        <v>2761</v>
      </c>
      <c r="J214" s="160" t="s">
        <v>229</v>
      </c>
      <c r="K214" s="160" t="s">
        <v>3</v>
      </c>
      <c r="L214" s="161">
        <v>8536501999</v>
      </c>
      <c r="M214" s="160" t="s">
        <v>675</v>
      </c>
      <c r="N214" s="161">
        <v>7</v>
      </c>
      <c r="O214" s="161" t="s">
        <v>1670</v>
      </c>
      <c r="P214" s="181"/>
      <c r="Q214" s="160"/>
      <c r="R214" s="160"/>
      <c r="S214" s="183">
        <v>8717332382507</v>
      </c>
    </row>
    <row r="215" spans="1:19" x14ac:dyDescent="0.2">
      <c r="A215" s="630"/>
      <c r="B215" s="155" t="s">
        <v>1671</v>
      </c>
      <c r="C215" s="156" t="s">
        <v>445</v>
      </c>
      <c r="D215" s="157" t="s">
        <v>444</v>
      </c>
      <c r="E215" s="158" t="s">
        <v>1672</v>
      </c>
      <c r="F215" s="623" t="s">
        <v>691</v>
      </c>
      <c r="G215" s="426">
        <v>5418.61</v>
      </c>
      <c r="H215" s="426">
        <f t="shared" si="8"/>
        <v>25489</v>
      </c>
      <c r="I215" s="160" t="s">
        <v>2761</v>
      </c>
      <c r="J215" s="160" t="s">
        <v>229</v>
      </c>
      <c r="K215" s="160" t="s">
        <v>229</v>
      </c>
      <c r="L215" s="161">
        <v>8531900000</v>
      </c>
      <c r="M215" s="160" t="s">
        <v>675</v>
      </c>
      <c r="N215" s="161">
        <v>0</v>
      </c>
      <c r="O215" s="161" t="s">
        <v>1662</v>
      </c>
      <c r="P215" s="181"/>
      <c r="Q215" s="160"/>
      <c r="R215" s="160"/>
      <c r="S215" s="183">
        <v>8717332382491</v>
      </c>
    </row>
    <row r="216" spans="1:19" x14ac:dyDescent="0.2">
      <c r="A216" s="630"/>
      <c r="B216" s="155" t="s">
        <v>1673</v>
      </c>
      <c r="C216" s="156" t="s">
        <v>448</v>
      </c>
      <c r="D216" s="157" t="s">
        <v>447</v>
      </c>
      <c r="E216" s="158" t="s">
        <v>1674</v>
      </c>
      <c r="F216" s="623" t="s">
        <v>691</v>
      </c>
      <c r="G216" s="426">
        <v>5418.61</v>
      </c>
      <c r="H216" s="426">
        <f t="shared" si="8"/>
        <v>25489</v>
      </c>
      <c r="I216" s="160" t="s">
        <v>2761</v>
      </c>
      <c r="J216" s="160" t="s">
        <v>229</v>
      </c>
      <c r="K216" s="160" t="s">
        <v>3</v>
      </c>
      <c r="L216" s="161">
        <v>8536501999</v>
      </c>
      <c r="M216" s="160" t="s">
        <v>675</v>
      </c>
      <c r="N216" s="161">
        <v>0</v>
      </c>
      <c r="O216" s="161" t="s">
        <v>1675</v>
      </c>
      <c r="P216" s="181"/>
      <c r="Q216" s="160"/>
      <c r="R216" s="160"/>
      <c r="S216" s="183">
        <v>8717332382484</v>
      </c>
    </row>
    <row r="217" spans="1:19" x14ac:dyDescent="0.2">
      <c r="A217" s="630"/>
      <c r="B217" s="155" t="s">
        <v>1676</v>
      </c>
      <c r="C217" s="156" t="s">
        <v>451</v>
      </c>
      <c r="D217" s="157" t="s">
        <v>450</v>
      </c>
      <c r="E217" s="158" t="s">
        <v>1677</v>
      </c>
      <c r="F217" s="623" t="s">
        <v>691</v>
      </c>
      <c r="G217" s="426">
        <v>247.71</v>
      </c>
      <c r="H217" s="426">
        <f t="shared" si="8"/>
        <v>1165</v>
      </c>
      <c r="I217" s="160" t="s">
        <v>2761</v>
      </c>
      <c r="J217" s="160" t="s">
        <v>229</v>
      </c>
      <c r="K217" s="160" t="s">
        <v>3</v>
      </c>
      <c r="L217" s="161">
        <v>3926909790</v>
      </c>
      <c r="M217" s="160" t="s">
        <v>675</v>
      </c>
      <c r="N217" s="161">
        <v>6</v>
      </c>
      <c r="O217" s="161" t="s">
        <v>1678</v>
      </c>
      <c r="P217" s="181"/>
      <c r="Q217" s="160"/>
      <c r="R217" s="160"/>
      <c r="S217" s="183">
        <v>8717332815821</v>
      </c>
    </row>
    <row r="218" spans="1:19" ht="16.5" x14ac:dyDescent="0.2">
      <c r="A218" s="630"/>
      <c r="B218" s="155" t="s">
        <v>1679</v>
      </c>
      <c r="C218" s="156" t="s">
        <v>883</v>
      </c>
      <c r="D218" s="157" t="s">
        <v>886</v>
      </c>
      <c r="E218" s="158" t="s">
        <v>1680</v>
      </c>
      <c r="F218" s="623" t="s">
        <v>691</v>
      </c>
      <c r="G218" s="426">
        <v>616.30999999999995</v>
      </c>
      <c r="H218" s="426">
        <f t="shared" si="8"/>
        <v>2899</v>
      </c>
      <c r="I218" s="160" t="s">
        <v>2761</v>
      </c>
      <c r="J218" s="160" t="s">
        <v>229</v>
      </c>
      <c r="K218" s="160" t="s">
        <v>3</v>
      </c>
      <c r="L218" s="161">
        <v>8531900000</v>
      </c>
      <c r="M218" s="160" t="s">
        <v>675</v>
      </c>
      <c r="N218" s="161">
        <v>21</v>
      </c>
      <c r="O218" s="161" t="s">
        <v>1681</v>
      </c>
      <c r="P218" s="181"/>
      <c r="Q218" s="160"/>
      <c r="R218" s="232" t="s">
        <v>1682</v>
      </c>
      <c r="S218" s="183">
        <v>8717332036431</v>
      </c>
    </row>
    <row r="219" spans="1:19" ht="16.5" x14ac:dyDescent="0.2">
      <c r="A219" s="630"/>
      <c r="B219" s="155" t="s">
        <v>1683</v>
      </c>
      <c r="C219" s="156" t="s">
        <v>884</v>
      </c>
      <c r="D219" s="157" t="s">
        <v>887</v>
      </c>
      <c r="E219" s="158" t="s">
        <v>1684</v>
      </c>
      <c r="F219" s="623" t="s">
        <v>691</v>
      </c>
      <c r="G219" s="426">
        <v>1006.22</v>
      </c>
      <c r="H219" s="426">
        <f t="shared" si="8"/>
        <v>4733</v>
      </c>
      <c r="I219" s="160" t="s">
        <v>2761</v>
      </c>
      <c r="J219" s="160" t="s">
        <v>229</v>
      </c>
      <c r="K219" s="160" t="s">
        <v>3</v>
      </c>
      <c r="L219" s="161">
        <v>8531900000</v>
      </c>
      <c r="M219" s="160" t="s">
        <v>675</v>
      </c>
      <c r="N219" s="161">
        <v>10</v>
      </c>
      <c r="O219" s="161" t="s">
        <v>1438</v>
      </c>
      <c r="P219" s="181"/>
      <c r="Q219" s="160"/>
      <c r="R219" s="232" t="s">
        <v>1682</v>
      </c>
      <c r="S219" s="183">
        <v>8717332036448</v>
      </c>
    </row>
    <row r="220" spans="1:19" ht="16.5" x14ac:dyDescent="0.2">
      <c r="A220" s="630"/>
      <c r="B220" s="155" t="s">
        <v>1685</v>
      </c>
      <c r="C220" s="156" t="s">
        <v>885</v>
      </c>
      <c r="D220" s="157" t="s">
        <v>888</v>
      </c>
      <c r="E220" s="158" t="s">
        <v>1686</v>
      </c>
      <c r="F220" s="623" t="s">
        <v>691</v>
      </c>
      <c r="G220" s="426">
        <v>2700.02</v>
      </c>
      <c r="H220" s="426">
        <f t="shared" si="8"/>
        <v>12701</v>
      </c>
      <c r="I220" s="160" t="s">
        <v>2761</v>
      </c>
      <c r="J220" s="160" t="s">
        <v>229</v>
      </c>
      <c r="K220" s="160" t="s">
        <v>3</v>
      </c>
      <c r="L220" s="161">
        <v>8531900000</v>
      </c>
      <c r="M220" s="160" t="s">
        <v>675</v>
      </c>
      <c r="N220" s="161">
        <v>0</v>
      </c>
      <c r="O220" s="161" t="s">
        <v>1234</v>
      </c>
      <c r="P220" s="181"/>
      <c r="Q220" s="160"/>
      <c r="R220" s="232" t="s">
        <v>1682</v>
      </c>
      <c r="S220" s="183">
        <v>8717332036455</v>
      </c>
    </row>
    <row r="221" spans="1:19" x14ac:dyDescent="0.2">
      <c r="A221" s="630"/>
      <c r="B221" s="155" t="s">
        <v>1687</v>
      </c>
      <c r="C221" s="156" t="s">
        <v>453</v>
      </c>
      <c r="D221" s="157" t="s">
        <v>660</v>
      </c>
      <c r="E221" s="158" t="s">
        <v>1688</v>
      </c>
      <c r="F221" s="623" t="s">
        <v>691</v>
      </c>
      <c r="G221" s="426">
        <v>620.51</v>
      </c>
      <c r="H221" s="426">
        <f t="shared" si="8"/>
        <v>2919</v>
      </c>
      <c r="I221" s="160" t="s">
        <v>2761</v>
      </c>
      <c r="J221" s="160" t="s">
        <v>229</v>
      </c>
      <c r="K221" s="161" t="s">
        <v>3</v>
      </c>
      <c r="L221" s="161">
        <v>8531900000</v>
      </c>
      <c r="M221" s="160" t="s">
        <v>675</v>
      </c>
      <c r="N221" s="161">
        <v>46</v>
      </c>
      <c r="O221" s="161" t="s">
        <v>1234</v>
      </c>
      <c r="P221" s="181"/>
      <c r="Q221" s="160"/>
      <c r="R221" s="232"/>
      <c r="S221" s="183">
        <v>8717332036486</v>
      </c>
    </row>
    <row r="222" spans="1:19" x14ac:dyDescent="0.2">
      <c r="A222" s="630"/>
      <c r="B222" s="155" t="s">
        <v>1689</v>
      </c>
      <c r="C222" s="156" t="s">
        <v>455</v>
      </c>
      <c r="D222" s="157">
        <v>4998143401</v>
      </c>
      <c r="E222" s="158" t="s">
        <v>1690</v>
      </c>
      <c r="F222" s="623" t="s">
        <v>691</v>
      </c>
      <c r="G222" s="426">
        <v>1006.22</v>
      </c>
      <c r="H222" s="426">
        <f t="shared" si="8"/>
        <v>4733</v>
      </c>
      <c r="I222" s="160" t="s">
        <v>2761</v>
      </c>
      <c r="J222" s="160" t="s">
        <v>229</v>
      </c>
      <c r="K222" s="161" t="s">
        <v>3</v>
      </c>
      <c r="L222" s="161">
        <v>8531900000</v>
      </c>
      <c r="M222" s="160" t="s">
        <v>675</v>
      </c>
      <c r="N222" s="161">
        <v>35</v>
      </c>
      <c r="O222" s="161" t="s">
        <v>1691</v>
      </c>
      <c r="P222" s="181"/>
      <c r="Q222" s="160"/>
      <c r="R222" s="232"/>
      <c r="S222" s="183">
        <v>8717332036493</v>
      </c>
    </row>
    <row r="223" spans="1:19" x14ac:dyDescent="0.2">
      <c r="A223" s="630"/>
      <c r="B223" s="155" t="s">
        <v>1692</v>
      </c>
      <c r="C223" s="156" t="s">
        <v>457</v>
      </c>
      <c r="D223" s="157" t="s">
        <v>661</v>
      </c>
      <c r="E223" s="158" t="s">
        <v>1693</v>
      </c>
      <c r="F223" s="623" t="s">
        <v>691</v>
      </c>
      <c r="G223" s="426">
        <v>2704.22</v>
      </c>
      <c r="H223" s="426">
        <f t="shared" si="8"/>
        <v>12721</v>
      </c>
      <c r="I223" s="160" t="s">
        <v>2761</v>
      </c>
      <c r="J223" s="160" t="s">
        <v>229</v>
      </c>
      <c r="K223" s="160" t="s">
        <v>3</v>
      </c>
      <c r="L223" s="161">
        <v>8531900000</v>
      </c>
      <c r="M223" s="160" t="s">
        <v>675</v>
      </c>
      <c r="N223" s="161">
        <v>18</v>
      </c>
      <c r="O223" s="161" t="s">
        <v>1694</v>
      </c>
      <c r="P223" s="181"/>
      <c r="Q223" s="160"/>
      <c r="R223" s="232"/>
      <c r="S223" s="183">
        <v>8717332036509</v>
      </c>
    </row>
    <row r="224" spans="1:19" x14ac:dyDescent="0.2">
      <c r="A224" s="630"/>
      <c r="B224" s="170" t="s">
        <v>1695</v>
      </c>
      <c r="C224" s="171"/>
      <c r="D224" s="172" t="s">
        <v>1175</v>
      </c>
      <c r="E224" s="171"/>
      <c r="F224" s="173"/>
      <c r="G224" s="451"/>
      <c r="H224" s="451"/>
      <c r="I224" s="174" t="s">
        <v>1175</v>
      </c>
      <c r="J224" s="174"/>
      <c r="K224" s="174"/>
      <c r="L224" s="174"/>
      <c r="M224" s="174"/>
      <c r="N224" s="174" t="s">
        <v>1175</v>
      </c>
      <c r="O224" s="174" t="s">
        <v>1175</v>
      </c>
      <c r="P224" s="375"/>
      <c r="Q224" s="174"/>
      <c r="R224" s="174"/>
      <c r="S224" s="398"/>
    </row>
    <row r="225" spans="1:19" x14ac:dyDescent="0.2">
      <c r="A225" s="630"/>
      <c r="B225" s="155" t="s">
        <v>1696</v>
      </c>
      <c r="C225" s="155" t="s">
        <v>869</v>
      </c>
      <c r="D225" s="241" t="s">
        <v>876</v>
      </c>
      <c r="E225" s="180" t="s">
        <v>1697</v>
      </c>
      <c r="F225" s="623" t="s">
        <v>691</v>
      </c>
      <c r="G225" s="426">
        <v>1569.58</v>
      </c>
      <c r="H225" s="426">
        <f t="shared" si="8"/>
        <v>7383</v>
      </c>
      <c r="I225" s="148" t="s">
        <v>2733</v>
      </c>
      <c r="J225" s="160" t="s">
        <v>229</v>
      </c>
      <c r="K225" s="160" t="s">
        <v>3</v>
      </c>
      <c r="L225" s="161">
        <v>8536501999</v>
      </c>
      <c r="M225" s="160" t="s">
        <v>675</v>
      </c>
      <c r="N225" s="161">
        <v>2</v>
      </c>
      <c r="O225" s="161" t="s">
        <v>1699</v>
      </c>
      <c r="P225" s="181"/>
      <c r="Q225" s="160"/>
      <c r="R225" s="232"/>
      <c r="S225" s="183">
        <v>8717332485130</v>
      </c>
    </row>
    <row r="226" spans="1:19" x14ac:dyDescent="0.2">
      <c r="A226" s="630"/>
      <c r="B226" s="155" t="s">
        <v>1700</v>
      </c>
      <c r="C226" s="155" t="s">
        <v>870</v>
      </c>
      <c r="D226" s="241" t="s">
        <v>877</v>
      </c>
      <c r="E226" s="180" t="s">
        <v>1701</v>
      </c>
      <c r="F226" s="623" t="s">
        <v>691</v>
      </c>
      <c r="G226" s="426">
        <v>2065.86</v>
      </c>
      <c r="H226" s="426">
        <f t="shared" si="8"/>
        <v>9718</v>
      </c>
      <c r="I226" s="148" t="s">
        <v>2733</v>
      </c>
      <c r="J226" s="160" t="s">
        <v>229</v>
      </c>
      <c r="K226" s="160" t="s">
        <v>229</v>
      </c>
      <c r="L226" s="161">
        <v>8536501999</v>
      </c>
      <c r="M226" s="160" t="s">
        <v>675</v>
      </c>
      <c r="N226" s="161">
        <v>0</v>
      </c>
      <c r="O226" s="161" t="s">
        <v>1651</v>
      </c>
      <c r="P226" s="181"/>
      <c r="Q226" s="160"/>
      <c r="R226" s="232"/>
      <c r="S226" s="183">
        <v>8717332485147</v>
      </c>
    </row>
    <row r="227" spans="1:19" x14ac:dyDescent="0.2">
      <c r="A227" s="630"/>
      <c r="B227" s="155" t="s">
        <v>1702</v>
      </c>
      <c r="C227" s="155" t="s">
        <v>871</v>
      </c>
      <c r="D227" s="241" t="s">
        <v>878</v>
      </c>
      <c r="E227" s="180" t="s">
        <v>1703</v>
      </c>
      <c r="F227" s="623" t="s">
        <v>691</v>
      </c>
      <c r="G227" s="426">
        <v>2054.13</v>
      </c>
      <c r="H227" s="426">
        <f t="shared" si="8"/>
        <v>9663</v>
      </c>
      <c r="I227" s="148" t="s">
        <v>2733</v>
      </c>
      <c r="J227" s="160" t="s">
        <v>229</v>
      </c>
      <c r="K227" s="160" t="s">
        <v>3</v>
      </c>
      <c r="L227" s="161">
        <v>8536501999</v>
      </c>
      <c r="M227" s="160" t="s">
        <v>675</v>
      </c>
      <c r="N227" s="161">
        <v>6</v>
      </c>
      <c r="O227" s="161" t="s">
        <v>1704</v>
      </c>
      <c r="P227" s="181"/>
      <c r="Q227" s="160"/>
      <c r="R227" s="232"/>
      <c r="S227" s="183">
        <v>8717332485154</v>
      </c>
    </row>
    <row r="228" spans="1:19" x14ac:dyDescent="0.2">
      <c r="A228" s="630"/>
      <c r="B228" s="155" t="s">
        <v>1705</v>
      </c>
      <c r="C228" s="155" t="s">
        <v>872</v>
      </c>
      <c r="D228" s="241" t="s">
        <v>879</v>
      </c>
      <c r="E228" s="180" t="s">
        <v>1706</v>
      </c>
      <c r="F228" s="623" t="s">
        <v>691</v>
      </c>
      <c r="G228" s="426">
        <v>2054.13</v>
      </c>
      <c r="H228" s="426">
        <f t="shared" si="8"/>
        <v>9663</v>
      </c>
      <c r="I228" s="148" t="s">
        <v>2733</v>
      </c>
      <c r="J228" s="160" t="s">
        <v>229</v>
      </c>
      <c r="K228" s="160" t="s">
        <v>3</v>
      </c>
      <c r="L228" s="161">
        <v>8536501999</v>
      </c>
      <c r="M228" s="160" t="s">
        <v>675</v>
      </c>
      <c r="N228" s="161">
        <v>8</v>
      </c>
      <c r="O228" s="161" t="s">
        <v>1707</v>
      </c>
      <c r="P228" s="181"/>
      <c r="Q228" s="160"/>
      <c r="R228" s="232"/>
      <c r="S228" s="183">
        <v>8717332485161</v>
      </c>
    </row>
    <row r="229" spans="1:19" x14ac:dyDescent="0.2">
      <c r="A229" s="630"/>
      <c r="B229" s="155" t="s">
        <v>1708</v>
      </c>
      <c r="C229" s="155" t="s">
        <v>873</v>
      </c>
      <c r="D229" s="241" t="s">
        <v>880</v>
      </c>
      <c r="E229" s="180" t="s">
        <v>1709</v>
      </c>
      <c r="F229" s="623" t="s">
        <v>691</v>
      </c>
      <c r="G229" s="426">
        <v>196.69</v>
      </c>
      <c r="H229" s="426">
        <f t="shared" si="8"/>
        <v>925</v>
      </c>
      <c r="I229" s="160" t="s">
        <v>2761</v>
      </c>
      <c r="J229" s="160" t="s">
        <v>229</v>
      </c>
      <c r="K229" s="160" t="s">
        <v>3</v>
      </c>
      <c r="L229" s="161">
        <v>8531900000</v>
      </c>
      <c r="M229" s="160" t="s">
        <v>675</v>
      </c>
      <c r="N229" s="161">
        <v>0</v>
      </c>
      <c r="O229" s="161" t="s">
        <v>1710</v>
      </c>
      <c r="P229" s="181"/>
      <c r="Q229" s="160"/>
      <c r="R229" s="232"/>
      <c r="S229" s="183">
        <v>8717332485178</v>
      </c>
    </row>
    <row r="230" spans="1:19" x14ac:dyDescent="0.2">
      <c r="A230" s="630"/>
      <c r="B230" s="155" t="s">
        <v>1711</v>
      </c>
      <c r="C230" s="155" t="s">
        <v>874</v>
      </c>
      <c r="D230" s="241" t="s">
        <v>881</v>
      </c>
      <c r="E230" s="180" t="s">
        <v>1712</v>
      </c>
      <c r="F230" s="623" t="s">
        <v>691</v>
      </c>
      <c r="G230" s="426">
        <v>369.92</v>
      </c>
      <c r="H230" s="426">
        <f t="shared" si="8"/>
        <v>1740</v>
      </c>
      <c r="I230" s="160" t="s">
        <v>2761</v>
      </c>
      <c r="J230" s="160" t="s">
        <v>229</v>
      </c>
      <c r="K230" s="160" t="s">
        <v>229</v>
      </c>
      <c r="L230" s="161">
        <v>8536490099</v>
      </c>
      <c r="M230" s="160" t="s">
        <v>675</v>
      </c>
      <c r="N230" s="161">
        <v>0</v>
      </c>
      <c r="O230" s="161" t="s">
        <v>1234</v>
      </c>
      <c r="P230" s="181"/>
      <c r="Q230" s="160"/>
      <c r="R230" s="232"/>
      <c r="S230" s="183">
        <v>8717332485185</v>
      </c>
    </row>
    <row r="231" spans="1:19" x14ac:dyDescent="0.2">
      <c r="A231" s="630"/>
      <c r="B231" s="155" t="s">
        <v>1713</v>
      </c>
      <c r="C231" s="155" t="s">
        <v>875</v>
      </c>
      <c r="D231" s="241" t="s">
        <v>882</v>
      </c>
      <c r="E231" s="180" t="s">
        <v>1714</v>
      </c>
      <c r="F231" s="623" t="s">
        <v>691</v>
      </c>
      <c r="G231" s="426">
        <v>45.6</v>
      </c>
      <c r="H231" s="426">
        <f t="shared" si="8"/>
        <v>215</v>
      </c>
      <c r="I231" s="160" t="s">
        <v>2761</v>
      </c>
      <c r="J231" s="160" t="s">
        <v>229</v>
      </c>
      <c r="K231" s="160" t="s">
        <v>229</v>
      </c>
      <c r="L231" s="161">
        <v>7326909890</v>
      </c>
      <c r="M231" s="160" t="s">
        <v>675</v>
      </c>
      <c r="N231" s="161">
        <v>0</v>
      </c>
      <c r="O231" s="161" t="s">
        <v>1715</v>
      </c>
      <c r="P231" s="181"/>
      <c r="Q231" s="160"/>
      <c r="R231" s="232"/>
      <c r="S231" s="183">
        <v>8717332485192</v>
      </c>
    </row>
    <row r="232" spans="1:19" x14ac:dyDescent="0.2">
      <c r="A232" s="630"/>
      <c r="B232" s="170" t="s">
        <v>1716</v>
      </c>
      <c r="C232" s="171"/>
      <c r="D232" s="172" t="s">
        <v>1175</v>
      </c>
      <c r="E232" s="171"/>
      <c r="F232" s="173"/>
      <c r="G232" s="451"/>
      <c r="H232" s="451"/>
      <c r="I232" s="174" t="s">
        <v>1175</v>
      </c>
      <c r="J232" s="174"/>
      <c r="K232" s="174"/>
      <c r="L232" s="174"/>
      <c r="M232" s="174"/>
      <c r="N232" s="174" t="s">
        <v>1175</v>
      </c>
      <c r="O232" s="174" t="s">
        <v>1175</v>
      </c>
      <c r="P232" s="375"/>
      <c r="Q232" s="174"/>
      <c r="R232" s="174"/>
      <c r="S232" s="398"/>
    </row>
    <row r="233" spans="1:19" x14ac:dyDescent="0.2">
      <c r="A233" s="630"/>
      <c r="B233" s="155" t="s">
        <v>1717</v>
      </c>
      <c r="C233" s="156" t="s">
        <v>461</v>
      </c>
      <c r="D233" s="157" t="s">
        <v>460</v>
      </c>
      <c r="E233" s="158" t="s">
        <v>1718</v>
      </c>
      <c r="F233" s="623" t="s">
        <v>691</v>
      </c>
      <c r="G233" s="426">
        <v>118.6</v>
      </c>
      <c r="H233" s="426">
        <f t="shared" si="8"/>
        <v>558</v>
      </c>
      <c r="I233" s="160" t="s">
        <v>2761</v>
      </c>
      <c r="J233" s="160" t="s">
        <v>229</v>
      </c>
      <c r="K233" s="160" t="s">
        <v>3</v>
      </c>
      <c r="L233" s="161">
        <v>7326909890</v>
      </c>
      <c r="M233" s="160" t="s">
        <v>675</v>
      </c>
      <c r="N233" s="161">
        <v>2</v>
      </c>
      <c r="O233" s="161" t="s">
        <v>1719</v>
      </c>
      <c r="P233" s="181"/>
      <c r="Q233" s="160" t="s">
        <v>601</v>
      </c>
      <c r="R233" s="232"/>
      <c r="S233" s="183">
        <v>8717332036516</v>
      </c>
    </row>
    <row r="234" spans="1:19" x14ac:dyDescent="0.2">
      <c r="A234" s="630"/>
      <c r="B234" s="155" t="s">
        <v>1720</v>
      </c>
      <c r="C234" s="156" t="s">
        <v>464</v>
      </c>
      <c r="D234" s="157" t="s">
        <v>463</v>
      </c>
      <c r="E234" s="158" t="s">
        <v>1721</v>
      </c>
      <c r="F234" s="623" t="s">
        <v>691</v>
      </c>
      <c r="G234" s="426">
        <v>2.12</v>
      </c>
      <c r="H234" s="426">
        <f t="shared" si="8"/>
        <v>10</v>
      </c>
      <c r="I234" s="160" t="s">
        <v>2761</v>
      </c>
      <c r="J234" s="160" t="s">
        <v>229</v>
      </c>
      <c r="K234" s="160" t="s">
        <v>3</v>
      </c>
      <c r="L234" s="161">
        <v>3926909790</v>
      </c>
      <c r="M234" s="160" t="s">
        <v>675</v>
      </c>
      <c r="N234" s="161">
        <v>750</v>
      </c>
      <c r="O234" s="161" t="s">
        <v>1355</v>
      </c>
      <c r="P234" s="233" t="s">
        <v>2659</v>
      </c>
      <c r="Q234" s="160" t="s">
        <v>601</v>
      </c>
      <c r="R234" s="232"/>
      <c r="S234" s="183">
        <v>8717332036530</v>
      </c>
    </row>
    <row r="235" spans="1:19" x14ac:dyDescent="0.2">
      <c r="A235" s="630"/>
      <c r="B235" s="155" t="s">
        <v>1722</v>
      </c>
      <c r="C235" s="156" t="s">
        <v>467</v>
      </c>
      <c r="D235" s="157" t="s">
        <v>466</v>
      </c>
      <c r="E235" s="158" t="s">
        <v>1723</v>
      </c>
      <c r="F235" s="623" t="s">
        <v>691</v>
      </c>
      <c r="G235" s="426">
        <v>2.12</v>
      </c>
      <c r="H235" s="426">
        <f t="shared" si="8"/>
        <v>10</v>
      </c>
      <c r="I235" s="160" t="s">
        <v>2761</v>
      </c>
      <c r="J235" s="160" t="s">
        <v>229</v>
      </c>
      <c r="K235" s="160" t="s">
        <v>3</v>
      </c>
      <c r="L235" s="161">
        <v>3926909790</v>
      </c>
      <c r="M235" s="160" t="s">
        <v>675</v>
      </c>
      <c r="N235" s="161">
        <v>154</v>
      </c>
      <c r="O235" s="161" t="s">
        <v>1480</v>
      </c>
      <c r="P235" s="233" t="s">
        <v>2659</v>
      </c>
      <c r="Q235" s="160" t="s">
        <v>601</v>
      </c>
      <c r="R235" s="232"/>
      <c r="S235" s="183">
        <v>8717332036547</v>
      </c>
    </row>
    <row r="236" spans="1:19" x14ac:dyDescent="0.2">
      <c r="A236" s="630"/>
      <c r="B236" s="155" t="s">
        <v>1724</v>
      </c>
      <c r="C236" s="156" t="s">
        <v>469</v>
      </c>
      <c r="D236" s="157" t="s">
        <v>468</v>
      </c>
      <c r="E236" s="158" t="s">
        <v>1725</v>
      </c>
      <c r="F236" s="623" t="s">
        <v>691</v>
      </c>
      <c r="G236" s="426">
        <v>2.12</v>
      </c>
      <c r="H236" s="426">
        <f t="shared" si="8"/>
        <v>10</v>
      </c>
      <c r="I236" s="160" t="s">
        <v>2761</v>
      </c>
      <c r="J236" s="160" t="s">
        <v>229</v>
      </c>
      <c r="K236" s="160" t="s">
        <v>3</v>
      </c>
      <c r="L236" s="161">
        <v>3926909790</v>
      </c>
      <c r="M236" s="160" t="s">
        <v>675</v>
      </c>
      <c r="N236" s="161">
        <v>150</v>
      </c>
      <c r="O236" s="161" t="s">
        <v>1454</v>
      </c>
      <c r="P236" s="233" t="s">
        <v>2659</v>
      </c>
      <c r="Q236" s="160" t="s">
        <v>601</v>
      </c>
      <c r="R236" s="232"/>
      <c r="S236" s="183">
        <v>8717332036554</v>
      </c>
    </row>
    <row r="237" spans="1:19" x14ac:dyDescent="0.2">
      <c r="A237" s="630"/>
      <c r="B237" s="155" t="s">
        <v>1726</v>
      </c>
      <c r="C237" s="156" t="s">
        <v>471</v>
      </c>
      <c r="D237" s="157" t="s">
        <v>470</v>
      </c>
      <c r="E237" s="158" t="s">
        <v>1727</v>
      </c>
      <c r="F237" s="623" t="s">
        <v>691</v>
      </c>
      <c r="G237" s="426">
        <v>2.12</v>
      </c>
      <c r="H237" s="426">
        <f t="shared" si="8"/>
        <v>10</v>
      </c>
      <c r="I237" s="160" t="s">
        <v>2761</v>
      </c>
      <c r="J237" s="160" t="s">
        <v>229</v>
      </c>
      <c r="K237" s="160" t="s">
        <v>3</v>
      </c>
      <c r="L237" s="161">
        <v>3926909790</v>
      </c>
      <c r="M237" s="160" t="s">
        <v>675</v>
      </c>
      <c r="N237" s="161">
        <v>136</v>
      </c>
      <c r="O237" s="161" t="s">
        <v>1355</v>
      </c>
      <c r="P237" s="233" t="s">
        <v>2659</v>
      </c>
      <c r="Q237" s="160" t="s">
        <v>601</v>
      </c>
      <c r="R237" s="232"/>
      <c r="S237" s="183">
        <v>8717332036561</v>
      </c>
    </row>
    <row r="238" spans="1:19" x14ac:dyDescent="0.2">
      <c r="A238" s="630"/>
      <c r="B238" s="155" t="s">
        <v>1728</v>
      </c>
      <c r="C238" s="156" t="s">
        <v>473</v>
      </c>
      <c r="D238" s="157" t="s">
        <v>472</v>
      </c>
      <c r="E238" s="158" t="s">
        <v>1729</v>
      </c>
      <c r="F238" s="623" t="s">
        <v>691</v>
      </c>
      <c r="G238" s="426">
        <v>2.12</v>
      </c>
      <c r="H238" s="426">
        <f t="shared" si="8"/>
        <v>10</v>
      </c>
      <c r="I238" s="160" t="s">
        <v>2761</v>
      </c>
      <c r="J238" s="160" t="s">
        <v>229</v>
      </c>
      <c r="K238" s="160" t="s">
        <v>3</v>
      </c>
      <c r="L238" s="161">
        <v>3926909790</v>
      </c>
      <c r="M238" s="160" t="s">
        <v>675</v>
      </c>
      <c r="N238" s="161">
        <v>125</v>
      </c>
      <c r="O238" s="161" t="s">
        <v>1730</v>
      </c>
      <c r="P238" s="233" t="s">
        <v>2659</v>
      </c>
      <c r="Q238" s="160" t="s">
        <v>601</v>
      </c>
      <c r="R238" s="232"/>
      <c r="S238" s="183">
        <v>8717332036578</v>
      </c>
    </row>
    <row r="239" spans="1:19" x14ac:dyDescent="0.2">
      <c r="A239" s="630"/>
      <c r="B239" s="155" t="s">
        <v>1731</v>
      </c>
      <c r="C239" s="156" t="s">
        <v>475</v>
      </c>
      <c r="D239" s="157" t="s">
        <v>474</v>
      </c>
      <c r="E239" s="158" t="s">
        <v>1732</v>
      </c>
      <c r="F239" s="623" t="s">
        <v>691</v>
      </c>
      <c r="G239" s="426">
        <v>2.12</v>
      </c>
      <c r="H239" s="426">
        <f t="shared" si="8"/>
        <v>10</v>
      </c>
      <c r="I239" s="160" t="s">
        <v>2761</v>
      </c>
      <c r="J239" s="160" t="s">
        <v>229</v>
      </c>
      <c r="K239" s="160" t="s">
        <v>3</v>
      </c>
      <c r="L239" s="161">
        <v>3926909790</v>
      </c>
      <c r="M239" s="160" t="s">
        <v>675</v>
      </c>
      <c r="N239" s="161">
        <v>122</v>
      </c>
      <c r="O239" s="161" t="s">
        <v>1438</v>
      </c>
      <c r="P239" s="233" t="s">
        <v>2659</v>
      </c>
      <c r="Q239" s="160" t="s">
        <v>601</v>
      </c>
      <c r="R239" s="232"/>
      <c r="S239" s="183">
        <v>8717332036585</v>
      </c>
    </row>
    <row r="240" spans="1:19" x14ac:dyDescent="0.2">
      <c r="A240" s="630"/>
      <c r="B240" s="155" t="s">
        <v>1733</v>
      </c>
      <c r="C240" s="156" t="s">
        <v>477</v>
      </c>
      <c r="D240" s="157" t="s">
        <v>476</v>
      </c>
      <c r="E240" s="158" t="s">
        <v>1734</v>
      </c>
      <c r="F240" s="623" t="s">
        <v>691</v>
      </c>
      <c r="G240" s="426">
        <v>2.12</v>
      </c>
      <c r="H240" s="426">
        <f t="shared" si="8"/>
        <v>10</v>
      </c>
      <c r="I240" s="160" t="s">
        <v>2761</v>
      </c>
      <c r="J240" s="160" t="s">
        <v>229</v>
      </c>
      <c r="K240" s="160" t="s">
        <v>3</v>
      </c>
      <c r="L240" s="161">
        <v>3926909790</v>
      </c>
      <c r="M240" s="160" t="s">
        <v>675</v>
      </c>
      <c r="N240" s="161">
        <v>132</v>
      </c>
      <c r="O240" s="161" t="s">
        <v>1355</v>
      </c>
      <c r="P240" s="233" t="s">
        <v>2659</v>
      </c>
      <c r="Q240" s="160" t="s">
        <v>601</v>
      </c>
      <c r="R240" s="232"/>
      <c r="S240" s="183">
        <v>8717332036592</v>
      </c>
    </row>
    <row r="241" spans="1:19" x14ac:dyDescent="0.2">
      <c r="A241" s="630"/>
      <c r="B241" s="155" t="s">
        <v>1735</v>
      </c>
      <c r="C241" s="156" t="s">
        <v>479</v>
      </c>
      <c r="D241" s="157" t="s">
        <v>478</v>
      </c>
      <c r="E241" s="158" t="s">
        <v>1736</v>
      </c>
      <c r="F241" s="623" t="s">
        <v>691</v>
      </c>
      <c r="G241" s="426">
        <v>2.12</v>
      </c>
      <c r="H241" s="426">
        <f t="shared" si="8"/>
        <v>10</v>
      </c>
      <c r="I241" s="160" t="s">
        <v>2761</v>
      </c>
      <c r="J241" s="160" t="s">
        <v>229</v>
      </c>
      <c r="K241" s="160" t="s">
        <v>3</v>
      </c>
      <c r="L241" s="161">
        <v>3926909790</v>
      </c>
      <c r="M241" s="160" t="s">
        <v>675</v>
      </c>
      <c r="N241" s="161">
        <v>95</v>
      </c>
      <c r="O241" s="161" t="s">
        <v>1737</v>
      </c>
      <c r="P241" s="233" t="s">
        <v>2659</v>
      </c>
      <c r="Q241" s="160" t="s">
        <v>601</v>
      </c>
      <c r="R241" s="232"/>
      <c r="S241" s="183">
        <v>8717332036608</v>
      </c>
    </row>
    <row r="242" spans="1:19" x14ac:dyDescent="0.2">
      <c r="A242" s="630"/>
      <c r="B242" s="155" t="s">
        <v>1738</v>
      </c>
      <c r="C242" s="156" t="s">
        <v>481</v>
      </c>
      <c r="D242" s="157" t="s">
        <v>480</v>
      </c>
      <c r="E242" s="158" t="s">
        <v>1739</v>
      </c>
      <c r="F242" s="623" t="s">
        <v>691</v>
      </c>
      <c r="G242" s="426">
        <v>2.12</v>
      </c>
      <c r="H242" s="426">
        <f t="shared" si="8"/>
        <v>10</v>
      </c>
      <c r="I242" s="160" t="s">
        <v>2761</v>
      </c>
      <c r="J242" s="160" t="s">
        <v>229</v>
      </c>
      <c r="K242" s="160" t="s">
        <v>3</v>
      </c>
      <c r="L242" s="161">
        <v>3926909790</v>
      </c>
      <c r="M242" s="160" t="s">
        <v>675</v>
      </c>
      <c r="N242" s="161">
        <v>126</v>
      </c>
      <c r="O242" s="161" t="s">
        <v>1480</v>
      </c>
      <c r="P242" s="233" t="s">
        <v>2659</v>
      </c>
      <c r="Q242" s="160" t="s">
        <v>601</v>
      </c>
      <c r="R242" s="232"/>
      <c r="S242" s="183">
        <v>8717332036615</v>
      </c>
    </row>
    <row r="243" spans="1:19" x14ac:dyDescent="0.2">
      <c r="A243" s="630"/>
      <c r="B243" s="155" t="s">
        <v>1740</v>
      </c>
      <c r="C243" s="156" t="s">
        <v>483</v>
      </c>
      <c r="D243" s="157" t="s">
        <v>482</v>
      </c>
      <c r="E243" s="158" t="s">
        <v>1741</v>
      </c>
      <c r="F243" s="623" t="s">
        <v>691</v>
      </c>
      <c r="G243" s="426">
        <v>2.12</v>
      </c>
      <c r="H243" s="426">
        <f t="shared" si="8"/>
        <v>10</v>
      </c>
      <c r="I243" s="160" t="s">
        <v>2761</v>
      </c>
      <c r="J243" s="160" t="s">
        <v>229</v>
      </c>
      <c r="K243" s="160" t="s">
        <v>3</v>
      </c>
      <c r="L243" s="161">
        <v>3926909790</v>
      </c>
      <c r="M243" s="160" t="s">
        <v>675</v>
      </c>
      <c r="N243" s="161">
        <v>50</v>
      </c>
      <c r="O243" s="161" t="s">
        <v>1480</v>
      </c>
      <c r="P243" s="233" t="s">
        <v>2659</v>
      </c>
      <c r="Q243" s="160" t="s">
        <v>601</v>
      </c>
      <c r="R243" s="232"/>
      <c r="S243" s="183">
        <v>8717332036622</v>
      </c>
    </row>
    <row r="244" spans="1:19" x14ac:dyDescent="0.2">
      <c r="A244" s="630"/>
      <c r="B244" s="155" t="s">
        <v>1742</v>
      </c>
      <c r="C244" s="156" t="s">
        <v>485</v>
      </c>
      <c r="D244" s="157" t="s">
        <v>484</v>
      </c>
      <c r="E244" s="158" t="s">
        <v>1743</v>
      </c>
      <c r="F244" s="623" t="s">
        <v>691</v>
      </c>
      <c r="G244" s="426">
        <v>2.12</v>
      </c>
      <c r="H244" s="426">
        <f t="shared" si="8"/>
        <v>10</v>
      </c>
      <c r="I244" s="160" t="s">
        <v>2761</v>
      </c>
      <c r="J244" s="160" t="s">
        <v>229</v>
      </c>
      <c r="K244" s="160" t="s">
        <v>3</v>
      </c>
      <c r="L244" s="161">
        <v>3926909790</v>
      </c>
      <c r="M244" s="160" t="s">
        <v>675</v>
      </c>
      <c r="N244" s="161">
        <v>52</v>
      </c>
      <c r="O244" s="161" t="s">
        <v>1480</v>
      </c>
      <c r="P244" s="233" t="s">
        <v>2659</v>
      </c>
      <c r="Q244" s="160" t="s">
        <v>601</v>
      </c>
      <c r="R244" s="232"/>
      <c r="S244" s="183">
        <v>8717332036639</v>
      </c>
    </row>
    <row r="245" spans="1:19" s="460" customFormat="1" x14ac:dyDescent="0.2">
      <c r="A245" s="630"/>
      <c r="B245" s="155" t="s">
        <v>1744</v>
      </c>
      <c r="C245" s="156" t="s">
        <v>487</v>
      </c>
      <c r="D245" s="157" t="s">
        <v>486</v>
      </c>
      <c r="E245" s="158" t="s">
        <v>1745</v>
      </c>
      <c r="F245" s="623" t="s">
        <v>691</v>
      </c>
      <c r="G245" s="426">
        <v>2.12</v>
      </c>
      <c r="H245" s="426">
        <f t="shared" si="8"/>
        <v>10</v>
      </c>
      <c r="I245" s="160" t="s">
        <v>2761</v>
      </c>
      <c r="J245" s="160" t="s">
        <v>229</v>
      </c>
      <c r="K245" s="160" t="s">
        <v>3</v>
      </c>
      <c r="L245" s="161">
        <v>3926909790</v>
      </c>
      <c r="M245" s="160" t="s">
        <v>675</v>
      </c>
      <c r="N245" s="161">
        <v>37</v>
      </c>
      <c r="O245" s="161" t="s">
        <v>1480</v>
      </c>
      <c r="P245" s="233" t="s">
        <v>2659</v>
      </c>
      <c r="Q245" s="160" t="s">
        <v>601</v>
      </c>
      <c r="R245" s="232"/>
      <c r="S245" s="183">
        <v>8717332036646</v>
      </c>
    </row>
    <row r="246" spans="1:19" x14ac:dyDescent="0.2">
      <c r="A246" s="630"/>
      <c r="B246" s="155" t="s">
        <v>1746</v>
      </c>
      <c r="C246" s="156" t="s">
        <v>489</v>
      </c>
      <c r="D246" s="157" t="s">
        <v>488</v>
      </c>
      <c r="E246" s="158" t="s">
        <v>1747</v>
      </c>
      <c r="F246" s="623" t="s">
        <v>691</v>
      </c>
      <c r="G246" s="426">
        <v>2.12</v>
      </c>
      <c r="H246" s="426">
        <f t="shared" si="8"/>
        <v>10</v>
      </c>
      <c r="I246" s="160" t="s">
        <v>2761</v>
      </c>
      <c r="J246" s="160" t="s">
        <v>229</v>
      </c>
      <c r="K246" s="160" t="s">
        <v>3</v>
      </c>
      <c r="L246" s="161">
        <v>3926909790</v>
      </c>
      <c r="M246" s="160" t="s">
        <v>675</v>
      </c>
      <c r="N246" s="161">
        <v>53</v>
      </c>
      <c r="O246" s="161" t="s">
        <v>1748</v>
      </c>
      <c r="P246" s="233" t="s">
        <v>2659</v>
      </c>
      <c r="Q246" s="160" t="s">
        <v>601</v>
      </c>
      <c r="R246" s="232"/>
      <c r="S246" s="183">
        <v>8717332036653</v>
      </c>
    </row>
    <row r="247" spans="1:19" x14ac:dyDescent="0.2">
      <c r="A247" s="630"/>
      <c r="B247" s="155" t="s">
        <v>1749</v>
      </c>
      <c r="C247" s="156" t="s">
        <v>491</v>
      </c>
      <c r="D247" s="157" t="s">
        <v>490</v>
      </c>
      <c r="E247" s="158" t="s">
        <v>1750</v>
      </c>
      <c r="F247" s="623" t="s">
        <v>691</v>
      </c>
      <c r="G247" s="426">
        <v>2.12</v>
      </c>
      <c r="H247" s="426">
        <f t="shared" si="8"/>
        <v>10</v>
      </c>
      <c r="I247" s="160" t="s">
        <v>2761</v>
      </c>
      <c r="J247" s="160" t="s">
        <v>229</v>
      </c>
      <c r="K247" s="160" t="s">
        <v>3</v>
      </c>
      <c r="L247" s="161">
        <v>3926909790</v>
      </c>
      <c r="M247" s="160" t="s">
        <v>675</v>
      </c>
      <c r="N247" s="161">
        <v>30</v>
      </c>
      <c r="O247" s="161" t="s">
        <v>1751</v>
      </c>
      <c r="P247" s="233" t="s">
        <v>2659</v>
      </c>
      <c r="Q247" s="160" t="s">
        <v>601</v>
      </c>
      <c r="R247" s="232"/>
      <c r="S247" s="183">
        <v>8717332036660</v>
      </c>
    </row>
    <row r="248" spans="1:19" x14ac:dyDescent="0.2">
      <c r="A248" s="630"/>
      <c r="B248" s="155" t="s">
        <v>1752</v>
      </c>
      <c r="C248" s="156" t="s">
        <v>493</v>
      </c>
      <c r="D248" s="157" t="s">
        <v>492</v>
      </c>
      <c r="E248" s="158" t="s">
        <v>1753</v>
      </c>
      <c r="F248" s="623" t="s">
        <v>691</v>
      </c>
      <c r="G248" s="426">
        <v>2.12</v>
      </c>
      <c r="H248" s="426">
        <f t="shared" si="8"/>
        <v>10</v>
      </c>
      <c r="I248" s="160" t="s">
        <v>2761</v>
      </c>
      <c r="J248" s="160" t="s">
        <v>229</v>
      </c>
      <c r="K248" s="160" t="s">
        <v>3</v>
      </c>
      <c r="L248" s="161">
        <v>3926909790</v>
      </c>
      <c r="M248" s="160" t="s">
        <v>675</v>
      </c>
      <c r="N248" s="161">
        <v>45</v>
      </c>
      <c r="O248" s="161" t="s">
        <v>1754</v>
      </c>
      <c r="P248" s="233" t="s">
        <v>2659</v>
      </c>
      <c r="Q248" s="160" t="s">
        <v>601</v>
      </c>
      <c r="R248" s="232"/>
      <c r="S248" s="183">
        <v>8717332036677</v>
      </c>
    </row>
    <row r="249" spans="1:19" x14ac:dyDescent="0.2">
      <c r="A249" s="630"/>
      <c r="B249" s="155" t="s">
        <v>1755</v>
      </c>
      <c r="C249" s="156" t="s">
        <v>495</v>
      </c>
      <c r="D249" s="157" t="s">
        <v>494</v>
      </c>
      <c r="E249" s="158" t="s">
        <v>1756</v>
      </c>
      <c r="F249" s="623" t="s">
        <v>691</v>
      </c>
      <c r="G249" s="426">
        <v>2.12</v>
      </c>
      <c r="H249" s="426">
        <f t="shared" si="8"/>
        <v>10</v>
      </c>
      <c r="I249" s="160" t="s">
        <v>2761</v>
      </c>
      <c r="J249" s="160" t="s">
        <v>229</v>
      </c>
      <c r="K249" s="160" t="s">
        <v>3</v>
      </c>
      <c r="L249" s="161">
        <v>3926909790</v>
      </c>
      <c r="M249" s="160" t="s">
        <v>675</v>
      </c>
      <c r="N249" s="161">
        <v>53</v>
      </c>
      <c r="O249" s="161" t="s">
        <v>1480</v>
      </c>
      <c r="P249" s="233" t="s">
        <v>2659</v>
      </c>
      <c r="Q249" s="160" t="s">
        <v>601</v>
      </c>
      <c r="R249" s="232"/>
      <c r="S249" s="183">
        <v>8717332036684</v>
      </c>
    </row>
    <row r="250" spans="1:19" x14ac:dyDescent="0.2">
      <c r="A250" s="630"/>
      <c r="B250" s="155" t="s">
        <v>1757</v>
      </c>
      <c r="C250" s="156" t="s">
        <v>497</v>
      </c>
      <c r="D250" s="157" t="s">
        <v>496</v>
      </c>
      <c r="E250" s="158" t="s">
        <v>1758</v>
      </c>
      <c r="F250" s="623" t="s">
        <v>691</v>
      </c>
      <c r="G250" s="426">
        <v>2.12</v>
      </c>
      <c r="H250" s="426">
        <f t="shared" si="8"/>
        <v>10</v>
      </c>
      <c r="I250" s="160" t="s">
        <v>2761</v>
      </c>
      <c r="J250" s="160" t="s">
        <v>229</v>
      </c>
      <c r="K250" s="160" t="s">
        <v>3</v>
      </c>
      <c r="L250" s="161">
        <v>3926909790</v>
      </c>
      <c r="M250" s="160" t="s">
        <v>675</v>
      </c>
      <c r="N250" s="161">
        <v>35</v>
      </c>
      <c r="O250" s="161" t="s">
        <v>1480</v>
      </c>
      <c r="P250" s="233" t="s">
        <v>2659</v>
      </c>
      <c r="Q250" s="160" t="s">
        <v>601</v>
      </c>
      <c r="R250" s="232"/>
      <c r="S250" s="183">
        <v>8717332036691</v>
      </c>
    </row>
    <row r="251" spans="1:19" x14ac:dyDescent="0.2">
      <c r="A251" s="630"/>
      <c r="B251" s="155" t="s">
        <v>1759</v>
      </c>
      <c r="C251" s="156" t="s">
        <v>499</v>
      </c>
      <c r="D251" s="157" t="s">
        <v>498</v>
      </c>
      <c r="E251" s="158" t="s">
        <v>1760</v>
      </c>
      <c r="F251" s="623" t="s">
        <v>691</v>
      </c>
      <c r="G251" s="426">
        <v>2.12</v>
      </c>
      <c r="H251" s="426">
        <f t="shared" si="8"/>
        <v>10</v>
      </c>
      <c r="I251" s="160" t="s">
        <v>2761</v>
      </c>
      <c r="J251" s="160" t="s">
        <v>229</v>
      </c>
      <c r="K251" s="160" t="s">
        <v>3</v>
      </c>
      <c r="L251" s="161">
        <v>3926909790</v>
      </c>
      <c r="M251" s="160" t="s">
        <v>675</v>
      </c>
      <c r="N251" s="161">
        <v>51</v>
      </c>
      <c r="O251" s="161" t="s">
        <v>1480</v>
      </c>
      <c r="P251" s="233" t="s">
        <v>2659</v>
      </c>
      <c r="Q251" s="160" t="s">
        <v>601</v>
      </c>
      <c r="R251" s="232"/>
      <c r="S251" s="183">
        <v>8717332036707</v>
      </c>
    </row>
    <row r="252" spans="1:19" x14ac:dyDescent="0.2">
      <c r="A252" s="630"/>
      <c r="B252" s="155" t="s">
        <v>1761</v>
      </c>
      <c r="C252" s="156" t="s">
        <v>501</v>
      </c>
      <c r="D252" s="157" t="s">
        <v>500</v>
      </c>
      <c r="E252" s="158" t="s">
        <v>1762</v>
      </c>
      <c r="F252" s="623" t="s">
        <v>691</v>
      </c>
      <c r="G252" s="426">
        <v>70.290000000000006</v>
      </c>
      <c r="H252" s="426">
        <f t="shared" si="8"/>
        <v>331</v>
      </c>
      <c r="I252" s="160" t="s">
        <v>2761</v>
      </c>
      <c r="J252" s="160" t="s">
        <v>229</v>
      </c>
      <c r="K252" s="160" t="s">
        <v>3</v>
      </c>
      <c r="L252" s="161">
        <v>8531900000</v>
      </c>
      <c r="M252" s="160" t="s">
        <v>675</v>
      </c>
      <c r="N252" s="161">
        <v>4</v>
      </c>
      <c r="O252" s="161" t="s">
        <v>1763</v>
      </c>
      <c r="P252" s="181"/>
      <c r="Q252" s="160" t="s">
        <v>601</v>
      </c>
      <c r="R252" s="232"/>
      <c r="S252" s="183">
        <v>8717332036714</v>
      </c>
    </row>
    <row r="253" spans="1:19" x14ac:dyDescent="0.2">
      <c r="A253" s="630"/>
      <c r="B253" s="155" t="s">
        <v>1764</v>
      </c>
      <c r="C253" s="156" t="s">
        <v>504</v>
      </c>
      <c r="D253" s="157" t="s">
        <v>503</v>
      </c>
      <c r="E253" s="158" t="s">
        <v>1765</v>
      </c>
      <c r="F253" s="623" t="s">
        <v>691</v>
      </c>
      <c r="G253" s="426">
        <v>43.93</v>
      </c>
      <c r="H253" s="426">
        <f t="shared" si="8"/>
        <v>207</v>
      </c>
      <c r="I253" s="160" t="s">
        <v>2761</v>
      </c>
      <c r="J253" s="160" t="s">
        <v>229</v>
      </c>
      <c r="K253" s="160" t="s">
        <v>3</v>
      </c>
      <c r="L253" s="161">
        <v>3917400099</v>
      </c>
      <c r="M253" s="160" t="s">
        <v>675</v>
      </c>
      <c r="N253" s="161">
        <v>8</v>
      </c>
      <c r="O253" s="161" t="s">
        <v>1438</v>
      </c>
      <c r="P253" s="181"/>
      <c r="Q253" s="160" t="s">
        <v>601</v>
      </c>
      <c r="R253" s="232"/>
      <c r="S253" s="183">
        <v>8717332036721</v>
      </c>
    </row>
    <row r="254" spans="1:19" x14ac:dyDescent="0.2">
      <c r="A254" s="630"/>
      <c r="B254" s="155" t="s">
        <v>1766</v>
      </c>
      <c r="C254" s="156" t="s">
        <v>507</v>
      </c>
      <c r="D254" s="157" t="s">
        <v>506</v>
      </c>
      <c r="E254" s="158" t="s">
        <v>1767</v>
      </c>
      <c r="F254" s="623" t="s">
        <v>691</v>
      </c>
      <c r="G254" s="426">
        <v>944.29</v>
      </c>
      <c r="H254" s="426">
        <f t="shared" si="8"/>
        <v>4442</v>
      </c>
      <c r="I254" s="160" t="s">
        <v>2761</v>
      </c>
      <c r="J254" s="160" t="s">
        <v>229</v>
      </c>
      <c r="K254" s="160" t="s">
        <v>3</v>
      </c>
      <c r="L254" s="161">
        <v>8523491000</v>
      </c>
      <c r="M254" s="160" t="s">
        <v>675</v>
      </c>
      <c r="N254" s="161">
        <v>2</v>
      </c>
      <c r="O254" s="161" t="s">
        <v>1768</v>
      </c>
      <c r="P254" s="181"/>
      <c r="Q254" s="160"/>
      <c r="R254" s="160"/>
      <c r="S254" s="183">
        <v>8717332289066</v>
      </c>
    </row>
    <row r="255" spans="1:19" x14ac:dyDescent="0.2">
      <c r="A255" s="630"/>
      <c r="B255" s="170" t="s">
        <v>1769</v>
      </c>
      <c r="C255" s="171"/>
      <c r="D255" s="172" t="s">
        <v>1175</v>
      </c>
      <c r="E255" s="171"/>
      <c r="F255" s="173"/>
      <c r="G255" s="451"/>
      <c r="H255" s="451"/>
      <c r="I255" s="174" t="s">
        <v>1175</v>
      </c>
      <c r="J255" s="174"/>
      <c r="K255" s="174"/>
      <c r="L255" s="174"/>
      <c r="M255" s="174"/>
      <c r="N255" s="174" t="s">
        <v>1175</v>
      </c>
      <c r="O255" s="174" t="s">
        <v>1175</v>
      </c>
      <c r="P255" s="375"/>
      <c r="Q255" s="174"/>
      <c r="R255" s="177"/>
      <c r="S255" s="398"/>
    </row>
    <row r="256" spans="1:19" x14ac:dyDescent="0.2">
      <c r="A256" s="630"/>
      <c r="B256" s="155" t="s">
        <v>1770</v>
      </c>
      <c r="C256" s="156" t="s">
        <v>510</v>
      </c>
      <c r="D256" s="157" t="s">
        <v>509</v>
      </c>
      <c r="E256" s="158" t="s">
        <v>1771</v>
      </c>
      <c r="F256" s="623" t="s">
        <v>691</v>
      </c>
      <c r="G256" s="426">
        <v>661.82</v>
      </c>
      <c r="H256" s="426">
        <f t="shared" si="8"/>
        <v>3113</v>
      </c>
      <c r="I256" s="160" t="s">
        <v>2761</v>
      </c>
      <c r="J256" s="160" t="s">
        <v>229</v>
      </c>
      <c r="K256" s="160" t="s">
        <v>3</v>
      </c>
      <c r="L256" s="161">
        <v>3917320099</v>
      </c>
      <c r="M256" s="160" t="s">
        <v>675</v>
      </c>
      <c r="N256" s="161">
        <v>3</v>
      </c>
      <c r="O256" s="161" t="s">
        <v>1772</v>
      </c>
      <c r="P256" s="181"/>
      <c r="Q256" s="160"/>
      <c r="R256" s="232"/>
      <c r="S256" s="183">
        <v>8717332264858</v>
      </c>
    </row>
    <row r="257" spans="1:19" x14ac:dyDescent="0.2">
      <c r="A257" s="630"/>
      <c r="B257" s="155" t="s">
        <v>1773</v>
      </c>
      <c r="C257" s="156" t="s">
        <v>513</v>
      </c>
      <c r="D257" s="157" t="s">
        <v>512</v>
      </c>
      <c r="E257" s="158" t="s">
        <v>1774</v>
      </c>
      <c r="F257" s="623" t="s">
        <v>691</v>
      </c>
      <c r="G257" s="426">
        <v>22.51</v>
      </c>
      <c r="H257" s="426">
        <f t="shared" si="8"/>
        <v>106</v>
      </c>
      <c r="I257" s="160" t="s">
        <v>2761</v>
      </c>
      <c r="J257" s="160" t="s">
        <v>229</v>
      </c>
      <c r="K257" s="160" t="s">
        <v>3</v>
      </c>
      <c r="L257" s="161">
        <v>3917400099</v>
      </c>
      <c r="M257" s="160" t="s">
        <v>675</v>
      </c>
      <c r="N257" s="161">
        <v>42</v>
      </c>
      <c r="O257" s="161" t="s">
        <v>1454</v>
      </c>
      <c r="P257" s="233" t="s">
        <v>2660</v>
      </c>
      <c r="Q257" s="160"/>
      <c r="R257" s="232"/>
      <c r="S257" s="183">
        <v>8717332264834</v>
      </c>
    </row>
    <row r="258" spans="1:19" x14ac:dyDescent="0.2">
      <c r="A258" s="630"/>
      <c r="B258" s="155" t="s">
        <v>1775</v>
      </c>
      <c r="C258" s="156" t="s">
        <v>515</v>
      </c>
      <c r="D258" s="157" t="s">
        <v>514</v>
      </c>
      <c r="E258" s="158" t="s">
        <v>1776</v>
      </c>
      <c r="F258" s="623" t="s">
        <v>691</v>
      </c>
      <c r="G258" s="426">
        <v>8.19</v>
      </c>
      <c r="H258" s="426">
        <f t="shared" si="8"/>
        <v>39</v>
      </c>
      <c r="I258" s="160" t="s">
        <v>2761</v>
      </c>
      <c r="J258" s="160" t="s">
        <v>229</v>
      </c>
      <c r="K258" s="160" t="s">
        <v>3</v>
      </c>
      <c r="L258" s="161">
        <v>3926909790</v>
      </c>
      <c r="M258" s="160" t="s">
        <v>675</v>
      </c>
      <c r="N258" s="161">
        <v>0</v>
      </c>
      <c r="O258" s="161" t="s">
        <v>1384</v>
      </c>
      <c r="P258" s="181"/>
      <c r="Q258" s="160"/>
      <c r="R258" s="232"/>
      <c r="S258" s="183">
        <v>8717332264827</v>
      </c>
    </row>
    <row r="259" spans="1:19" x14ac:dyDescent="0.2">
      <c r="A259" s="630"/>
      <c r="B259" s="155" t="s">
        <v>1777</v>
      </c>
      <c r="C259" s="156" t="s">
        <v>518</v>
      </c>
      <c r="D259" s="157" t="s">
        <v>517</v>
      </c>
      <c r="E259" s="158" t="s">
        <v>1778</v>
      </c>
      <c r="F259" s="623" t="s">
        <v>691</v>
      </c>
      <c r="G259" s="426">
        <v>58</v>
      </c>
      <c r="H259" s="426">
        <f t="shared" si="8"/>
        <v>273</v>
      </c>
      <c r="I259" s="160" t="s">
        <v>2761</v>
      </c>
      <c r="J259" s="160" t="s">
        <v>229</v>
      </c>
      <c r="K259" s="160" t="s">
        <v>3</v>
      </c>
      <c r="L259" s="161">
        <v>3926909790</v>
      </c>
      <c r="M259" s="160" t="s">
        <v>675</v>
      </c>
      <c r="N259" s="161">
        <v>9</v>
      </c>
      <c r="O259" s="161" t="s">
        <v>1150</v>
      </c>
      <c r="P259" s="181"/>
      <c r="Q259" s="160"/>
      <c r="R259" s="232"/>
      <c r="S259" s="183">
        <v>8717332264803</v>
      </c>
    </row>
    <row r="260" spans="1:19" x14ac:dyDescent="0.2">
      <c r="A260" s="630"/>
      <c r="B260" s="155" t="s">
        <v>1779</v>
      </c>
      <c r="C260" s="156" t="s">
        <v>521</v>
      </c>
      <c r="D260" s="157" t="s">
        <v>520</v>
      </c>
      <c r="E260" s="158" t="s">
        <v>1780</v>
      </c>
      <c r="F260" s="623" t="s">
        <v>691</v>
      </c>
      <c r="G260" s="426">
        <v>9.56</v>
      </c>
      <c r="H260" s="426">
        <f t="shared" si="8"/>
        <v>45</v>
      </c>
      <c r="I260" s="160" t="s">
        <v>2761</v>
      </c>
      <c r="J260" s="160" t="s">
        <v>229</v>
      </c>
      <c r="K260" s="160" t="s">
        <v>3</v>
      </c>
      <c r="L260" s="161">
        <v>3917400099</v>
      </c>
      <c r="M260" s="160" t="s">
        <v>675</v>
      </c>
      <c r="N260" s="161">
        <v>60</v>
      </c>
      <c r="O260" s="161" t="s">
        <v>1449</v>
      </c>
      <c r="P260" s="181"/>
      <c r="Q260" s="160"/>
      <c r="R260" s="232"/>
      <c r="S260" s="183">
        <v>8717332264797</v>
      </c>
    </row>
    <row r="261" spans="1:19" x14ac:dyDescent="0.2">
      <c r="A261" s="630"/>
      <c r="B261" s="155" t="s">
        <v>1781</v>
      </c>
      <c r="C261" s="156" t="s">
        <v>524</v>
      </c>
      <c r="D261" s="157" t="s">
        <v>523</v>
      </c>
      <c r="E261" s="158" t="s">
        <v>1782</v>
      </c>
      <c r="F261" s="623" t="s">
        <v>691</v>
      </c>
      <c r="G261" s="426">
        <v>8.19</v>
      </c>
      <c r="H261" s="426">
        <f t="shared" si="8"/>
        <v>39</v>
      </c>
      <c r="I261" s="160" t="s">
        <v>2761</v>
      </c>
      <c r="J261" s="160" t="s">
        <v>229</v>
      </c>
      <c r="K261" s="160" t="s">
        <v>3</v>
      </c>
      <c r="L261" s="161">
        <v>3917400099</v>
      </c>
      <c r="M261" s="160" t="s">
        <v>675</v>
      </c>
      <c r="N261" s="161">
        <v>157</v>
      </c>
      <c r="O261" s="161" t="s">
        <v>1480</v>
      </c>
      <c r="P261" s="181"/>
      <c r="Q261" s="160"/>
      <c r="R261" s="232"/>
      <c r="S261" s="183">
        <v>8717332264780</v>
      </c>
    </row>
    <row r="262" spans="1:19" x14ac:dyDescent="0.2">
      <c r="A262" s="630"/>
      <c r="B262" s="155" t="s">
        <v>1783</v>
      </c>
      <c r="C262" s="156" t="s">
        <v>527</v>
      </c>
      <c r="D262" s="157" t="s">
        <v>526</v>
      </c>
      <c r="E262" s="158" t="s">
        <v>1784</v>
      </c>
      <c r="F262" s="623" t="s">
        <v>691</v>
      </c>
      <c r="G262" s="426">
        <v>511.72</v>
      </c>
      <c r="H262" s="426">
        <f t="shared" si="8"/>
        <v>2407</v>
      </c>
      <c r="I262" s="160" t="s">
        <v>2761</v>
      </c>
      <c r="J262" s="160" t="s">
        <v>229</v>
      </c>
      <c r="K262" s="160" t="s">
        <v>3</v>
      </c>
      <c r="L262" s="161">
        <v>3917320099</v>
      </c>
      <c r="M262" s="160" t="s">
        <v>675</v>
      </c>
      <c r="N262" s="161">
        <v>1</v>
      </c>
      <c r="O262" s="161" t="s">
        <v>1785</v>
      </c>
      <c r="P262" s="181"/>
      <c r="Q262" s="160"/>
      <c r="R262" s="232"/>
      <c r="S262" s="183">
        <v>8717332264773</v>
      </c>
    </row>
    <row r="263" spans="1:19" x14ac:dyDescent="0.2">
      <c r="A263" s="630"/>
      <c r="B263" s="155" t="s">
        <v>1786</v>
      </c>
      <c r="C263" s="156" t="s">
        <v>530</v>
      </c>
      <c r="D263" s="157" t="s">
        <v>529</v>
      </c>
      <c r="E263" s="158" t="s">
        <v>1787</v>
      </c>
      <c r="F263" s="623" t="s">
        <v>691</v>
      </c>
      <c r="G263" s="426">
        <v>238.81</v>
      </c>
      <c r="H263" s="426">
        <f t="shared" ref="H263:H326" si="9">ROUND(ROUND(G263*4.704,2),0)</f>
        <v>1123</v>
      </c>
      <c r="I263" s="160" t="s">
        <v>2761</v>
      </c>
      <c r="J263" s="160" t="s">
        <v>229</v>
      </c>
      <c r="K263" s="160" t="s">
        <v>3</v>
      </c>
      <c r="L263" s="161">
        <v>8481808190</v>
      </c>
      <c r="M263" s="160" t="s">
        <v>675</v>
      </c>
      <c r="N263" s="161">
        <v>29</v>
      </c>
      <c r="O263" s="161" t="s">
        <v>1138</v>
      </c>
      <c r="P263" s="181"/>
      <c r="Q263" s="160"/>
      <c r="R263" s="232"/>
      <c r="S263" s="183">
        <v>8717332264766</v>
      </c>
    </row>
    <row r="264" spans="1:19" x14ac:dyDescent="0.2">
      <c r="A264" s="630"/>
      <c r="B264" s="155" t="s">
        <v>1788</v>
      </c>
      <c r="C264" s="156" t="s">
        <v>533</v>
      </c>
      <c r="D264" s="157" t="s">
        <v>532</v>
      </c>
      <c r="E264" s="158" t="s">
        <v>1789</v>
      </c>
      <c r="F264" s="623" t="s">
        <v>691</v>
      </c>
      <c r="G264" s="426">
        <v>614.05999999999995</v>
      </c>
      <c r="H264" s="426">
        <f t="shared" si="9"/>
        <v>2889</v>
      </c>
      <c r="I264" s="160" t="s">
        <v>2761</v>
      </c>
      <c r="J264" s="160" t="s">
        <v>229</v>
      </c>
      <c r="K264" s="160" t="s">
        <v>3</v>
      </c>
      <c r="L264" s="161">
        <v>8421210090</v>
      </c>
      <c r="M264" s="160" t="s">
        <v>675</v>
      </c>
      <c r="N264" s="161">
        <v>2</v>
      </c>
      <c r="O264" s="161" t="s">
        <v>1707</v>
      </c>
      <c r="P264" s="181"/>
      <c r="Q264" s="160"/>
      <c r="R264" s="232"/>
      <c r="S264" s="183">
        <v>8717332264759</v>
      </c>
    </row>
    <row r="265" spans="1:19" x14ac:dyDescent="0.2">
      <c r="A265" s="630"/>
      <c r="B265" s="155" t="s">
        <v>1790</v>
      </c>
      <c r="C265" s="156" t="s">
        <v>536</v>
      </c>
      <c r="D265" s="157" t="s">
        <v>535</v>
      </c>
      <c r="E265" s="158" t="s">
        <v>1791</v>
      </c>
      <c r="F265" s="623" t="s">
        <v>691</v>
      </c>
      <c r="G265" s="426">
        <v>2456.2399999999998</v>
      </c>
      <c r="H265" s="426">
        <f t="shared" si="9"/>
        <v>11554</v>
      </c>
      <c r="I265" s="160" t="s">
        <v>2761</v>
      </c>
      <c r="J265" s="160" t="s">
        <v>229</v>
      </c>
      <c r="K265" s="160" t="s">
        <v>3</v>
      </c>
      <c r="L265" s="161">
        <v>7326909890</v>
      </c>
      <c r="M265" s="160" t="s">
        <v>675</v>
      </c>
      <c r="N265" s="161">
        <v>0</v>
      </c>
      <c r="O265" s="161" t="s">
        <v>1659</v>
      </c>
      <c r="P265" s="181"/>
      <c r="Q265" s="160"/>
      <c r="R265" s="232"/>
      <c r="S265" s="183">
        <v>8717332264742</v>
      </c>
    </row>
    <row r="266" spans="1:19" x14ac:dyDescent="0.2">
      <c r="A266" s="630"/>
      <c r="B266" s="155" t="s">
        <v>1792</v>
      </c>
      <c r="C266" s="156" t="s">
        <v>539</v>
      </c>
      <c r="D266" s="157" t="s">
        <v>538</v>
      </c>
      <c r="E266" s="158" t="s">
        <v>1793</v>
      </c>
      <c r="F266" s="623" t="s">
        <v>691</v>
      </c>
      <c r="G266" s="426">
        <v>49.12</v>
      </c>
      <c r="H266" s="426">
        <f t="shared" si="9"/>
        <v>231</v>
      </c>
      <c r="I266" s="160" t="s">
        <v>2761</v>
      </c>
      <c r="J266" s="160" t="s">
        <v>229</v>
      </c>
      <c r="K266" s="160" t="s">
        <v>3</v>
      </c>
      <c r="L266" s="161">
        <v>84219900</v>
      </c>
      <c r="M266" s="160" t="s">
        <v>675</v>
      </c>
      <c r="N266" s="161">
        <v>97</v>
      </c>
      <c r="O266" s="161" t="s">
        <v>1794</v>
      </c>
      <c r="P266" s="181"/>
      <c r="Q266" s="160"/>
      <c r="R266" s="232"/>
      <c r="S266" s="183">
        <v>8717332264735</v>
      </c>
    </row>
    <row r="267" spans="1:19" x14ac:dyDescent="0.2">
      <c r="A267" s="630"/>
      <c r="B267" s="155" t="s">
        <v>1795</v>
      </c>
      <c r="C267" s="156" t="s">
        <v>542</v>
      </c>
      <c r="D267" s="157" t="s">
        <v>541</v>
      </c>
      <c r="E267" s="158" t="s">
        <v>1796</v>
      </c>
      <c r="F267" s="623" t="s">
        <v>691</v>
      </c>
      <c r="G267" s="426">
        <v>245.63</v>
      </c>
      <c r="H267" s="426">
        <f t="shared" si="9"/>
        <v>1155</v>
      </c>
      <c r="I267" s="160" t="s">
        <v>2761</v>
      </c>
      <c r="J267" s="160" t="s">
        <v>229</v>
      </c>
      <c r="K267" s="160" t="s">
        <v>3</v>
      </c>
      <c r="L267" s="161">
        <v>8421999099</v>
      </c>
      <c r="M267" s="160" t="s">
        <v>675</v>
      </c>
      <c r="N267" s="161">
        <v>56</v>
      </c>
      <c r="O267" s="161" t="s">
        <v>1678</v>
      </c>
      <c r="P267" s="181"/>
      <c r="Q267" s="160"/>
      <c r="R267" s="232"/>
      <c r="S267" s="183">
        <v>8717332264728</v>
      </c>
    </row>
    <row r="268" spans="1:19" x14ac:dyDescent="0.2">
      <c r="A268" s="630"/>
      <c r="B268" s="170" t="s">
        <v>1797</v>
      </c>
      <c r="C268" s="171"/>
      <c r="D268" s="172" t="s">
        <v>1175</v>
      </c>
      <c r="E268" s="171"/>
      <c r="F268" s="173"/>
      <c r="G268" s="451"/>
      <c r="H268" s="451"/>
      <c r="I268" s="174" t="s">
        <v>1175</v>
      </c>
      <c r="J268" s="174"/>
      <c r="K268" s="174"/>
      <c r="L268" s="174"/>
      <c r="M268" s="174"/>
      <c r="N268" s="174" t="s">
        <v>1175</v>
      </c>
      <c r="O268" s="174" t="s">
        <v>1175</v>
      </c>
      <c r="P268" s="375"/>
      <c r="Q268" s="174"/>
      <c r="R268" s="177"/>
      <c r="S268" s="398"/>
    </row>
    <row r="269" spans="1:19" x14ac:dyDescent="0.2">
      <c r="A269" s="471"/>
      <c r="B269" s="244" t="s">
        <v>1798</v>
      </c>
      <c r="C269" s="158" t="s">
        <v>235</v>
      </c>
      <c r="D269" s="181" t="s">
        <v>234</v>
      </c>
      <c r="E269" s="249" t="s">
        <v>1799</v>
      </c>
      <c r="F269" s="631" t="s">
        <v>691</v>
      </c>
      <c r="G269" s="426">
        <v>3051.35</v>
      </c>
      <c r="H269" s="426">
        <f t="shared" si="9"/>
        <v>14354</v>
      </c>
      <c r="I269" s="160" t="s">
        <v>2761</v>
      </c>
      <c r="J269" s="160" t="s">
        <v>229</v>
      </c>
      <c r="K269" s="160" t="s">
        <v>3</v>
      </c>
      <c r="L269" s="247">
        <v>8536501999</v>
      </c>
      <c r="M269" s="232" t="s">
        <v>676</v>
      </c>
      <c r="N269" s="161">
        <v>7</v>
      </c>
      <c r="O269" s="161" t="s">
        <v>1800</v>
      </c>
      <c r="P269" s="406"/>
      <c r="Q269" s="232"/>
      <c r="R269" s="232" t="s">
        <v>1801</v>
      </c>
      <c r="S269" s="183">
        <v>8717332929009</v>
      </c>
    </row>
    <row r="270" spans="1:19" x14ac:dyDescent="0.2">
      <c r="A270" s="471"/>
      <c r="B270" s="244" t="s">
        <v>1802</v>
      </c>
      <c r="C270" s="158" t="s">
        <v>1803</v>
      </c>
      <c r="D270" s="181" t="s">
        <v>1110</v>
      </c>
      <c r="E270" s="249" t="s">
        <v>1804</v>
      </c>
      <c r="F270" s="631" t="s">
        <v>691</v>
      </c>
      <c r="G270" s="426">
        <v>1475.14</v>
      </c>
      <c r="H270" s="426">
        <f t="shared" si="9"/>
        <v>6939</v>
      </c>
      <c r="I270" s="160" t="s">
        <v>2761</v>
      </c>
      <c r="J270" s="160" t="s">
        <v>229</v>
      </c>
      <c r="K270" s="160" t="s">
        <v>3</v>
      </c>
      <c r="L270" s="247" t="s">
        <v>2638</v>
      </c>
      <c r="M270" s="232" t="s">
        <v>676</v>
      </c>
      <c r="N270" s="161">
        <v>15</v>
      </c>
      <c r="O270" s="161" t="s">
        <v>1805</v>
      </c>
      <c r="P270" s="406"/>
      <c r="Q270" s="232"/>
      <c r="R270" s="232" t="s">
        <v>1806</v>
      </c>
      <c r="S270" s="183">
        <v>4060039150370</v>
      </c>
    </row>
    <row r="271" spans="1:19" x14ac:dyDescent="0.2">
      <c r="A271" s="471"/>
      <c r="B271" s="244" t="s">
        <v>1807</v>
      </c>
      <c r="C271" s="158" t="s">
        <v>238</v>
      </c>
      <c r="D271" s="181" t="s">
        <v>237</v>
      </c>
      <c r="E271" s="249" t="s">
        <v>1808</v>
      </c>
      <c r="F271" s="631" t="s">
        <v>691</v>
      </c>
      <c r="G271" s="426">
        <v>2636.26</v>
      </c>
      <c r="H271" s="426">
        <f t="shared" si="9"/>
        <v>12401</v>
      </c>
      <c r="I271" s="160" t="s">
        <v>2761</v>
      </c>
      <c r="J271" s="160" t="s">
        <v>229</v>
      </c>
      <c r="K271" s="160" t="s">
        <v>3</v>
      </c>
      <c r="L271" s="247">
        <v>8536501999</v>
      </c>
      <c r="M271" s="232" t="s">
        <v>676</v>
      </c>
      <c r="N271" s="161">
        <v>2</v>
      </c>
      <c r="O271" s="161" t="s">
        <v>1809</v>
      </c>
      <c r="P271" s="406"/>
      <c r="Q271" s="232"/>
      <c r="R271" s="232"/>
      <c r="S271" s="183">
        <v>8717332929016</v>
      </c>
    </row>
    <row r="272" spans="1:19" x14ac:dyDescent="0.2">
      <c r="A272" s="471"/>
      <c r="B272" s="244" t="s">
        <v>1810</v>
      </c>
      <c r="C272" s="158" t="s">
        <v>241</v>
      </c>
      <c r="D272" s="181" t="s">
        <v>240</v>
      </c>
      <c r="E272" s="249" t="s">
        <v>1811</v>
      </c>
      <c r="F272" s="631" t="s">
        <v>691</v>
      </c>
      <c r="G272" s="426">
        <v>2450.98</v>
      </c>
      <c r="H272" s="426">
        <f t="shared" si="9"/>
        <v>11529</v>
      </c>
      <c r="I272" s="160" t="s">
        <v>2761</v>
      </c>
      <c r="J272" s="160" t="s">
        <v>229</v>
      </c>
      <c r="K272" s="160" t="s">
        <v>3</v>
      </c>
      <c r="L272" s="247">
        <v>8536501999</v>
      </c>
      <c r="M272" s="232" t="s">
        <v>676</v>
      </c>
      <c r="N272" s="161">
        <v>10</v>
      </c>
      <c r="O272" s="161" t="s">
        <v>1812</v>
      </c>
      <c r="P272" s="406"/>
      <c r="Q272" s="232"/>
      <c r="R272" s="232" t="s">
        <v>1813</v>
      </c>
      <c r="S272" s="183">
        <v>8717332929023</v>
      </c>
    </row>
    <row r="273" spans="1:19" x14ac:dyDescent="0.2">
      <c r="A273" s="471"/>
      <c r="B273" s="244" t="s">
        <v>1814</v>
      </c>
      <c r="C273" s="158" t="s">
        <v>244</v>
      </c>
      <c r="D273" s="181" t="s">
        <v>243</v>
      </c>
      <c r="E273" s="249" t="s">
        <v>1815</v>
      </c>
      <c r="F273" s="631" t="s">
        <v>691</v>
      </c>
      <c r="G273" s="426">
        <v>1420</v>
      </c>
      <c r="H273" s="426">
        <f t="shared" si="9"/>
        <v>6680</v>
      </c>
      <c r="I273" s="160" t="s">
        <v>2761</v>
      </c>
      <c r="J273" s="160" t="s">
        <v>229</v>
      </c>
      <c r="K273" s="160" t="s">
        <v>3</v>
      </c>
      <c r="L273" s="247">
        <v>8531900000</v>
      </c>
      <c r="M273" s="232" t="s">
        <v>676</v>
      </c>
      <c r="N273" s="161">
        <v>7</v>
      </c>
      <c r="O273" s="161" t="s">
        <v>1816</v>
      </c>
      <c r="P273" s="406"/>
      <c r="Q273" s="232"/>
      <c r="R273" s="232"/>
      <c r="S273" s="183">
        <v>8717332493821</v>
      </c>
    </row>
    <row r="274" spans="1:19" x14ac:dyDescent="0.2">
      <c r="A274" s="471"/>
      <c r="B274" s="244">
        <v>705000083264</v>
      </c>
      <c r="C274" s="158" t="s">
        <v>246</v>
      </c>
      <c r="D274" s="181" t="s">
        <v>245</v>
      </c>
      <c r="E274" s="249" t="s">
        <v>1817</v>
      </c>
      <c r="F274" s="631" t="s">
        <v>691</v>
      </c>
      <c r="G274" s="426">
        <v>396.87</v>
      </c>
      <c r="H274" s="426">
        <f t="shared" si="9"/>
        <v>1867</v>
      </c>
      <c r="I274" s="160" t="s">
        <v>2761</v>
      </c>
      <c r="J274" s="160" t="s">
        <v>229</v>
      </c>
      <c r="K274" s="160" t="s">
        <v>3</v>
      </c>
      <c r="L274" s="247">
        <v>8536501999</v>
      </c>
      <c r="M274" s="232" t="s">
        <v>676</v>
      </c>
      <c r="N274" s="161">
        <v>18</v>
      </c>
      <c r="O274" s="161" t="s">
        <v>1818</v>
      </c>
      <c r="P274" s="406"/>
      <c r="Q274" s="232"/>
      <c r="R274" s="232"/>
      <c r="S274" s="183">
        <v>8717332359769</v>
      </c>
    </row>
    <row r="275" spans="1:19" x14ac:dyDescent="0.2">
      <c r="A275" s="471"/>
      <c r="B275" s="244" t="s">
        <v>1819</v>
      </c>
      <c r="C275" s="158" t="s">
        <v>248</v>
      </c>
      <c r="D275" s="181" t="s">
        <v>247</v>
      </c>
      <c r="E275" s="249" t="s">
        <v>1820</v>
      </c>
      <c r="F275" s="631" t="s">
        <v>691</v>
      </c>
      <c r="G275" s="426">
        <v>397.77</v>
      </c>
      <c r="H275" s="426">
        <f t="shared" si="9"/>
        <v>1871</v>
      </c>
      <c r="I275" s="160" t="s">
        <v>2761</v>
      </c>
      <c r="J275" s="160" t="s">
        <v>229</v>
      </c>
      <c r="K275" s="160" t="s">
        <v>3</v>
      </c>
      <c r="L275" s="247">
        <v>7326909890</v>
      </c>
      <c r="M275" s="232" t="s">
        <v>677</v>
      </c>
      <c r="N275" s="161">
        <v>14</v>
      </c>
      <c r="O275" s="161" t="s">
        <v>1483</v>
      </c>
      <c r="P275" s="406"/>
      <c r="Q275" s="232"/>
      <c r="R275" s="232"/>
      <c r="S275" s="183">
        <v>8717332390779</v>
      </c>
    </row>
    <row r="276" spans="1:19" x14ac:dyDescent="0.2">
      <c r="A276" s="471"/>
      <c r="B276" s="244" t="s">
        <v>1821</v>
      </c>
      <c r="C276" s="158" t="s">
        <v>250</v>
      </c>
      <c r="D276" s="181" t="s">
        <v>249</v>
      </c>
      <c r="E276" s="249" t="s">
        <v>1822</v>
      </c>
      <c r="F276" s="631" t="s">
        <v>691</v>
      </c>
      <c r="G276" s="426">
        <v>251.78</v>
      </c>
      <c r="H276" s="426">
        <f t="shared" si="9"/>
        <v>1184</v>
      </c>
      <c r="I276" s="160" t="s">
        <v>2761</v>
      </c>
      <c r="J276" s="160" t="s">
        <v>229</v>
      </c>
      <c r="K276" s="160" t="s">
        <v>3</v>
      </c>
      <c r="L276" s="247">
        <v>7326909890</v>
      </c>
      <c r="M276" s="232" t="s">
        <v>677</v>
      </c>
      <c r="N276" s="161">
        <v>7</v>
      </c>
      <c r="O276" s="161" t="s">
        <v>1222</v>
      </c>
      <c r="P276" s="406"/>
      <c r="Q276" s="232"/>
      <c r="R276" s="232"/>
      <c r="S276" s="183">
        <v>8717332390786</v>
      </c>
    </row>
    <row r="277" spans="1:19" x14ac:dyDescent="0.2">
      <c r="A277" s="453"/>
      <c r="B277" s="244" t="s">
        <v>1823</v>
      </c>
      <c r="C277" s="158" t="s">
        <v>252</v>
      </c>
      <c r="D277" s="181" t="s">
        <v>251</v>
      </c>
      <c r="E277" s="249" t="s">
        <v>1824</v>
      </c>
      <c r="F277" s="631" t="s">
        <v>691</v>
      </c>
      <c r="G277" s="426">
        <v>220.31</v>
      </c>
      <c r="H277" s="426">
        <f t="shared" si="9"/>
        <v>1036</v>
      </c>
      <c r="I277" s="160" t="s">
        <v>2761</v>
      </c>
      <c r="J277" s="160" t="s">
        <v>229</v>
      </c>
      <c r="K277" s="160" t="s">
        <v>3</v>
      </c>
      <c r="L277" s="247">
        <v>7326909890</v>
      </c>
      <c r="M277" s="232" t="s">
        <v>677</v>
      </c>
      <c r="N277" s="161">
        <v>6</v>
      </c>
      <c r="O277" s="161" t="s">
        <v>1449</v>
      </c>
      <c r="P277" s="406"/>
      <c r="Q277" s="232"/>
      <c r="R277" s="232"/>
      <c r="S277" s="183">
        <v>8717332390793</v>
      </c>
    </row>
    <row r="278" spans="1:19" x14ac:dyDescent="0.2">
      <c r="A278" s="450"/>
      <c r="B278" s="170" t="s">
        <v>1825</v>
      </c>
      <c r="C278" s="171"/>
      <c r="D278" s="172" t="s">
        <v>1175</v>
      </c>
      <c r="E278" s="171"/>
      <c r="F278" s="173"/>
      <c r="G278" s="451"/>
      <c r="H278" s="451"/>
      <c r="I278" s="174" t="s">
        <v>1175</v>
      </c>
      <c r="J278" s="174"/>
      <c r="K278" s="174"/>
      <c r="L278" s="174"/>
      <c r="M278" s="174"/>
      <c r="N278" s="174" t="s">
        <v>1175</v>
      </c>
      <c r="O278" s="174" t="s">
        <v>1175</v>
      </c>
      <c r="P278" s="375"/>
      <c r="Q278" s="174"/>
      <c r="R278" s="177"/>
      <c r="S278" s="398"/>
    </row>
    <row r="279" spans="1:19" x14ac:dyDescent="0.2">
      <c r="A279" s="472"/>
      <c r="B279" s="269" t="s">
        <v>1826</v>
      </c>
      <c r="C279" s="637" t="s">
        <v>2841</v>
      </c>
      <c r="D279" s="167" t="s">
        <v>1828</v>
      </c>
      <c r="E279" s="206" t="s">
        <v>1829</v>
      </c>
      <c r="F279" s="632" t="s">
        <v>691</v>
      </c>
      <c r="G279" s="622">
        <v>3240.92</v>
      </c>
      <c r="H279" s="633">
        <f t="shared" si="9"/>
        <v>15245</v>
      </c>
      <c r="I279" s="148" t="s">
        <v>2761</v>
      </c>
      <c r="J279" s="148" t="s">
        <v>229</v>
      </c>
      <c r="K279" s="148" t="s">
        <v>3</v>
      </c>
      <c r="L279" s="380">
        <v>8536501990</v>
      </c>
      <c r="M279" s="199" t="s">
        <v>676</v>
      </c>
      <c r="N279" s="149"/>
      <c r="O279" s="149" t="s">
        <v>1830</v>
      </c>
      <c r="P279" s="410"/>
      <c r="Q279" s="199"/>
      <c r="R279" s="199"/>
      <c r="S279" s="169">
        <v>4060039128997</v>
      </c>
    </row>
    <row r="280" spans="1:19" x14ac:dyDescent="0.2">
      <c r="A280" s="453">
        <v>45828</v>
      </c>
      <c r="B280" s="269" t="s">
        <v>1831</v>
      </c>
      <c r="C280" s="637" t="s">
        <v>1832</v>
      </c>
      <c r="D280" s="167" t="s">
        <v>1833</v>
      </c>
      <c r="E280" s="206" t="s">
        <v>1834</v>
      </c>
      <c r="F280" s="632" t="s">
        <v>691</v>
      </c>
      <c r="G280" s="622">
        <v>1536.39</v>
      </c>
      <c r="H280" s="633">
        <f t="shared" si="9"/>
        <v>7227</v>
      </c>
      <c r="I280" s="148" t="s">
        <v>2761</v>
      </c>
      <c r="J280" s="148" t="s">
        <v>229</v>
      </c>
      <c r="K280" s="148" t="s">
        <v>3</v>
      </c>
      <c r="L280" s="380">
        <v>85444993</v>
      </c>
      <c r="M280" s="199" t="s">
        <v>676</v>
      </c>
      <c r="N280" s="149">
        <v>1</v>
      </c>
      <c r="O280" s="411" t="s">
        <v>1835</v>
      </c>
      <c r="P280" s="410" t="s">
        <v>1836</v>
      </c>
      <c r="Q280" s="199"/>
      <c r="R280" s="199"/>
      <c r="S280" s="169">
        <v>4060039133205</v>
      </c>
    </row>
    <row r="281" spans="1:19" x14ac:dyDescent="0.2">
      <c r="A281" s="453">
        <v>45828</v>
      </c>
      <c r="B281" s="269" t="s">
        <v>1837</v>
      </c>
      <c r="C281" s="637" t="s">
        <v>1838</v>
      </c>
      <c r="D281" s="167" t="s">
        <v>1839</v>
      </c>
      <c r="E281" s="206" t="s">
        <v>1840</v>
      </c>
      <c r="F281" s="632" t="s">
        <v>691</v>
      </c>
      <c r="G281" s="622">
        <v>3843.63</v>
      </c>
      <c r="H281" s="633">
        <f t="shared" si="9"/>
        <v>18080</v>
      </c>
      <c r="I281" s="148" t="s">
        <v>2761</v>
      </c>
      <c r="J281" s="148" t="s">
        <v>229</v>
      </c>
      <c r="K281" s="148" t="s">
        <v>3</v>
      </c>
      <c r="L281" s="380">
        <v>85444993</v>
      </c>
      <c r="M281" s="199" t="s">
        <v>676</v>
      </c>
      <c r="N281" s="149">
        <v>1</v>
      </c>
      <c r="O281" s="411" t="s">
        <v>1841</v>
      </c>
      <c r="P281" s="410" t="s">
        <v>1842</v>
      </c>
      <c r="Q281" s="199"/>
      <c r="R281" s="199"/>
      <c r="S281" s="169">
        <v>4060039133212</v>
      </c>
    </row>
    <row r="282" spans="1:19" x14ac:dyDescent="0.2">
      <c r="A282" s="453">
        <v>45828</v>
      </c>
      <c r="B282" s="269" t="s">
        <v>1843</v>
      </c>
      <c r="C282" s="637" t="s">
        <v>1844</v>
      </c>
      <c r="D282" s="167" t="s">
        <v>1845</v>
      </c>
      <c r="E282" s="206" t="s">
        <v>1846</v>
      </c>
      <c r="F282" s="632" t="s">
        <v>691</v>
      </c>
      <c r="G282" s="622">
        <v>7657.5</v>
      </c>
      <c r="H282" s="633">
        <f t="shared" si="9"/>
        <v>36021</v>
      </c>
      <c r="I282" s="148" t="s">
        <v>2761</v>
      </c>
      <c r="J282" s="148" t="s">
        <v>229</v>
      </c>
      <c r="K282" s="148" t="s">
        <v>3</v>
      </c>
      <c r="L282" s="380">
        <v>85444993</v>
      </c>
      <c r="M282" s="199" t="s">
        <v>676</v>
      </c>
      <c r="N282" s="149">
        <v>2</v>
      </c>
      <c r="O282" s="411" t="s">
        <v>1847</v>
      </c>
      <c r="P282" s="410" t="s">
        <v>1848</v>
      </c>
      <c r="Q282" s="199"/>
      <c r="R282" s="199"/>
      <c r="S282" s="169">
        <v>4060039133229</v>
      </c>
    </row>
    <row r="283" spans="1:19" x14ac:dyDescent="0.2">
      <c r="A283" s="453">
        <v>45828</v>
      </c>
      <c r="B283" s="269" t="s">
        <v>1849</v>
      </c>
      <c r="C283" s="637" t="s">
        <v>1850</v>
      </c>
      <c r="D283" s="167" t="s">
        <v>1851</v>
      </c>
      <c r="E283" s="206" t="s">
        <v>1852</v>
      </c>
      <c r="F283" s="632" t="s">
        <v>691</v>
      </c>
      <c r="G283" s="622">
        <v>1932.72</v>
      </c>
      <c r="H283" s="633">
        <f t="shared" si="9"/>
        <v>9092</v>
      </c>
      <c r="I283" s="148" t="s">
        <v>2761</v>
      </c>
      <c r="J283" s="148" t="s">
        <v>229</v>
      </c>
      <c r="K283" s="148" t="s">
        <v>3</v>
      </c>
      <c r="L283" s="380">
        <v>85444993</v>
      </c>
      <c r="M283" s="199" t="s">
        <v>676</v>
      </c>
      <c r="N283" s="149">
        <v>0</v>
      </c>
      <c r="O283" s="411" t="s">
        <v>1853</v>
      </c>
      <c r="P283" s="410" t="s">
        <v>1836</v>
      </c>
      <c r="Q283" s="199"/>
      <c r="R283" s="199"/>
      <c r="S283" s="169">
        <v>4060039154903</v>
      </c>
    </row>
    <row r="284" spans="1:19" x14ac:dyDescent="0.2">
      <c r="A284" s="453">
        <v>45828</v>
      </c>
      <c r="B284" s="269" t="s">
        <v>1854</v>
      </c>
      <c r="C284" s="637" t="s">
        <v>1855</v>
      </c>
      <c r="D284" s="167" t="s">
        <v>1856</v>
      </c>
      <c r="E284" s="206" t="s">
        <v>1857</v>
      </c>
      <c r="F284" s="632" t="s">
        <v>691</v>
      </c>
      <c r="G284" s="622">
        <v>4770.6400000000003</v>
      </c>
      <c r="H284" s="633">
        <f t="shared" si="9"/>
        <v>22441</v>
      </c>
      <c r="I284" s="148" t="s">
        <v>2761</v>
      </c>
      <c r="J284" s="148" t="s">
        <v>229</v>
      </c>
      <c r="K284" s="148" t="s">
        <v>3</v>
      </c>
      <c r="L284" s="380">
        <v>85444993</v>
      </c>
      <c r="M284" s="199" t="s">
        <v>676</v>
      </c>
      <c r="N284" s="149">
        <v>0</v>
      </c>
      <c r="O284" s="411" t="s">
        <v>1858</v>
      </c>
      <c r="P284" s="410" t="s">
        <v>1842</v>
      </c>
      <c r="Q284" s="199"/>
      <c r="R284" s="199"/>
      <c r="S284" s="169">
        <v>4060039154910</v>
      </c>
    </row>
    <row r="285" spans="1:19" x14ac:dyDescent="0.2">
      <c r="A285" s="453">
        <v>45828</v>
      </c>
      <c r="B285" s="269" t="s">
        <v>1859</v>
      </c>
      <c r="C285" s="637" t="s">
        <v>1860</v>
      </c>
      <c r="D285" s="167" t="s">
        <v>1861</v>
      </c>
      <c r="E285" s="206" t="s">
        <v>1862</v>
      </c>
      <c r="F285" s="632" t="s">
        <v>691</v>
      </c>
      <c r="G285" s="622">
        <v>9296.64</v>
      </c>
      <c r="H285" s="633">
        <f t="shared" si="9"/>
        <v>43731</v>
      </c>
      <c r="I285" s="148" t="s">
        <v>2761</v>
      </c>
      <c r="J285" s="148" t="s">
        <v>229</v>
      </c>
      <c r="K285" s="148" t="s">
        <v>3</v>
      </c>
      <c r="L285" s="380">
        <v>85444993</v>
      </c>
      <c r="M285" s="199" t="s">
        <v>676</v>
      </c>
      <c r="N285" s="149">
        <v>0</v>
      </c>
      <c r="O285" s="411" t="s">
        <v>1863</v>
      </c>
      <c r="P285" s="410" t="s">
        <v>1848</v>
      </c>
      <c r="Q285" s="199"/>
      <c r="R285" s="199"/>
      <c r="S285" s="169">
        <v>4060039154927</v>
      </c>
    </row>
    <row r="286" spans="1:19" x14ac:dyDescent="0.2">
      <c r="A286" s="453">
        <v>45828</v>
      </c>
      <c r="B286" s="269" t="s">
        <v>1864</v>
      </c>
      <c r="C286" s="637" t="s">
        <v>1865</v>
      </c>
      <c r="D286" s="167" t="s">
        <v>1866</v>
      </c>
      <c r="E286" s="206" t="s">
        <v>1867</v>
      </c>
      <c r="F286" s="632" t="s">
        <v>691</v>
      </c>
      <c r="G286" s="622">
        <v>3094.8</v>
      </c>
      <c r="H286" s="633">
        <f t="shared" si="9"/>
        <v>14558</v>
      </c>
      <c r="I286" s="148" t="s">
        <v>2761</v>
      </c>
      <c r="J286" s="148" t="s">
        <v>229</v>
      </c>
      <c r="K286" s="148" t="s">
        <v>3</v>
      </c>
      <c r="L286" s="380">
        <v>85444993</v>
      </c>
      <c r="M286" s="199" t="s">
        <v>676</v>
      </c>
      <c r="N286" s="149">
        <v>0</v>
      </c>
      <c r="O286" s="411" t="s">
        <v>1868</v>
      </c>
      <c r="P286" s="410" t="s">
        <v>1836</v>
      </c>
      <c r="Q286" s="199"/>
      <c r="R286" s="199"/>
      <c r="S286" s="169">
        <v>4060039154934</v>
      </c>
    </row>
    <row r="287" spans="1:19" x14ac:dyDescent="0.2">
      <c r="A287" s="453">
        <v>45828</v>
      </c>
      <c r="B287" s="269" t="s">
        <v>1869</v>
      </c>
      <c r="C287" s="637" t="s">
        <v>1870</v>
      </c>
      <c r="D287" s="167" t="s">
        <v>1871</v>
      </c>
      <c r="E287" s="206" t="s">
        <v>1872</v>
      </c>
      <c r="F287" s="632" t="s">
        <v>691</v>
      </c>
      <c r="G287" s="622">
        <v>7568.82</v>
      </c>
      <c r="H287" s="633">
        <f t="shared" si="9"/>
        <v>35604</v>
      </c>
      <c r="I287" s="148" t="s">
        <v>2761</v>
      </c>
      <c r="J287" s="148" t="s">
        <v>229</v>
      </c>
      <c r="K287" s="148" t="s">
        <v>3</v>
      </c>
      <c r="L287" s="380">
        <v>85444993</v>
      </c>
      <c r="M287" s="199" t="s">
        <v>676</v>
      </c>
      <c r="N287" s="149">
        <v>0</v>
      </c>
      <c r="O287" s="411" t="s">
        <v>1873</v>
      </c>
      <c r="P287" s="410" t="s">
        <v>1842</v>
      </c>
      <c r="Q287" s="199"/>
      <c r="R287" s="199"/>
      <c r="S287" s="169">
        <v>4060039154941</v>
      </c>
    </row>
    <row r="288" spans="1:19" x14ac:dyDescent="0.2">
      <c r="A288" s="453">
        <v>45828</v>
      </c>
      <c r="B288" s="269" t="s">
        <v>1874</v>
      </c>
      <c r="C288" s="637" t="s">
        <v>1875</v>
      </c>
      <c r="D288" s="167" t="s">
        <v>1876</v>
      </c>
      <c r="E288" s="206" t="s">
        <v>1877</v>
      </c>
      <c r="F288" s="632" t="s">
        <v>691</v>
      </c>
      <c r="G288" s="622">
        <v>14801.25</v>
      </c>
      <c r="H288" s="633">
        <f t="shared" si="9"/>
        <v>69625</v>
      </c>
      <c r="I288" s="148" t="s">
        <v>2761</v>
      </c>
      <c r="J288" s="148" t="s">
        <v>229</v>
      </c>
      <c r="K288" s="148" t="s">
        <v>3</v>
      </c>
      <c r="L288" s="380">
        <v>85444993</v>
      </c>
      <c r="M288" s="199" t="s">
        <v>676</v>
      </c>
      <c r="N288" s="149">
        <v>0</v>
      </c>
      <c r="O288" s="411" t="s">
        <v>1878</v>
      </c>
      <c r="P288" s="410" t="s">
        <v>1848</v>
      </c>
      <c r="Q288" s="199"/>
      <c r="R288" s="199"/>
      <c r="S288" s="169">
        <v>4060039154958</v>
      </c>
    </row>
    <row r="289" spans="1:19" x14ac:dyDescent="0.2">
      <c r="A289" s="453">
        <v>45828</v>
      </c>
      <c r="B289" s="269" t="s">
        <v>1879</v>
      </c>
      <c r="C289" s="637" t="s">
        <v>1880</v>
      </c>
      <c r="D289" s="167" t="s">
        <v>1881</v>
      </c>
      <c r="E289" s="206" t="s">
        <v>1882</v>
      </c>
      <c r="F289" s="632" t="s">
        <v>691</v>
      </c>
      <c r="G289" s="622">
        <v>409.05</v>
      </c>
      <c r="H289" s="633">
        <f t="shared" si="9"/>
        <v>1924</v>
      </c>
      <c r="I289" s="148" t="s">
        <v>2761</v>
      </c>
      <c r="J289" s="148" t="s">
        <v>229</v>
      </c>
      <c r="K289" s="148" t="s">
        <v>3</v>
      </c>
      <c r="L289" s="380">
        <v>85319000</v>
      </c>
      <c r="M289" s="199" t="s">
        <v>676</v>
      </c>
      <c r="N289" s="149">
        <v>0</v>
      </c>
      <c r="O289" s="411" t="s">
        <v>1883</v>
      </c>
      <c r="P289" s="410"/>
      <c r="Q289" s="199"/>
      <c r="R289" s="199"/>
      <c r="S289" s="169">
        <v>4060039133236</v>
      </c>
    </row>
    <row r="290" spans="1:19" x14ac:dyDescent="0.2">
      <c r="A290" s="453">
        <v>45828</v>
      </c>
      <c r="B290" s="269" t="s">
        <v>1884</v>
      </c>
      <c r="C290" s="637" t="s">
        <v>1885</v>
      </c>
      <c r="D290" s="167" t="s">
        <v>1886</v>
      </c>
      <c r="E290" s="206" t="s">
        <v>1887</v>
      </c>
      <c r="F290" s="632" t="s">
        <v>691</v>
      </c>
      <c r="G290" s="622">
        <v>314.64999999999998</v>
      </c>
      <c r="H290" s="633">
        <f t="shared" si="9"/>
        <v>1480</v>
      </c>
      <c r="I290" s="148" t="s">
        <v>2761</v>
      </c>
      <c r="J290" s="148" t="s">
        <v>229</v>
      </c>
      <c r="K290" s="148" t="s">
        <v>3</v>
      </c>
      <c r="L290" s="380">
        <v>85319000</v>
      </c>
      <c r="M290" s="199" t="s">
        <v>676</v>
      </c>
      <c r="N290" s="149">
        <v>1</v>
      </c>
      <c r="O290" s="411" t="s">
        <v>1888</v>
      </c>
      <c r="P290" s="410"/>
      <c r="Q290" s="199"/>
      <c r="R290" s="199"/>
      <c r="S290" s="169">
        <v>4060039133243</v>
      </c>
    </row>
    <row r="291" spans="1:19" x14ac:dyDescent="0.2">
      <c r="A291" s="453">
        <v>45828</v>
      </c>
      <c r="B291" s="269" t="s">
        <v>1889</v>
      </c>
      <c r="C291" s="637" t="s">
        <v>1890</v>
      </c>
      <c r="D291" s="167" t="s">
        <v>1891</v>
      </c>
      <c r="E291" s="206" t="s">
        <v>1892</v>
      </c>
      <c r="F291" s="632" t="s">
        <v>691</v>
      </c>
      <c r="G291" s="622">
        <v>255.21</v>
      </c>
      <c r="H291" s="633">
        <f t="shared" si="9"/>
        <v>1201</v>
      </c>
      <c r="I291" s="148" t="s">
        <v>2761</v>
      </c>
      <c r="J291" s="148" t="s">
        <v>229</v>
      </c>
      <c r="K291" s="148" t="s">
        <v>3</v>
      </c>
      <c r="L291" s="380">
        <v>85319000</v>
      </c>
      <c r="M291" s="199" t="s">
        <v>676</v>
      </c>
      <c r="N291" s="149">
        <v>0</v>
      </c>
      <c r="O291" s="411" t="s">
        <v>1893</v>
      </c>
      <c r="P291" s="410"/>
      <c r="Q291" s="199"/>
      <c r="R291" s="199"/>
      <c r="S291" s="169">
        <v>4060039147196</v>
      </c>
    </row>
    <row r="292" spans="1:19" x14ac:dyDescent="0.2">
      <c r="A292" s="453">
        <v>45828</v>
      </c>
      <c r="B292" s="269" t="s">
        <v>1894</v>
      </c>
      <c r="C292" s="637" t="s">
        <v>1895</v>
      </c>
      <c r="D292" s="167" t="s">
        <v>1896</v>
      </c>
      <c r="E292" s="206" t="s">
        <v>1897</v>
      </c>
      <c r="F292" s="632" t="s">
        <v>691</v>
      </c>
      <c r="G292" s="622">
        <v>300.19</v>
      </c>
      <c r="H292" s="633">
        <f t="shared" si="9"/>
        <v>1412</v>
      </c>
      <c r="I292" s="148" t="s">
        <v>2761</v>
      </c>
      <c r="J292" s="148" t="s">
        <v>229</v>
      </c>
      <c r="K292" s="148" t="s">
        <v>3</v>
      </c>
      <c r="L292" s="380">
        <v>73261990</v>
      </c>
      <c r="M292" s="199" t="s">
        <v>676</v>
      </c>
      <c r="N292" s="149">
        <v>0</v>
      </c>
      <c r="O292" s="411" t="s">
        <v>1898</v>
      </c>
      <c r="P292" s="410" t="s">
        <v>2639</v>
      </c>
      <c r="Q292" s="199"/>
      <c r="R292" s="199"/>
      <c r="S292" s="169">
        <v>4060039133267</v>
      </c>
    </row>
    <row r="293" spans="1:19" x14ac:dyDescent="0.2">
      <c r="A293" s="453">
        <v>45828</v>
      </c>
      <c r="B293" s="269" t="s">
        <v>1899</v>
      </c>
      <c r="C293" s="637" t="s">
        <v>1900</v>
      </c>
      <c r="D293" s="167" t="s">
        <v>1901</v>
      </c>
      <c r="E293" s="206" t="s">
        <v>1902</v>
      </c>
      <c r="F293" s="632" t="s">
        <v>691</v>
      </c>
      <c r="G293" s="622">
        <v>78.66</v>
      </c>
      <c r="H293" s="633">
        <f t="shared" si="9"/>
        <v>370</v>
      </c>
      <c r="I293" s="148" t="s">
        <v>2761</v>
      </c>
      <c r="J293" s="148" t="s">
        <v>229</v>
      </c>
      <c r="K293" s="148" t="s">
        <v>3</v>
      </c>
      <c r="L293" s="380">
        <v>39259010</v>
      </c>
      <c r="M293" s="199" t="s">
        <v>676</v>
      </c>
      <c r="N293" s="149">
        <v>0</v>
      </c>
      <c r="O293" s="411" t="s">
        <v>1903</v>
      </c>
      <c r="P293" s="410"/>
      <c r="Q293" s="199"/>
      <c r="R293" s="199"/>
      <c r="S293" s="169">
        <v>4060039133250</v>
      </c>
    </row>
    <row r="294" spans="1:19" x14ac:dyDescent="0.2">
      <c r="A294" s="450"/>
      <c r="B294" s="170" t="s">
        <v>1904</v>
      </c>
      <c r="C294" s="171"/>
      <c r="D294" s="172" t="s">
        <v>1175</v>
      </c>
      <c r="E294" s="171"/>
      <c r="F294" s="173"/>
      <c r="G294" s="451"/>
      <c r="H294" s="451"/>
      <c r="I294" s="174" t="s">
        <v>1175</v>
      </c>
      <c r="J294" s="174"/>
      <c r="K294" s="174"/>
      <c r="L294" s="174"/>
      <c r="M294" s="174"/>
      <c r="N294" s="174" t="s">
        <v>1175</v>
      </c>
      <c r="O294" s="174" t="s">
        <v>1175</v>
      </c>
      <c r="P294" s="375"/>
      <c r="Q294" s="176"/>
      <c r="R294" s="177"/>
      <c r="S294" s="398"/>
    </row>
    <row r="295" spans="1:19" x14ac:dyDescent="0.2">
      <c r="A295" s="450"/>
      <c r="B295" s="155" t="s">
        <v>1905</v>
      </c>
      <c r="C295" s="156" t="s">
        <v>145</v>
      </c>
      <c r="D295" s="157" t="s">
        <v>144</v>
      </c>
      <c r="E295" s="158" t="s">
        <v>1906</v>
      </c>
      <c r="F295" s="623" t="s">
        <v>691</v>
      </c>
      <c r="G295" s="426">
        <v>214.66</v>
      </c>
      <c r="H295" s="426">
        <f t="shared" si="9"/>
        <v>1010</v>
      </c>
      <c r="I295" s="160" t="s">
        <v>2761</v>
      </c>
      <c r="J295" s="160" t="s">
        <v>229</v>
      </c>
      <c r="K295" s="160" t="s">
        <v>3</v>
      </c>
      <c r="L295" s="161">
        <v>8536909599</v>
      </c>
      <c r="M295" s="160" t="s">
        <v>632</v>
      </c>
      <c r="N295" s="161">
        <v>125</v>
      </c>
      <c r="O295" s="161" t="s">
        <v>1907</v>
      </c>
      <c r="P295" s="181"/>
      <c r="Q295" s="160"/>
      <c r="R295" s="232"/>
      <c r="S295" s="183">
        <v>8717332264193</v>
      </c>
    </row>
    <row r="296" spans="1:19" x14ac:dyDescent="0.2">
      <c r="A296" s="471"/>
      <c r="B296" s="155" t="s">
        <v>1908</v>
      </c>
      <c r="C296" s="200" t="s">
        <v>173</v>
      </c>
      <c r="D296" s="157" t="s">
        <v>630</v>
      </c>
      <c r="E296" s="158" t="s">
        <v>1909</v>
      </c>
      <c r="F296" s="623" t="s">
        <v>691</v>
      </c>
      <c r="G296" s="426">
        <v>107.4</v>
      </c>
      <c r="H296" s="426">
        <f t="shared" si="9"/>
        <v>505</v>
      </c>
      <c r="I296" s="148" t="s">
        <v>2733</v>
      </c>
      <c r="J296" s="160" t="s">
        <v>229</v>
      </c>
      <c r="K296" s="160" t="s">
        <v>3</v>
      </c>
      <c r="L296" s="161">
        <v>8531103000</v>
      </c>
      <c r="M296" s="160" t="s">
        <v>631</v>
      </c>
      <c r="N296" s="161">
        <v>136</v>
      </c>
      <c r="O296" s="161" t="s">
        <v>1399</v>
      </c>
      <c r="P296" s="399"/>
      <c r="Q296" s="226" t="s">
        <v>1133</v>
      </c>
      <c r="R296" s="227"/>
      <c r="S296" s="183">
        <v>8717332974498</v>
      </c>
    </row>
    <row r="297" spans="1:19" x14ac:dyDescent="0.2">
      <c r="A297" s="471"/>
      <c r="B297" s="200" t="s">
        <v>1910</v>
      </c>
      <c r="C297" s="200" t="s">
        <v>149</v>
      </c>
      <c r="D297" s="157" t="s">
        <v>148</v>
      </c>
      <c r="E297" s="158" t="s">
        <v>1911</v>
      </c>
      <c r="F297" s="623" t="s">
        <v>691</v>
      </c>
      <c r="G297" s="426">
        <v>22.14</v>
      </c>
      <c r="H297" s="426">
        <f t="shared" si="9"/>
        <v>104</v>
      </c>
      <c r="I297" s="160" t="s">
        <v>2761</v>
      </c>
      <c r="J297" s="160" t="s">
        <v>229</v>
      </c>
      <c r="K297" s="160" t="s">
        <v>3</v>
      </c>
      <c r="L297" s="161">
        <v>7608208990</v>
      </c>
      <c r="M297" s="160" t="s">
        <v>632</v>
      </c>
      <c r="N297" s="161">
        <v>11</v>
      </c>
      <c r="O297" s="161" t="s">
        <v>1488</v>
      </c>
      <c r="P297" s="181"/>
      <c r="Q297" s="160"/>
      <c r="R297" s="232"/>
      <c r="S297" s="183">
        <v>8717332288274</v>
      </c>
    </row>
    <row r="298" spans="1:19" x14ac:dyDescent="0.2">
      <c r="A298" s="471"/>
      <c r="B298" s="200" t="s">
        <v>1912</v>
      </c>
      <c r="C298" s="200" t="s">
        <v>152</v>
      </c>
      <c r="D298" s="157" t="s">
        <v>151</v>
      </c>
      <c r="E298" s="158" t="s">
        <v>1913</v>
      </c>
      <c r="F298" s="623" t="s">
        <v>691</v>
      </c>
      <c r="G298" s="426">
        <v>42.98</v>
      </c>
      <c r="H298" s="426">
        <f t="shared" si="9"/>
        <v>202</v>
      </c>
      <c r="I298" s="160" t="s">
        <v>2761</v>
      </c>
      <c r="J298" s="160" t="s">
        <v>229</v>
      </c>
      <c r="K298" s="160" t="s">
        <v>3</v>
      </c>
      <c r="L298" s="161">
        <v>7608208990</v>
      </c>
      <c r="M298" s="160" t="s">
        <v>632</v>
      </c>
      <c r="N298" s="161">
        <v>31</v>
      </c>
      <c r="O298" s="161" t="s">
        <v>1438</v>
      </c>
      <c r="P298" s="181"/>
      <c r="Q298" s="160"/>
      <c r="R298" s="232"/>
      <c r="S298" s="183">
        <v>8717332288458</v>
      </c>
    </row>
    <row r="299" spans="1:19" x14ac:dyDescent="0.2">
      <c r="A299" s="471"/>
      <c r="B299" s="200" t="s">
        <v>1914</v>
      </c>
      <c r="C299" s="200" t="s">
        <v>155</v>
      </c>
      <c r="D299" s="157" t="s">
        <v>154</v>
      </c>
      <c r="E299" s="158" t="s">
        <v>1915</v>
      </c>
      <c r="F299" s="623" t="s">
        <v>691</v>
      </c>
      <c r="G299" s="426">
        <v>71.64</v>
      </c>
      <c r="H299" s="426">
        <f t="shared" si="9"/>
        <v>337</v>
      </c>
      <c r="I299" s="160" t="s">
        <v>2761</v>
      </c>
      <c r="J299" s="160" t="s">
        <v>229</v>
      </c>
      <c r="K299" s="160" t="s">
        <v>3</v>
      </c>
      <c r="L299" s="161">
        <v>7608208990</v>
      </c>
      <c r="M299" s="160" t="s">
        <v>632</v>
      </c>
      <c r="N299" s="161">
        <v>31</v>
      </c>
      <c r="O299" s="161" t="s">
        <v>1471</v>
      </c>
      <c r="P299" s="181"/>
      <c r="Q299" s="160"/>
      <c r="R299" s="232"/>
      <c r="S299" s="183">
        <v>8717332288465</v>
      </c>
    </row>
    <row r="300" spans="1:19" x14ac:dyDescent="0.2">
      <c r="A300" s="630"/>
      <c r="B300" s="155" t="s">
        <v>1916</v>
      </c>
      <c r="C300" s="200" t="s">
        <v>157</v>
      </c>
      <c r="D300" s="157" t="s">
        <v>2661</v>
      </c>
      <c r="E300" s="158" t="s">
        <v>1917</v>
      </c>
      <c r="F300" s="623" t="s">
        <v>691</v>
      </c>
      <c r="G300" s="426">
        <v>132.6</v>
      </c>
      <c r="H300" s="426">
        <f t="shared" si="9"/>
        <v>624</v>
      </c>
      <c r="I300" s="160" t="s">
        <v>2761</v>
      </c>
      <c r="J300" s="160" t="s">
        <v>229</v>
      </c>
      <c r="K300" s="160" t="s">
        <v>3</v>
      </c>
      <c r="L300" s="161">
        <v>8421999099</v>
      </c>
      <c r="M300" s="160" t="s">
        <v>632</v>
      </c>
      <c r="N300" s="161">
        <v>2</v>
      </c>
      <c r="O300" s="161" t="s">
        <v>1691</v>
      </c>
      <c r="P300" s="181"/>
      <c r="Q300" s="160"/>
      <c r="R300" s="232"/>
      <c r="S300" s="183">
        <v>782695089828</v>
      </c>
    </row>
    <row r="301" spans="1:19" x14ac:dyDescent="0.2">
      <c r="A301" s="630"/>
      <c r="B301" s="155" t="s">
        <v>1918</v>
      </c>
      <c r="C301" s="155" t="s">
        <v>160</v>
      </c>
      <c r="D301" s="157" t="s">
        <v>159</v>
      </c>
      <c r="E301" s="158" t="s">
        <v>1919</v>
      </c>
      <c r="F301" s="623" t="s">
        <v>691</v>
      </c>
      <c r="G301" s="426">
        <v>46.96</v>
      </c>
      <c r="H301" s="426">
        <f t="shared" si="9"/>
        <v>221</v>
      </c>
      <c r="I301" s="160" t="s">
        <v>2761</v>
      </c>
      <c r="J301" s="160" t="s">
        <v>229</v>
      </c>
      <c r="K301" s="160" t="s">
        <v>3</v>
      </c>
      <c r="L301" s="161">
        <v>85371099</v>
      </c>
      <c r="M301" s="160" t="s">
        <v>632</v>
      </c>
      <c r="N301" s="161">
        <v>4</v>
      </c>
      <c r="O301" s="161" t="s">
        <v>1794</v>
      </c>
      <c r="P301" s="181"/>
      <c r="Q301" s="160"/>
      <c r="R301" s="232"/>
      <c r="S301" s="183">
        <v>800549091183</v>
      </c>
    </row>
    <row r="302" spans="1:19" x14ac:dyDescent="0.2">
      <c r="A302" s="630"/>
      <c r="B302" s="170" t="s">
        <v>1920</v>
      </c>
      <c r="C302" s="171"/>
      <c r="D302" s="172" t="s">
        <v>1175</v>
      </c>
      <c r="E302" s="171"/>
      <c r="F302" s="173"/>
      <c r="G302" s="451"/>
      <c r="H302" s="451"/>
      <c r="I302" s="174" t="s">
        <v>1175</v>
      </c>
      <c r="J302" s="174"/>
      <c r="K302" s="174"/>
      <c r="L302" s="174"/>
      <c r="M302" s="174"/>
      <c r="N302" s="174" t="s">
        <v>1175</v>
      </c>
      <c r="O302" s="174" t="s">
        <v>1175</v>
      </c>
      <c r="P302" s="375"/>
      <c r="Q302" s="174"/>
      <c r="R302" s="177"/>
      <c r="S302" s="398"/>
    </row>
    <row r="303" spans="1:19" s="460" customFormat="1" x14ac:dyDescent="0.2">
      <c r="A303" s="630"/>
      <c r="B303" s="244"/>
      <c r="C303" s="200" t="s">
        <v>2662</v>
      </c>
      <c r="D303" s="181" t="s">
        <v>2663</v>
      </c>
      <c r="E303" s="249" t="s">
        <v>2664</v>
      </c>
      <c r="F303" s="631" t="s">
        <v>691</v>
      </c>
      <c r="G303" s="426">
        <v>6215.63</v>
      </c>
      <c r="H303" s="426">
        <f t="shared" si="9"/>
        <v>29238</v>
      </c>
      <c r="I303" s="160" t="s">
        <v>2761</v>
      </c>
      <c r="J303" s="160" t="s">
        <v>229</v>
      </c>
      <c r="K303" s="160" t="s">
        <v>229</v>
      </c>
      <c r="L303" s="247">
        <v>85365019</v>
      </c>
      <c r="M303" s="232" t="s">
        <v>675</v>
      </c>
      <c r="N303" s="161"/>
      <c r="O303" s="161" t="s">
        <v>2665</v>
      </c>
      <c r="P303" s="406" t="s">
        <v>2739</v>
      </c>
      <c r="Q303" s="232"/>
      <c r="R303" s="232"/>
      <c r="S303" s="183">
        <v>4060039188960</v>
      </c>
    </row>
    <row r="304" spans="1:19" x14ac:dyDescent="0.2">
      <c r="A304" s="630"/>
      <c r="B304" s="155"/>
      <c r="C304" s="156">
        <v>924420</v>
      </c>
      <c r="D304" s="157" t="s">
        <v>2755</v>
      </c>
      <c r="E304" s="158" t="s">
        <v>2740</v>
      </c>
      <c r="F304" s="623" t="s">
        <v>691</v>
      </c>
      <c r="G304" s="426">
        <v>7703.12</v>
      </c>
      <c r="H304" s="426">
        <f t="shared" si="9"/>
        <v>36235</v>
      </c>
      <c r="I304" s="160" t="s">
        <v>2741</v>
      </c>
      <c r="J304" s="160" t="s">
        <v>229</v>
      </c>
      <c r="K304" s="160" t="s">
        <v>229</v>
      </c>
      <c r="L304" s="161" t="s">
        <v>2676</v>
      </c>
      <c r="M304" s="160" t="s">
        <v>675</v>
      </c>
      <c r="N304" s="161">
        <v>2</v>
      </c>
      <c r="O304" s="161" t="s">
        <v>2665</v>
      </c>
      <c r="P304" s="374" t="s">
        <v>2742</v>
      </c>
      <c r="Q304" s="160"/>
      <c r="R304" s="232"/>
      <c r="S304" s="183">
        <v>4060039188977</v>
      </c>
    </row>
    <row r="305" spans="1:19" x14ac:dyDescent="0.2">
      <c r="A305" s="630"/>
      <c r="B305" s="155"/>
      <c r="C305" s="156">
        <v>926826</v>
      </c>
      <c r="D305" s="157" t="s">
        <v>2743</v>
      </c>
      <c r="E305" s="158" t="s">
        <v>2744</v>
      </c>
      <c r="F305" s="623" t="s">
        <v>691</v>
      </c>
      <c r="G305" s="426">
        <v>637.5</v>
      </c>
      <c r="H305" s="426">
        <f t="shared" si="9"/>
        <v>2999</v>
      </c>
      <c r="I305" s="160" t="s">
        <v>2741</v>
      </c>
      <c r="J305" s="160" t="s">
        <v>229</v>
      </c>
      <c r="K305" s="160" t="s">
        <v>229</v>
      </c>
      <c r="L305" s="161" t="s">
        <v>2745</v>
      </c>
      <c r="M305" s="160" t="s">
        <v>675</v>
      </c>
      <c r="N305" s="161">
        <v>2</v>
      </c>
      <c r="O305" s="161" t="s">
        <v>2668</v>
      </c>
      <c r="P305" s="374"/>
      <c r="Q305" s="160"/>
      <c r="R305" s="232"/>
      <c r="S305" s="183">
        <v>4060039189004</v>
      </c>
    </row>
    <row r="306" spans="1:19" s="460" customFormat="1" x14ac:dyDescent="0.2">
      <c r="A306" s="630"/>
      <c r="B306" s="244"/>
      <c r="C306" s="158">
        <v>929144</v>
      </c>
      <c r="D306" s="181" t="s">
        <v>2666</v>
      </c>
      <c r="E306" s="249" t="s">
        <v>2667</v>
      </c>
      <c r="F306" s="631" t="s">
        <v>691</v>
      </c>
      <c r="G306" s="426">
        <v>474.85</v>
      </c>
      <c r="H306" s="426">
        <f t="shared" si="9"/>
        <v>2234</v>
      </c>
      <c r="I306" s="160" t="s">
        <v>2761</v>
      </c>
      <c r="J306" s="160" t="s">
        <v>229</v>
      </c>
      <c r="K306" s="160" t="s">
        <v>229</v>
      </c>
      <c r="L306" s="247">
        <v>85319000</v>
      </c>
      <c r="M306" s="232" t="s">
        <v>675</v>
      </c>
      <c r="N306" s="161"/>
      <c r="O306" s="161" t="s">
        <v>2668</v>
      </c>
      <c r="P306" s="406"/>
      <c r="Q306" s="232"/>
      <c r="R306" s="232"/>
      <c r="S306" s="183">
        <v>4060039188991</v>
      </c>
    </row>
    <row r="307" spans="1:19" s="460" customFormat="1" x14ac:dyDescent="0.2">
      <c r="A307" s="630"/>
      <c r="B307" s="244"/>
      <c r="C307" s="158">
        <v>924441</v>
      </c>
      <c r="D307" s="181" t="s">
        <v>2669</v>
      </c>
      <c r="E307" s="249" t="s">
        <v>2670</v>
      </c>
      <c r="F307" s="631" t="s">
        <v>691</v>
      </c>
      <c r="G307" s="426">
        <v>321.39999999999998</v>
      </c>
      <c r="H307" s="426">
        <f t="shared" si="9"/>
        <v>1512</v>
      </c>
      <c r="I307" s="160" t="s">
        <v>2761</v>
      </c>
      <c r="J307" s="160" t="s">
        <v>229</v>
      </c>
      <c r="K307" s="160" t="s">
        <v>229</v>
      </c>
      <c r="L307" s="247">
        <v>85389099</v>
      </c>
      <c r="M307" s="232" t="s">
        <v>675</v>
      </c>
      <c r="N307" s="161"/>
      <c r="O307" s="161" t="s">
        <v>2671</v>
      </c>
      <c r="P307" s="406"/>
      <c r="Q307" s="232"/>
      <c r="R307" s="232"/>
      <c r="S307" s="183">
        <v>4060039189028</v>
      </c>
    </row>
    <row r="308" spans="1:19" s="460" customFormat="1" x14ac:dyDescent="0.2">
      <c r="A308" s="630"/>
      <c r="B308" s="244"/>
      <c r="C308" s="158">
        <v>904757</v>
      </c>
      <c r="D308" s="181" t="s">
        <v>2672</v>
      </c>
      <c r="E308" s="249" t="s">
        <v>2673</v>
      </c>
      <c r="F308" s="631" t="s">
        <v>691</v>
      </c>
      <c r="G308" s="426">
        <v>50.35</v>
      </c>
      <c r="H308" s="426">
        <f t="shared" si="9"/>
        <v>237</v>
      </c>
      <c r="I308" s="160" t="s">
        <v>2761</v>
      </c>
      <c r="J308" s="160" t="s">
        <v>229</v>
      </c>
      <c r="K308" s="160" t="s">
        <v>229</v>
      </c>
      <c r="L308" s="247">
        <v>85389099</v>
      </c>
      <c r="M308" s="232" t="s">
        <v>675</v>
      </c>
      <c r="N308" s="161"/>
      <c r="O308" s="161" t="s">
        <v>2389</v>
      </c>
      <c r="P308" s="406"/>
      <c r="Q308" s="232"/>
      <c r="R308" s="232"/>
      <c r="S308" s="183">
        <v>4060039189042</v>
      </c>
    </row>
    <row r="309" spans="1:19" s="460" customFormat="1" x14ac:dyDescent="0.2">
      <c r="A309" s="630"/>
      <c r="B309" s="473"/>
      <c r="C309" s="158">
        <v>911674</v>
      </c>
      <c r="D309" s="181" t="s">
        <v>2674</v>
      </c>
      <c r="E309" s="249" t="s">
        <v>2675</v>
      </c>
      <c r="F309" s="631" t="s">
        <v>691</v>
      </c>
      <c r="G309" s="426">
        <v>9031.25</v>
      </c>
      <c r="H309" s="426">
        <f t="shared" si="9"/>
        <v>42483</v>
      </c>
      <c r="I309" s="160" t="s">
        <v>2761</v>
      </c>
      <c r="J309" s="160" t="s">
        <v>229</v>
      </c>
      <c r="K309" s="160" t="s">
        <v>229</v>
      </c>
      <c r="L309" s="247" t="s">
        <v>2676</v>
      </c>
      <c r="M309" s="232" t="s">
        <v>675</v>
      </c>
      <c r="N309" s="161"/>
      <c r="O309" s="161" t="s">
        <v>2665</v>
      </c>
      <c r="P309" s="406" t="s">
        <v>2677</v>
      </c>
      <c r="Q309" s="232"/>
      <c r="R309" s="232"/>
      <c r="S309" s="183">
        <v>4060039188984</v>
      </c>
    </row>
    <row r="310" spans="1:19" s="460" customFormat="1" x14ac:dyDescent="0.2">
      <c r="A310" s="630"/>
      <c r="B310" s="473"/>
      <c r="C310" s="158">
        <v>922689</v>
      </c>
      <c r="D310" s="181" t="s">
        <v>2678</v>
      </c>
      <c r="E310" s="249" t="s">
        <v>2679</v>
      </c>
      <c r="F310" s="631" t="s">
        <v>691</v>
      </c>
      <c r="G310" s="426">
        <v>1992.19</v>
      </c>
      <c r="H310" s="426">
        <f t="shared" si="9"/>
        <v>9371</v>
      </c>
      <c r="I310" s="160" t="s">
        <v>2761</v>
      </c>
      <c r="J310" s="160" t="s">
        <v>229</v>
      </c>
      <c r="K310" s="160" t="s">
        <v>229</v>
      </c>
      <c r="L310" s="247" t="s">
        <v>2680</v>
      </c>
      <c r="M310" s="232" t="s">
        <v>675</v>
      </c>
      <c r="N310" s="161"/>
      <c r="O310" s="161" t="s">
        <v>2681</v>
      </c>
      <c r="P310" s="406"/>
      <c r="Q310" s="232"/>
      <c r="R310" s="232"/>
      <c r="S310" s="183">
        <v>4060039189011</v>
      </c>
    </row>
    <row r="311" spans="1:19" s="460" customFormat="1" x14ac:dyDescent="0.2">
      <c r="A311" s="630"/>
      <c r="B311" s="473"/>
      <c r="C311" s="158">
        <v>924442</v>
      </c>
      <c r="D311" s="181" t="s">
        <v>2682</v>
      </c>
      <c r="E311" s="249" t="s">
        <v>2683</v>
      </c>
      <c r="F311" s="631" t="s">
        <v>691</v>
      </c>
      <c r="G311" s="426">
        <v>584.38</v>
      </c>
      <c r="H311" s="426">
        <f t="shared" si="9"/>
        <v>2749</v>
      </c>
      <c r="I311" s="160" t="s">
        <v>2761</v>
      </c>
      <c r="J311" s="160" t="s">
        <v>229</v>
      </c>
      <c r="K311" s="160" t="s">
        <v>229</v>
      </c>
      <c r="L311" s="247" t="s">
        <v>2684</v>
      </c>
      <c r="M311" s="232" t="s">
        <v>675</v>
      </c>
      <c r="N311" s="161"/>
      <c r="O311" s="161" t="s">
        <v>2685</v>
      </c>
      <c r="P311" s="406"/>
      <c r="Q311" s="232"/>
      <c r="R311" s="232"/>
      <c r="S311" s="183">
        <v>4060039189035</v>
      </c>
    </row>
    <row r="312" spans="1:19" s="460" customFormat="1" x14ac:dyDescent="0.2">
      <c r="A312" s="630"/>
      <c r="B312" s="244" t="s">
        <v>1921</v>
      </c>
      <c r="C312" s="158" t="s">
        <v>683</v>
      </c>
      <c r="D312" s="181" t="s">
        <v>254</v>
      </c>
      <c r="E312" s="249" t="s">
        <v>1922</v>
      </c>
      <c r="F312" s="631" t="s">
        <v>691</v>
      </c>
      <c r="G312" s="426">
        <v>6906.25</v>
      </c>
      <c r="H312" s="426">
        <f t="shared" si="9"/>
        <v>32487</v>
      </c>
      <c r="I312" s="160" t="s">
        <v>2761</v>
      </c>
      <c r="J312" s="160" t="s">
        <v>229</v>
      </c>
      <c r="K312" s="160" t="s">
        <v>3</v>
      </c>
      <c r="L312" s="247">
        <v>8536501999</v>
      </c>
      <c r="M312" s="232" t="s">
        <v>676</v>
      </c>
      <c r="N312" s="161">
        <v>6</v>
      </c>
      <c r="O312" s="161" t="s">
        <v>1923</v>
      </c>
      <c r="P312" s="406"/>
      <c r="Q312" s="232" t="s">
        <v>1133</v>
      </c>
      <c r="R312" s="232"/>
      <c r="S312" s="183">
        <v>8717332906345</v>
      </c>
    </row>
    <row r="313" spans="1:19" s="460" customFormat="1" x14ac:dyDescent="0.2">
      <c r="A313" s="630"/>
      <c r="B313" s="244" t="s">
        <v>1924</v>
      </c>
      <c r="C313" s="158" t="s">
        <v>684</v>
      </c>
      <c r="D313" s="181" t="s">
        <v>255</v>
      </c>
      <c r="E313" s="249" t="s">
        <v>1925</v>
      </c>
      <c r="F313" s="631" t="s">
        <v>691</v>
      </c>
      <c r="G313" s="426">
        <v>409.12</v>
      </c>
      <c r="H313" s="426">
        <f t="shared" si="9"/>
        <v>1925</v>
      </c>
      <c r="I313" s="160" t="s">
        <v>2761</v>
      </c>
      <c r="J313" s="160" t="s">
        <v>229</v>
      </c>
      <c r="K313" s="160" t="s">
        <v>3</v>
      </c>
      <c r="L313" s="247">
        <v>8536501999</v>
      </c>
      <c r="M313" s="232" t="s">
        <v>676</v>
      </c>
      <c r="N313" s="161">
        <v>9</v>
      </c>
      <c r="O313" s="161" t="s">
        <v>1926</v>
      </c>
      <c r="P313" s="406"/>
      <c r="Q313" s="232" t="s">
        <v>1133</v>
      </c>
      <c r="R313" s="232"/>
      <c r="S313" s="183">
        <v>8717332906376</v>
      </c>
    </row>
    <row r="314" spans="1:19" x14ac:dyDescent="0.2">
      <c r="A314" s="471"/>
      <c r="B314" s="170" t="s">
        <v>1927</v>
      </c>
      <c r="C314" s="171"/>
      <c r="D314" s="172" t="s">
        <v>1175</v>
      </c>
      <c r="E314" s="171"/>
      <c r="F314" s="173"/>
      <c r="G314" s="451"/>
      <c r="H314" s="451"/>
      <c r="I314" s="174" t="s">
        <v>1175</v>
      </c>
      <c r="J314" s="174"/>
      <c r="K314" s="174"/>
      <c r="L314" s="174"/>
      <c r="M314" s="174"/>
      <c r="N314" s="174" t="s">
        <v>1175</v>
      </c>
      <c r="O314" s="174" t="s">
        <v>1175</v>
      </c>
      <c r="P314" s="375"/>
      <c r="Q314" s="176"/>
      <c r="R314" s="177"/>
      <c r="S314" s="398"/>
    </row>
    <row r="315" spans="1:19" x14ac:dyDescent="0.2">
      <c r="A315" s="630"/>
      <c r="B315" s="155" t="s">
        <v>1928</v>
      </c>
      <c r="C315" s="156" t="s">
        <v>264</v>
      </c>
      <c r="D315" s="157" t="s">
        <v>263</v>
      </c>
      <c r="E315" s="158" t="s">
        <v>1929</v>
      </c>
      <c r="F315" s="623" t="s">
        <v>691</v>
      </c>
      <c r="G315" s="426">
        <v>60.81</v>
      </c>
      <c r="H315" s="426">
        <f t="shared" si="9"/>
        <v>286</v>
      </c>
      <c r="I315" s="160" t="s">
        <v>2761</v>
      </c>
      <c r="J315" s="160" t="s">
        <v>229</v>
      </c>
      <c r="K315" s="161">
        <v>1</v>
      </c>
      <c r="L315" s="161">
        <v>8536501999</v>
      </c>
      <c r="M315" s="160" t="s">
        <v>632</v>
      </c>
      <c r="N315" s="161">
        <v>992</v>
      </c>
      <c r="O315" s="161" t="s">
        <v>1930</v>
      </c>
      <c r="P315" s="181"/>
      <c r="Q315" s="160" t="s">
        <v>1133</v>
      </c>
      <c r="R315" s="232"/>
      <c r="S315" s="183">
        <v>8717332250127</v>
      </c>
    </row>
    <row r="316" spans="1:19" x14ac:dyDescent="0.2">
      <c r="A316" s="630"/>
      <c r="B316" s="155" t="s">
        <v>1931</v>
      </c>
      <c r="C316" s="156" t="s">
        <v>267</v>
      </c>
      <c r="D316" s="157" t="s">
        <v>266</v>
      </c>
      <c r="E316" s="158" t="s">
        <v>1932</v>
      </c>
      <c r="F316" s="623" t="s">
        <v>691</v>
      </c>
      <c r="G316" s="426">
        <v>152</v>
      </c>
      <c r="H316" s="426">
        <f t="shared" si="9"/>
        <v>715</v>
      </c>
      <c r="I316" s="160" t="s">
        <v>2761</v>
      </c>
      <c r="J316" s="160" t="s">
        <v>229</v>
      </c>
      <c r="K316" s="161">
        <v>1</v>
      </c>
      <c r="L316" s="161">
        <v>8536501999</v>
      </c>
      <c r="M316" s="160" t="s">
        <v>632</v>
      </c>
      <c r="N316" s="161">
        <v>62</v>
      </c>
      <c r="O316" s="161" t="s">
        <v>1933</v>
      </c>
      <c r="P316" s="181"/>
      <c r="Q316" s="160" t="s">
        <v>1133</v>
      </c>
      <c r="R316" s="232"/>
      <c r="S316" s="183">
        <v>8717332250134</v>
      </c>
    </row>
    <row r="317" spans="1:19" x14ac:dyDescent="0.2">
      <c r="A317" s="630"/>
      <c r="B317" s="155" t="s">
        <v>1934</v>
      </c>
      <c r="C317" s="156" t="s">
        <v>1935</v>
      </c>
      <c r="D317" s="157" t="s">
        <v>1936</v>
      </c>
      <c r="E317" s="158" t="s">
        <v>1937</v>
      </c>
      <c r="F317" s="623" t="s">
        <v>691</v>
      </c>
      <c r="G317" s="426">
        <v>60.81</v>
      </c>
      <c r="H317" s="426">
        <f t="shared" si="9"/>
        <v>286</v>
      </c>
      <c r="I317" s="160" t="s">
        <v>2761</v>
      </c>
      <c r="J317" s="160" t="s">
        <v>229</v>
      </c>
      <c r="K317" s="161">
        <v>1</v>
      </c>
      <c r="L317" s="161">
        <v>8536501999</v>
      </c>
      <c r="M317" s="160" t="s">
        <v>632</v>
      </c>
      <c r="N317" s="161">
        <v>222</v>
      </c>
      <c r="O317" s="161" t="s">
        <v>1938</v>
      </c>
      <c r="P317" s="181"/>
      <c r="Q317" s="160" t="s">
        <v>1133</v>
      </c>
      <c r="R317" s="232"/>
      <c r="S317" s="183">
        <v>8717332250141</v>
      </c>
    </row>
    <row r="318" spans="1:19" x14ac:dyDescent="0.2">
      <c r="A318" s="630"/>
      <c r="B318" s="155" t="s">
        <v>1939</v>
      </c>
      <c r="C318" s="156" t="s">
        <v>1940</v>
      </c>
      <c r="D318" s="157" t="s">
        <v>1941</v>
      </c>
      <c r="E318" s="158" t="s">
        <v>1942</v>
      </c>
      <c r="F318" s="623" t="s">
        <v>691</v>
      </c>
      <c r="G318" s="426">
        <v>152</v>
      </c>
      <c r="H318" s="426">
        <f t="shared" si="9"/>
        <v>715</v>
      </c>
      <c r="I318" s="160" t="s">
        <v>2761</v>
      </c>
      <c r="J318" s="160" t="s">
        <v>229</v>
      </c>
      <c r="K318" s="160" t="s">
        <v>3</v>
      </c>
      <c r="L318" s="161">
        <v>8531900000</v>
      </c>
      <c r="M318" s="160" t="s">
        <v>632</v>
      </c>
      <c r="N318" s="161">
        <v>7</v>
      </c>
      <c r="O318" s="161" t="s">
        <v>1943</v>
      </c>
      <c r="P318" s="181"/>
      <c r="Q318" s="160" t="s">
        <v>1133</v>
      </c>
      <c r="R318" s="232"/>
      <c r="S318" s="183">
        <v>8717332250158</v>
      </c>
    </row>
    <row r="319" spans="1:19" x14ac:dyDescent="0.2">
      <c r="A319" s="630"/>
      <c r="B319" s="155" t="s">
        <v>1944</v>
      </c>
      <c r="C319" s="156" t="s">
        <v>1945</v>
      </c>
      <c r="D319" s="157" t="s">
        <v>1946</v>
      </c>
      <c r="E319" s="158" t="s">
        <v>1947</v>
      </c>
      <c r="F319" s="623" t="s">
        <v>691</v>
      </c>
      <c r="G319" s="426">
        <v>60.81</v>
      </c>
      <c r="H319" s="426">
        <f t="shared" si="9"/>
        <v>286</v>
      </c>
      <c r="I319" s="160" t="s">
        <v>2761</v>
      </c>
      <c r="J319" s="160" t="s">
        <v>229</v>
      </c>
      <c r="K319" s="160" t="s">
        <v>3</v>
      </c>
      <c r="L319" s="161">
        <v>8531900000</v>
      </c>
      <c r="M319" s="160" t="s">
        <v>632</v>
      </c>
      <c r="N319" s="161">
        <v>28</v>
      </c>
      <c r="O319" s="161" t="s">
        <v>1948</v>
      </c>
      <c r="P319" s="181"/>
      <c r="Q319" s="160" t="s">
        <v>1133</v>
      </c>
      <c r="R319" s="232"/>
      <c r="S319" s="183">
        <v>8717332250165</v>
      </c>
    </row>
    <row r="320" spans="1:19" x14ac:dyDescent="0.2">
      <c r="A320" s="630"/>
      <c r="B320" s="155" t="s">
        <v>1949</v>
      </c>
      <c r="C320" s="155" t="s">
        <v>1950</v>
      </c>
      <c r="D320" s="157" t="s">
        <v>1951</v>
      </c>
      <c r="E320" s="158" t="s">
        <v>1952</v>
      </c>
      <c r="F320" s="623" t="s">
        <v>691</v>
      </c>
      <c r="G320" s="426">
        <v>63.38</v>
      </c>
      <c r="H320" s="426">
        <f t="shared" si="9"/>
        <v>298</v>
      </c>
      <c r="I320" s="160" t="s">
        <v>2761</v>
      </c>
      <c r="J320" s="160" t="s">
        <v>229</v>
      </c>
      <c r="K320" s="160" t="s">
        <v>3</v>
      </c>
      <c r="L320" s="161">
        <v>8536501999</v>
      </c>
      <c r="M320" s="160" t="s">
        <v>632</v>
      </c>
      <c r="N320" s="161">
        <v>20</v>
      </c>
      <c r="O320" s="161" t="s">
        <v>1953</v>
      </c>
      <c r="P320" s="181"/>
      <c r="Q320" s="160"/>
      <c r="R320" s="232"/>
      <c r="S320" s="183">
        <v>8717332250172</v>
      </c>
    </row>
    <row r="321" spans="1:19" x14ac:dyDescent="0.2">
      <c r="A321" s="630"/>
      <c r="B321" s="155" t="s">
        <v>1954</v>
      </c>
      <c r="C321" s="155" t="s">
        <v>1955</v>
      </c>
      <c r="D321" s="157" t="s">
        <v>1956</v>
      </c>
      <c r="E321" s="158" t="s">
        <v>1957</v>
      </c>
      <c r="F321" s="623" t="s">
        <v>691</v>
      </c>
      <c r="G321" s="426">
        <v>63.38</v>
      </c>
      <c r="H321" s="426">
        <f t="shared" si="9"/>
        <v>298</v>
      </c>
      <c r="I321" s="160" t="s">
        <v>2761</v>
      </c>
      <c r="J321" s="160" t="s">
        <v>229</v>
      </c>
      <c r="K321" s="160" t="s">
        <v>3</v>
      </c>
      <c r="L321" s="161">
        <v>8536501999</v>
      </c>
      <c r="M321" s="160" t="s">
        <v>632</v>
      </c>
      <c r="N321" s="161">
        <v>4</v>
      </c>
      <c r="O321" s="161" t="s">
        <v>1943</v>
      </c>
      <c r="P321" s="181"/>
      <c r="Q321" s="160"/>
      <c r="R321" s="232"/>
      <c r="S321" s="183">
        <v>8717332256686</v>
      </c>
    </row>
    <row r="322" spans="1:19" x14ac:dyDescent="0.2">
      <c r="A322" s="630"/>
      <c r="B322" s="239" t="s">
        <v>1958</v>
      </c>
      <c r="C322" s="155" t="s">
        <v>1959</v>
      </c>
      <c r="D322" s="157" t="s">
        <v>1960</v>
      </c>
      <c r="E322" s="158" t="s">
        <v>1961</v>
      </c>
      <c r="F322" s="623" t="s">
        <v>691</v>
      </c>
      <c r="G322" s="426">
        <v>60.81</v>
      </c>
      <c r="H322" s="426">
        <f t="shared" si="9"/>
        <v>286</v>
      </c>
      <c r="I322" s="148" t="s">
        <v>2733</v>
      </c>
      <c r="J322" s="160" t="s">
        <v>229</v>
      </c>
      <c r="K322" s="161">
        <v>1</v>
      </c>
      <c r="L322" s="161">
        <v>8536501999</v>
      </c>
      <c r="M322" s="160" t="s">
        <v>632</v>
      </c>
      <c r="N322" s="161">
        <v>15</v>
      </c>
      <c r="O322" s="161" t="s">
        <v>1943</v>
      </c>
      <c r="P322" s="181"/>
      <c r="Q322" s="160" t="s">
        <v>1133</v>
      </c>
      <c r="R322" s="232"/>
      <c r="S322" s="183">
        <v>8717332951499</v>
      </c>
    </row>
    <row r="323" spans="1:19" x14ac:dyDescent="0.2">
      <c r="A323" s="630"/>
      <c r="B323" s="155" t="s">
        <v>1962</v>
      </c>
      <c r="C323" s="155" t="s">
        <v>1013</v>
      </c>
      <c r="D323" s="157" t="s">
        <v>1016</v>
      </c>
      <c r="E323" s="158" t="s">
        <v>1963</v>
      </c>
      <c r="F323" s="623" t="s">
        <v>691</v>
      </c>
      <c r="G323" s="426">
        <v>71.31</v>
      </c>
      <c r="H323" s="426">
        <f t="shared" si="9"/>
        <v>335</v>
      </c>
      <c r="I323" s="148" t="s">
        <v>2733</v>
      </c>
      <c r="J323" s="160" t="s">
        <v>229</v>
      </c>
      <c r="K323" s="160" t="s">
        <v>3</v>
      </c>
      <c r="L323" s="161">
        <v>8536501999</v>
      </c>
      <c r="M323" s="160" t="s">
        <v>632</v>
      </c>
      <c r="N323" s="161">
        <v>64</v>
      </c>
      <c r="O323" s="161" t="s">
        <v>1964</v>
      </c>
      <c r="P323" s="181"/>
      <c r="Q323" s="160"/>
      <c r="R323" s="232"/>
      <c r="S323" s="183">
        <v>8717332259236</v>
      </c>
    </row>
    <row r="324" spans="1:19" x14ac:dyDescent="0.2">
      <c r="A324" s="630"/>
      <c r="B324" s="155" t="s">
        <v>1965</v>
      </c>
      <c r="C324" s="155" t="s">
        <v>1014</v>
      </c>
      <c r="D324" s="157" t="s">
        <v>1017</v>
      </c>
      <c r="E324" s="158" t="s">
        <v>1966</v>
      </c>
      <c r="F324" s="623" t="s">
        <v>691</v>
      </c>
      <c r="G324" s="426">
        <v>71.31</v>
      </c>
      <c r="H324" s="426">
        <f t="shared" si="9"/>
        <v>335</v>
      </c>
      <c r="I324" s="148" t="s">
        <v>2733</v>
      </c>
      <c r="J324" s="160" t="s">
        <v>229</v>
      </c>
      <c r="K324" s="161">
        <v>1</v>
      </c>
      <c r="L324" s="161">
        <v>8536501999</v>
      </c>
      <c r="M324" s="160" t="s">
        <v>632</v>
      </c>
      <c r="N324" s="161">
        <v>497</v>
      </c>
      <c r="O324" s="161" t="s">
        <v>1967</v>
      </c>
      <c r="P324" s="181"/>
      <c r="Q324" s="160"/>
      <c r="R324" s="232"/>
      <c r="S324" s="183">
        <v>8717332259243</v>
      </c>
    </row>
    <row r="325" spans="1:19" x14ac:dyDescent="0.2">
      <c r="A325" s="630"/>
      <c r="B325" s="155" t="s">
        <v>1968</v>
      </c>
      <c r="C325" s="155" t="s">
        <v>1011</v>
      </c>
      <c r="D325" s="157" t="s">
        <v>1012</v>
      </c>
      <c r="E325" s="158" t="s">
        <v>1969</v>
      </c>
      <c r="F325" s="623" t="s">
        <v>691</v>
      </c>
      <c r="G325" s="426">
        <v>71.31</v>
      </c>
      <c r="H325" s="426">
        <f t="shared" si="9"/>
        <v>335</v>
      </c>
      <c r="I325" s="148" t="s">
        <v>2733</v>
      </c>
      <c r="J325" s="160" t="s">
        <v>229</v>
      </c>
      <c r="K325" s="160" t="s">
        <v>3</v>
      </c>
      <c r="L325" s="161">
        <v>8536501999</v>
      </c>
      <c r="M325" s="160" t="s">
        <v>632</v>
      </c>
      <c r="N325" s="161">
        <v>3</v>
      </c>
      <c r="O325" s="161" t="s">
        <v>1967</v>
      </c>
      <c r="P325" s="181"/>
      <c r="Q325" s="160"/>
      <c r="R325" s="232"/>
      <c r="S325" s="183">
        <v>8717332259250</v>
      </c>
    </row>
    <row r="326" spans="1:19" x14ac:dyDescent="0.2">
      <c r="A326" s="630"/>
      <c r="B326" s="155" t="s">
        <v>1970</v>
      </c>
      <c r="C326" s="155" t="s">
        <v>1015</v>
      </c>
      <c r="D326" s="157" t="s">
        <v>1018</v>
      </c>
      <c r="E326" s="158" t="s">
        <v>1971</v>
      </c>
      <c r="F326" s="623" t="s">
        <v>691</v>
      </c>
      <c r="G326" s="426">
        <v>71.31</v>
      </c>
      <c r="H326" s="426">
        <f t="shared" si="9"/>
        <v>335</v>
      </c>
      <c r="I326" s="148" t="s">
        <v>2733</v>
      </c>
      <c r="J326" s="160" t="s">
        <v>229</v>
      </c>
      <c r="K326" s="160" t="s">
        <v>3</v>
      </c>
      <c r="L326" s="161">
        <v>8536501999</v>
      </c>
      <c r="M326" s="160" t="s">
        <v>632</v>
      </c>
      <c r="N326" s="161">
        <v>28</v>
      </c>
      <c r="O326" s="161" t="s">
        <v>1972</v>
      </c>
      <c r="P326" s="181"/>
      <c r="Q326" s="160"/>
      <c r="R326" s="232"/>
      <c r="S326" s="183">
        <v>8717332259267</v>
      </c>
    </row>
    <row r="327" spans="1:19" x14ac:dyDescent="0.2">
      <c r="A327" s="630"/>
      <c r="B327" s="155" t="s">
        <v>1973</v>
      </c>
      <c r="C327" s="155" t="s">
        <v>1974</v>
      </c>
      <c r="D327" s="157" t="s">
        <v>1975</v>
      </c>
      <c r="E327" s="158" t="s">
        <v>1976</v>
      </c>
      <c r="F327" s="623" t="s">
        <v>691</v>
      </c>
      <c r="G327" s="426">
        <v>71.31</v>
      </c>
      <c r="H327" s="426">
        <f t="shared" ref="H327:H390" si="10">ROUND(ROUND(G327*4.704,2),0)</f>
        <v>335</v>
      </c>
      <c r="I327" s="148" t="s">
        <v>2733</v>
      </c>
      <c r="J327" s="160" t="s">
        <v>229</v>
      </c>
      <c r="K327" s="160" t="s">
        <v>229</v>
      </c>
      <c r="L327" s="161">
        <v>8536501999</v>
      </c>
      <c r="M327" s="160" t="s">
        <v>632</v>
      </c>
      <c r="N327" s="161">
        <v>0</v>
      </c>
      <c r="O327" s="161" t="s">
        <v>1948</v>
      </c>
      <c r="P327" s="181"/>
      <c r="Q327" s="160"/>
      <c r="R327" s="232"/>
      <c r="S327" s="183" t="s">
        <v>1977</v>
      </c>
    </row>
    <row r="328" spans="1:19" x14ac:dyDescent="0.2">
      <c r="A328" s="630"/>
      <c r="B328" s="155" t="s">
        <v>1978</v>
      </c>
      <c r="C328" s="155" t="s">
        <v>1979</v>
      </c>
      <c r="D328" s="157" t="s">
        <v>1980</v>
      </c>
      <c r="E328" s="158" t="s">
        <v>1981</v>
      </c>
      <c r="F328" s="623" t="s">
        <v>691</v>
      </c>
      <c r="G328" s="426">
        <v>71.31</v>
      </c>
      <c r="H328" s="426">
        <f t="shared" si="10"/>
        <v>335</v>
      </c>
      <c r="I328" s="148" t="s">
        <v>2733</v>
      </c>
      <c r="J328" s="160" t="s">
        <v>229</v>
      </c>
      <c r="K328" s="160" t="s">
        <v>3</v>
      </c>
      <c r="L328" s="161">
        <v>8536501999</v>
      </c>
      <c r="M328" s="160" t="s">
        <v>632</v>
      </c>
      <c r="N328" s="161">
        <v>12</v>
      </c>
      <c r="O328" s="161" t="s">
        <v>1964</v>
      </c>
      <c r="P328" s="181"/>
      <c r="Q328" s="160"/>
      <c r="R328" s="232"/>
      <c r="S328" s="183" t="s">
        <v>1982</v>
      </c>
    </row>
    <row r="329" spans="1:19" x14ac:dyDescent="0.2">
      <c r="A329" s="630"/>
      <c r="B329" s="155" t="s">
        <v>1983</v>
      </c>
      <c r="C329" s="155" t="s">
        <v>1984</v>
      </c>
      <c r="D329" s="157" t="s">
        <v>1985</v>
      </c>
      <c r="E329" s="158" t="s">
        <v>1986</v>
      </c>
      <c r="F329" s="623" t="s">
        <v>691</v>
      </c>
      <c r="G329" s="426">
        <v>71.31</v>
      </c>
      <c r="H329" s="426">
        <f t="shared" si="10"/>
        <v>335</v>
      </c>
      <c r="I329" s="148" t="s">
        <v>2733</v>
      </c>
      <c r="J329" s="160" t="s">
        <v>229</v>
      </c>
      <c r="K329" s="160" t="s">
        <v>229</v>
      </c>
      <c r="L329" s="161">
        <v>8536501999</v>
      </c>
      <c r="M329" s="160" t="s">
        <v>632</v>
      </c>
      <c r="N329" s="161">
        <v>0</v>
      </c>
      <c r="O329" s="161" t="s">
        <v>1943</v>
      </c>
      <c r="P329" s="181"/>
      <c r="Q329" s="160"/>
      <c r="R329" s="232"/>
      <c r="S329" s="183" t="s">
        <v>1987</v>
      </c>
    </row>
    <row r="330" spans="1:19" x14ac:dyDescent="0.2">
      <c r="A330" s="630"/>
      <c r="B330" s="155" t="s">
        <v>1988</v>
      </c>
      <c r="C330" s="155" t="s">
        <v>1989</v>
      </c>
      <c r="D330" s="157" t="s">
        <v>1990</v>
      </c>
      <c r="E330" s="158" t="s">
        <v>1991</v>
      </c>
      <c r="F330" s="623" t="s">
        <v>691</v>
      </c>
      <c r="G330" s="426">
        <v>71.31</v>
      </c>
      <c r="H330" s="426">
        <f t="shared" si="10"/>
        <v>335</v>
      </c>
      <c r="I330" s="148" t="s">
        <v>2733</v>
      </c>
      <c r="J330" s="160" t="s">
        <v>229</v>
      </c>
      <c r="K330" s="160" t="s">
        <v>3</v>
      </c>
      <c r="L330" s="161">
        <v>8536501999</v>
      </c>
      <c r="M330" s="160" t="s">
        <v>632</v>
      </c>
      <c r="N330" s="161">
        <v>27</v>
      </c>
      <c r="O330" s="161" t="s">
        <v>1943</v>
      </c>
      <c r="P330" s="181"/>
      <c r="Q330" s="160"/>
      <c r="R330" s="232"/>
      <c r="S330" s="183" t="s">
        <v>1992</v>
      </c>
    </row>
    <row r="331" spans="1:19" x14ac:dyDescent="0.2">
      <c r="A331" s="630"/>
      <c r="B331" s="155">
        <v>665000012709</v>
      </c>
      <c r="C331" s="155" t="s">
        <v>1993</v>
      </c>
      <c r="D331" s="241" t="s">
        <v>1994</v>
      </c>
      <c r="E331" s="179" t="s">
        <v>1995</v>
      </c>
      <c r="F331" s="623" t="s">
        <v>691</v>
      </c>
      <c r="G331" s="426">
        <v>234.78</v>
      </c>
      <c r="H331" s="426">
        <f t="shared" si="10"/>
        <v>1104</v>
      </c>
      <c r="I331" s="148" t="s">
        <v>2733</v>
      </c>
      <c r="J331" s="161" t="s">
        <v>229</v>
      </c>
      <c r="K331" s="161" t="s">
        <v>3</v>
      </c>
      <c r="L331" s="161">
        <v>8536501999</v>
      </c>
      <c r="M331" s="161" t="s">
        <v>632</v>
      </c>
      <c r="N331" s="161">
        <v>9</v>
      </c>
      <c r="O331" s="161" t="s">
        <v>1468</v>
      </c>
      <c r="P331" s="233"/>
      <c r="Q331" s="161"/>
      <c r="R331" s="232"/>
      <c r="S331" s="183">
        <v>8717332259212</v>
      </c>
    </row>
    <row r="332" spans="1:19" ht="16.5" x14ac:dyDescent="0.2">
      <c r="A332" s="630"/>
      <c r="B332" s="155">
        <v>665000012780</v>
      </c>
      <c r="C332" s="155" t="s">
        <v>1996</v>
      </c>
      <c r="D332" s="241" t="s">
        <v>1997</v>
      </c>
      <c r="E332" s="179" t="s">
        <v>1998</v>
      </c>
      <c r="F332" s="623" t="s">
        <v>691</v>
      </c>
      <c r="G332" s="426">
        <v>234.78</v>
      </c>
      <c r="H332" s="426">
        <f t="shared" si="10"/>
        <v>1104</v>
      </c>
      <c r="I332" s="148" t="s">
        <v>2733</v>
      </c>
      <c r="J332" s="161" t="s">
        <v>229</v>
      </c>
      <c r="K332" s="161">
        <v>1</v>
      </c>
      <c r="L332" s="161">
        <v>8536501999</v>
      </c>
      <c r="M332" s="161" t="s">
        <v>632</v>
      </c>
      <c r="N332" s="161">
        <v>36</v>
      </c>
      <c r="O332" s="161" t="s">
        <v>1656</v>
      </c>
      <c r="P332" s="233"/>
      <c r="Q332" s="161"/>
      <c r="R332" s="232"/>
      <c r="S332" s="183">
        <v>8717332259229</v>
      </c>
    </row>
    <row r="333" spans="1:19" x14ac:dyDescent="0.2">
      <c r="A333" s="471"/>
      <c r="B333" s="155" t="s">
        <v>1999</v>
      </c>
      <c r="C333" s="155" t="s">
        <v>2000</v>
      </c>
      <c r="D333" s="157" t="s">
        <v>2001</v>
      </c>
      <c r="E333" s="179" t="s">
        <v>2002</v>
      </c>
      <c r="F333" s="623" t="s">
        <v>691</v>
      </c>
      <c r="G333" s="426">
        <v>70.540000000000006</v>
      </c>
      <c r="H333" s="426">
        <f t="shared" si="10"/>
        <v>332</v>
      </c>
      <c r="I333" s="148" t="s">
        <v>2733</v>
      </c>
      <c r="J333" s="160" t="s">
        <v>229</v>
      </c>
      <c r="K333" s="160" t="s">
        <v>229</v>
      </c>
      <c r="L333" s="161" t="s">
        <v>2640</v>
      </c>
      <c r="M333" s="194" t="s">
        <v>632</v>
      </c>
      <c r="N333" s="161">
        <v>0</v>
      </c>
      <c r="O333" s="250">
        <v>0.27</v>
      </c>
      <c r="P333" s="181"/>
      <c r="Q333" s="194"/>
      <c r="R333" s="232" t="s">
        <v>1497</v>
      </c>
      <c r="S333" s="183">
        <v>8717332828876</v>
      </c>
    </row>
    <row r="334" spans="1:19" x14ac:dyDescent="0.2">
      <c r="A334" s="630"/>
      <c r="B334" s="170" t="s">
        <v>2003</v>
      </c>
      <c r="C334" s="171"/>
      <c r="D334" s="172" t="s">
        <v>1175</v>
      </c>
      <c r="E334" s="171"/>
      <c r="F334" s="173"/>
      <c r="G334" s="451"/>
      <c r="H334" s="451"/>
      <c r="I334" s="174" t="s">
        <v>1175</v>
      </c>
      <c r="J334" s="174"/>
      <c r="K334" s="174"/>
      <c r="L334" s="174"/>
      <c r="M334" s="174"/>
      <c r="N334" s="174" t="s">
        <v>1175</v>
      </c>
      <c r="O334" s="174" t="s">
        <v>1175</v>
      </c>
      <c r="P334" s="375"/>
      <c r="Q334" s="176"/>
      <c r="R334" s="177"/>
      <c r="S334" s="398"/>
    </row>
    <row r="335" spans="1:19" x14ac:dyDescent="0.2">
      <c r="A335" s="630"/>
      <c r="B335" s="155" t="s">
        <v>2004</v>
      </c>
      <c r="C335" s="156" t="s">
        <v>2005</v>
      </c>
      <c r="D335" s="157" t="s">
        <v>2006</v>
      </c>
      <c r="E335" s="158" t="s">
        <v>2007</v>
      </c>
      <c r="F335" s="623" t="s">
        <v>691</v>
      </c>
      <c r="G335" s="426">
        <v>40.08</v>
      </c>
      <c r="H335" s="426">
        <f t="shared" si="10"/>
        <v>189</v>
      </c>
      <c r="I335" s="160" t="s">
        <v>2761</v>
      </c>
      <c r="J335" s="160" t="s">
        <v>229</v>
      </c>
      <c r="K335" s="161">
        <v>1</v>
      </c>
      <c r="L335" s="161">
        <v>8536501999</v>
      </c>
      <c r="M335" s="160" t="s">
        <v>632</v>
      </c>
      <c r="N335" s="161">
        <v>59</v>
      </c>
      <c r="O335" s="161" t="s">
        <v>2008</v>
      </c>
      <c r="P335" s="181"/>
      <c r="Q335" s="160" t="s">
        <v>1133</v>
      </c>
      <c r="R335" s="232"/>
      <c r="S335" s="183">
        <v>8717332250073</v>
      </c>
    </row>
    <row r="336" spans="1:19" x14ac:dyDescent="0.2">
      <c r="A336" s="630"/>
      <c r="B336" s="155" t="s">
        <v>2009</v>
      </c>
      <c r="C336" s="156" t="s">
        <v>2010</v>
      </c>
      <c r="D336" s="157" t="s">
        <v>2011</v>
      </c>
      <c r="E336" s="158" t="s">
        <v>2012</v>
      </c>
      <c r="F336" s="623" t="s">
        <v>691</v>
      </c>
      <c r="G336" s="426">
        <v>100.87</v>
      </c>
      <c r="H336" s="426">
        <f t="shared" si="10"/>
        <v>474</v>
      </c>
      <c r="I336" s="160" t="s">
        <v>2761</v>
      </c>
      <c r="J336" s="160" t="s">
        <v>229</v>
      </c>
      <c r="K336" s="160" t="s">
        <v>3</v>
      </c>
      <c r="L336" s="161">
        <v>8536501999</v>
      </c>
      <c r="M336" s="160" t="s">
        <v>632</v>
      </c>
      <c r="N336" s="161">
        <v>23</v>
      </c>
      <c r="O336" s="161" t="s">
        <v>1144</v>
      </c>
      <c r="P336" s="181"/>
      <c r="Q336" s="160" t="s">
        <v>1133</v>
      </c>
      <c r="R336" s="232"/>
      <c r="S336" s="183">
        <v>8717332250080</v>
      </c>
    </row>
    <row r="337" spans="1:19" x14ac:dyDescent="0.2">
      <c r="A337" s="630"/>
      <c r="B337" s="155" t="s">
        <v>2013</v>
      </c>
      <c r="C337" s="156" t="s">
        <v>2014</v>
      </c>
      <c r="D337" s="157" t="s">
        <v>2015</v>
      </c>
      <c r="E337" s="158" t="s">
        <v>2016</v>
      </c>
      <c r="F337" s="623" t="s">
        <v>691</v>
      </c>
      <c r="G337" s="426">
        <v>40.08</v>
      </c>
      <c r="H337" s="426">
        <f t="shared" si="10"/>
        <v>189</v>
      </c>
      <c r="I337" s="160" t="s">
        <v>2761</v>
      </c>
      <c r="J337" s="160" t="s">
        <v>229</v>
      </c>
      <c r="K337" s="160" t="s">
        <v>3</v>
      </c>
      <c r="L337" s="161">
        <v>8536501999</v>
      </c>
      <c r="M337" s="160" t="s">
        <v>632</v>
      </c>
      <c r="N337" s="161">
        <v>69</v>
      </c>
      <c r="O337" s="161" t="s">
        <v>1626</v>
      </c>
      <c r="P337" s="181"/>
      <c r="Q337" s="160" t="s">
        <v>1133</v>
      </c>
      <c r="R337" s="232"/>
      <c r="S337" s="183">
        <v>8717332250097</v>
      </c>
    </row>
    <row r="338" spans="1:19" x14ac:dyDescent="0.2">
      <c r="A338" s="630"/>
      <c r="B338" s="155" t="s">
        <v>2017</v>
      </c>
      <c r="C338" s="156" t="s">
        <v>2018</v>
      </c>
      <c r="D338" s="157" t="s">
        <v>2019</v>
      </c>
      <c r="E338" s="158" t="s">
        <v>2020</v>
      </c>
      <c r="F338" s="623" t="s">
        <v>691</v>
      </c>
      <c r="G338" s="426">
        <v>100.87</v>
      </c>
      <c r="H338" s="426">
        <f t="shared" si="10"/>
        <v>474</v>
      </c>
      <c r="I338" s="160" t="s">
        <v>2761</v>
      </c>
      <c r="J338" s="160" t="s">
        <v>229</v>
      </c>
      <c r="K338" s="160" t="s">
        <v>3</v>
      </c>
      <c r="L338" s="161">
        <v>8536501999</v>
      </c>
      <c r="M338" s="160" t="s">
        <v>632</v>
      </c>
      <c r="N338" s="161">
        <v>4</v>
      </c>
      <c r="O338" s="161" t="s">
        <v>1930</v>
      </c>
      <c r="P338" s="181"/>
      <c r="Q338" s="160" t="s">
        <v>1133</v>
      </c>
      <c r="R338" s="232"/>
      <c r="S338" s="183">
        <v>8717332250103</v>
      </c>
    </row>
    <row r="339" spans="1:19" x14ac:dyDescent="0.2">
      <c r="A339" s="630"/>
      <c r="B339" s="155" t="s">
        <v>2021</v>
      </c>
      <c r="C339" s="156" t="s">
        <v>2022</v>
      </c>
      <c r="D339" s="157" t="s">
        <v>2023</v>
      </c>
      <c r="E339" s="158" t="s">
        <v>2024</v>
      </c>
      <c r="F339" s="623" t="s">
        <v>691</v>
      </c>
      <c r="G339" s="426">
        <v>60.38</v>
      </c>
      <c r="H339" s="426">
        <f t="shared" si="10"/>
        <v>284</v>
      </c>
      <c r="I339" s="160" t="s">
        <v>2761</v>
      </c>
      <c r="J339" s="160" t="s">
        <v>229</v>
      </c>
      <c r="K339" s="160" t="s">
        <v>3</v>
      </c>
      <c r="L339" s="161">
        <v>8536501999</v>
      </c>
      <c r="M339" s="160" t="s">
        <v>632</v>
      </c>
      <c r="N339" s="161">
        <v>17</v>
      </c>
      <c r="O339" s="161" t="s">
        <v>1626</v>
      </c>
      <c r="P339" s="412"/>
      <c r="Q339" s="160" t="s">
        <v>1133</v>
      </c>
      <c r="R339" s="232"/>
      <c r="S339" s="183">
        <v>8717332258024</v>
      </c>
    </row>
    <row r="340" spans="1:19" x14ac:dyDescent="0.2">
      <c r="A340" s="630"/>
      <c r="B340" s="155" t="s">
        <v>2025</v>
      </c>
      <c r="C340" s="156" t="s">
        <v>2026</v>
      </c>
      <c r="D340" s="157" t="s">
        <v>2027</v>
      </c>
      <c r="E340" s="158" t="s">
        <v>2028</v>
      </c>
      <c r="F340" s="623" t="s">
        <v>691</v>
      </c>
      <c r="G340" s="426">
        <v>40.08</v>
      </c>
      <c r="H340" s="426">
        <f t="shared" si="10"/>
        <v>189</v>
      </c>
      <c r="I340" s="160" t="s">
        <v>2761</v>
      </c>
      <c r="J340" s="160" t="s">
        <v>229</v>
      </c>
      <c r="K340" s="160" t="s">
        <v>3</v>
      </c>
      <c r="L340" s="161">
        <v>8536501999</v>
      </c>
      <c r="M340" s="160" t="s">
        <v>632</v>
      </c>
      <c r="N340" s="161">
        <v>135</v>
      </c>
      <c r="O340" s="161" t="s">
        <v>2029</v>
      </c>
      <c r="P340" s="181"/>
      <c r="Q340" s="160" t="s">
        <v>1133</v>
      </c>
      <c r="R340" s="232"/>
      <c r="S340" s="183">
        <v>8717332250110</v>
      </c>
    </row>
    <row r="341" spans="1:19" x14ac:dyDescent="0.2">
      <c r="A341" s="630"/>
      <c r="B341" s="155" t="s">
        <v>2030</v>
      </c>
      <c r="C341" s="155" t="s">
        <v>582</v>
      </c>
      <c r="D341" s="157" t="s">
        <v>581</v>
      </c>
      <c r="E341" s="158" t="s">
        <v>2031</v>
      </c>
      <c r="F341" s="623" t="s">
        <v>691</v>
      </c>
      <c r="G341" s="426">
        <v>36.880000000000003</v>
      </c>
      <c r="H341" s="426">
        <f t="shared" si="10"/>
        <v>173</v>
      </c>
      <c r="I341" s="148" t="s">
        <v>2733</v>
      </c>
      <c r="J341" s="160" t="s">
        <v>229</v>
      </c>
      <c r="K341" s="160" t="s">
        <v>3</v>
      </c>
      <c r="L341" s="161">
        <v>8536501999</v>
      </c>
      <c r="M341" s="160" t="s">
        <v>632</v>
      </c>
      <c r="N341" s="161">
        <v>3</v>
      </c>
      <c r="O341" s="161" t="s">
        <v>1943</v>
      </c>
      <c r="P341" s="181"/>
      <c r="Q341" s="160"/>
      <c r="R341" s="232"/>
      <c r="S341" s="183">
        <v>8717332259090</v>
      </c>
    </row>
    <row r="342" spans="1:19" x14ac:dyDescent="0.2">
      <c r="A342" s="630"/>
      <c r="B342" s="155" t="s">
        <v>2032</v>
      </c>
      <c r="C342" s="155" t="s">
        <v>584</v>
      </c>
      <c r="D342" s="157" t="s">
        <v>583</v>
      </c>
      <c r="E342" s="158" t="s">
        <v>2033</v>
      </c>
      <c r="F342" s="623" t="s">
        <v>691</v>
      </c>
      <c r="G342" s="426">
        <v>36.880000000000003</v>
      </c>
      <c r="H342" s="426">
        <f t="shared" si="10"/>
        <v>173</v>
      </c>
      <c r="I342" s="148" t="s">
        <v>2733</v>
      </c>
      <c r="J342" s="160" t="s">
        <v>229</v>
      </c>
      <c r="K342" s="160" t="s">
        <v>3</v>
      </c>
      <c r="L342" s="161">
        <v>8536501999</v>
      </c>
      <c r="M342" s="160" t="s">
        <v>632</v>
      </c>
      <c r="N342" s="161">
        <v>146</v>
      </c>
      <c r="O342" s="161" t="s">
        <v>1155</v>
      </c>
      <c r="P342" s="181"/>
      <c r="Q342" s="160"/>
      <c r="R342" s="232"/>
      <c r="S342" s="183">
        <v>8717332259168</v>
      </c>
    </row>
    <row r="343" spans="1:19" ht="16.5" x14ac:dyDescent="0.2">
      <c r="A343" s="630"/>
      <c r="B343" s="155" t="s">
        <v>2034</v>
      </c>
      <c r="C343" s="155" t="s">
        <v>2035</v>
      </c>
      <c r="D343" s="157" t="s">
        <v>2036</v>
      </c>
      <c r="E343" s="158" t="s">
        <v>2037</v>
      </c>
      <c r="F343" s="623" t="s">
        <v>691</v>
      </c>
      <c r="G343" s="426">
        <v>36.880000000000003</v>
      </c>
      <c r="H343" s="426">
        <f t="shared" si="10"/>
        <v>173</v>
      </c>
      <c r="I343" s="148" t="s">
        <v>2733</v>
      </c>
      <c r="J343" s="160" t="s">
        <v>229</v>
      </c>
      <c r="K343" s="160" t="s">
        <v>3</v>
      </c>
      <c r="L343" s="161">
        <v>8536501999</v>
      </c>
      <c r="M343" s="160" t="s">
        <v>632</v>
      </c>
      <c r="N343" s="161">
        <v>2</v>
      </c>
      <c r="O343" s="161" t="s">
        <v>1948</v>
      </c>
      <c r="P343" s="181"/>
      <c r="Q343" s="160"/>
      <c r="R343" s="232"/>
      <c r="S343" s="183" t="s">
        <v>2038</v>
      </c>
    </row>
    <row r="344" spans="1:19" ht="16.5" x14ac:dyDescent="0.2">
      <c r="A344" s="630"/>
      <c r="B344" s="155" t="s">
        <v>2039</v>
      </c>
      <c r="C344" s="155" t="s">
        <v>2040</v>
      </c>
      <c r="D344" s="157" t="s">
        <v>2041</v>
      </c>
      <c r="E344" s="158" t="s">
        <v>2042</v>
      </c>
      <c r="F344" s="623" t="s">
        <v>691</v>
      </c>
      <c r="G344" s="426">
        <v>36.880000000000003</v>
      </c>
      <c r="H344" s="426">
        <f t="shared" si="10"/>
        <v>173</v>
      </c>
      <c r="I344" s="148" t="s">
        <v>2733</v>
      </c>
      <c r="J344" s="160" t="s">
        <v>229</v>
      </c>
      <c r="K344" s="160" t="s">
        <v>3</v>
      </c>
      <c r="L344" s="161">
        <v>8536501999</v>
      </c>
      <c r="M344" s="160" t="s">
        <v>632</v>
      </c>
      <c r="N344" s="161">
        <v>8</v>
      </c>
      <c r="O344" s="161" t="s">
        <v>1943</v>
      </c>
      <c r="P344" s="181"/>
      <c r="Q344" s="160"/>
      <c r="R344" s="232"/>
      <c r="S344" s="183" t="s">
        <v>2043</v>
      </c>
    </row>
    <row r="345" spans="1:19" x14ac:dyDescent="0.2">
      <c r="A345" s="630"/>
      <c r="B345" s="155" t="s">
        <v>2044</v>
      </c>
      <c r="C345" s="155" t="s">
        <v>2045</v>
      </c>
      <c r="D345" s="157" t="s">
        <v>2046</v>
      </c>
      <c r="E345" s="158" t="s">
        <v>2047</v>
      </c>
      <c r="F345" s="623" t="s">
        <v>691</v>
      </c>
      <c r="G345" s="426">
        <v>36.880000000000003</v>
      </c>
      <c r="H345" s="426">
        <f t="shared" si="10"/>
        <v>173</v>
      </c>
      <c r="I345" s="148" t="s">
        <v>2733</v>
      </c>
      <c r="J345" s="160" t="s">
        <v>229</v>
      </c>
      <c r="K345" s="160" t="s">
        <v>3</v>
      </c>
      <c r="L345" s="161">
        <v>8536501999</v>
      </c>
      <c r="M345" s="160" t="s">
        <v>632</v>
      </c>
      <c r="N345" s="161">
        <v>2</v>
      </c>
      <c r="O345" s="161" t="s">
        <v>1943</v>
      </c>
      <c r="P345" s="181"/>
      <c r="Q345" s="160"/>
      <c r="R345" s="232"/>
      <c r="S345" s="183" t="s">
        <v>2048</v>
      </c>
    </row>
    <row r="346" spans="1:19" x14ac:dyDescent="0.2">
      <c r="A346" s="630"/>
      <c r="B346" s="155" t="s">
        <v>2049</v>
      </c>
      <c r="C346" s="155" t="s">
        <v>2050</v>
      </c>
      <c r="D346" s="157" t="s">
        <v>2051</v>
      </c>
      <c r="E346" s="158" t="s">
        <v>2052</v>
      </c>
      <c r="F346" s="623" t="s">
        <v>691</v>
      </c>
      <c r="G346" s="426">
        <v>36.880000000000003</v>
      </c>
      <c r="H346" s="426">
        <f t="shared" si="10"/>
        <v>173</v>
      </c>
      <c r="I346" s="148" t="s">
        <v>2733</v>
      </c>
      <c r="J346" s="160" t="s">
        <v>229</v>
      </c>
      <c r="K346" s="160" t="s">
        <v>3</v>
      </c>
      <c r="L346" s="161">
        <v>8536501999</v>
      </c>
      <c r="M346" s="160" t="s">
        <v>632</v>
      </c>
      <c r="N346" s="161">
        <v>23</v>
      </c>
      <c r="O346" s="161" t="s">
        <v>1144</v>
      </c>
      <c r="P346" s="181"/>
      <c r="Q346" s="160"/>
      <c r="R346" s="232"/>
      <c r="S346" s="183" t="s">
        <v>2053</v>
      </c>
    </row>
    <row r="347" spans="1:19" x14ac:dyDescent="0.2">
      <c r="A347" s="630"/>
      <c r="B347" s="170" t="s">
        <v>2054</v>
      </c>
      <c r="C347" s="171"/>
      <c r="D347" s="172" t="s">
        <v>1175</v>
      </c>
      <c r="E347" s="171"/>
      <c r="F347" s="173"/>
      <c r="G347" s="451"/>
      <c r="H347" s="451"/>
      <c r="I347" s="174" t="s">
        <v>1175</v>
      </c>
      <c r="J347" s="174"/>
      <c r="K347" s="174"/>
      <c r="L347" s="174"/>
      <c r="M347" s="174"/>
      <c r="N347" s="174" t="s">
        <v>1175</v>
      </c>
      <c r="O347" s="174" t="s">
        <v>1175</v>
      </c>
      <c r="P347" s="375"/>
      <c r="Q347" s="174"/>
      <c r="R347" s="174"/>
      <c r="S347" s="398"/>
    </row>
    <row r="348" spans="1:19" x14ac:dyDescent="0.2">
      <c r="A348" s="453">
        <v>45828</v>
      </c>
      <c r="B348" s="155" t="s">
        <v>2055</v>
      </c>
      <c r="C348" s="634" t="s">
        <v>2056</v>
      </c>
      <c r="D348" s="157" t="s">
        <v>2057</v>
      </c>
      <c r="E348" s="158" t="s">
        <v>2058</v>
      </c>
      <c r="F348" s="623" t="s">
        <v>691</v>
      </c>
      <c r="G348" s="622">
        <v>2200.89</v>
      </c>
      <c r="H348" s="633">
        <f t="shared" si="10"/>
        <v>10353</v>
      </c>
      <c r="I348" s="160" t="s">
        <v>2761</v>
      </c>
      <c r="J348" s="160" t="s">
        <v>229</v>
      </c>
      <c r="K348" s="160" t="s">
        <v>3</v>
      </c>
      <c r="L348" s="161">
        <v>8536501999</v>
      </c>
      <c r="M348" s="160" t="s">
        <v>675</v>
      </c>
      <c r="N348" s="161">
        <v>1</v>
      </c>
      <c r="O348" s="161" t="s">
        <v>2059</v>
      </c>
      <c r="P348" s="181"/>
      <c r="Q348" s="160"/>
      <c r="R348" s="232"/>
      <c r="S348" s="183">
        <v>8717332019847</v>
      </c>
    </row>
    <row r="349" spans="1:19" x14ac:dyDescent="0.2">
      <c r="A349" s="453">
        <v>45828</v>
      </c>
      <c r="B349" s="155" t="s">
        <v>2060</v>
      </c>
      <c r="C349" s="634" t="s">
        <v>2061</v>
      </c>
      <c r="D349" s="157" t="s">
        <v>2062</v>
      </c>
      <c r="E349" s="158" t="s">
        <v>2063</v>
      </c>
      <c r="F349" s="623" t="s">
        <v>691</v>
      </c>
      <c r="G349" s="622">
        <v>2200.89</v>
      </c>
      <c r="H349" s="633">
        <f t="shared" si="10"/>
        <v>10353</v>
      </c>
      <c r="I349" s="160" t="s">
        <v>2761</v>
      </c>
      <c r="J349" s="160" t="s">
        <v>229</v>
      </c>
      <c r="K349" s="160" t="s">
        <v>3</v>
      </c>
      <c r="L349" s="161">
        <v>8536501999</v>
      </c>
      <c r="M349" s="160" t="s">
        <v>675</v>
      </c>
      <c r="N349" s="161" t="s">
        <v>1175</v>
      </c>
      <c r="O349" s="161" t="s">
        <v>2064</v>
      </c>
      <c r="P349" s="181"/>
      <c r="Q349" s="160"/>
      <c r="R349" s="232"/>
      <c r="S349" s="183">
        <v>8717332019830</v>
      </c>
    </row>
    <row r="350" spans="1:19" ht="16.5" x14ac:dyDescent="0.2">
      <c r="A350" s="453"/>
      <c r="B350" s="155" t="s">
        <v>2065</v>
      </c>
      <c r="C350" s="156" t="s">
        <v>2066</v>
      </c>
      <c r="D350" s="157" t="s">
        <v>259</v>
      </c>
      <c r="E350" s="158" t="s">
        <v>2067</v>
      </c>
      <c r="F350" s="623" t="s">
        <v>691</v>
      </c>
      <c r="G350" s="426">
        <v>400.86</v>
      </c>
      <c r="H350" s="426">
        <f t="shared" si="10"/>
        <v>1886</v>
      </c>
      <c r="I350" s="160" t="s">
        <v>2761</v>
      </c>
      <c r="J350" s="160" t="s">
        <v>229</v>
      </c>
      <c r="K350" s="160" t="s">
        <v>3</v>
      </c>
      <c r="L350" s="161">
        <v>8536501999</v>
      </c>
      <c r="M350" s="191" t="s">
        <v>632</v>
      </c>
      <c r="N350" s="161">
        <v>5</v>
      </c>
      <c r="O350" s="161" t="s">
        <v>1150</v>
      </c>
      <c r="P350" s="181"/>
      <c r="Q350" s="160"/>
      <c r="R350" s="232"/>
      <c r="S350" s="183">
        <v>8717332003648</v>
      </c>
    </row>
    <row r="351" spans="1:19" x14ac:dyDescent="0.2">
      <c r="A351" s="630"/>
      <c r="B351" s="170" t="s">
        <v>2068</v>
      </c>
      <c r="C351" s="171"/>
      <c r="D351" s="172" t="s">
        <v>1175</v>
      </c>
      <c r="E351" s="171"/>
      <c r="F351" s="173"/>
      <c r="G351" s="451"/>
      <c r="H351" s="451"/>
      <c r="I351" s="174" t="s">
        <v>1175</v>
      </c>
      <c r="J351" s="174"/>
      <c r="K351" s="174"/>
      <c r="L351" s="174"/>
      <c r="M351" s="174"/>
      <c r="N351" s="174" t="s">
        <v>1175</v>
      </c>
      <c r="O351" s="174" t="s">
        <v>1175</v>
      </c>
      <c r="P351" s="375"/>
      <c r="Q351" s="174"/>
      <c r="R351" s="176"/>
      <c r="S351" s="398"/>
    </row>
    <row r="352" spans="1:19" x14ac:dyDescent="0.2">
      <c r="A352" s="630"/>
      <c r="B352" s="155" t="s">
        <v>2069</v>
      </c>
      <c r="C352" s="156" t="s">
        <v>2070</v>
      </c>
      <c r="D352" s="157" t="s">
        <v>2071</v>
      </c>
      <c r="E352" s="158" t="s">
        <v>2072</v>
      </c>
      <c r="F352" s="623" t="s">
        <v>691</v>
      </c>
      <c r="G352" s="426">
        <v>161.16</v>
      </c>
      <c r="H352" s="426">
        <f t="shared" si="10"/>
        <v>758</v>
      </c>
      <c r="I352" s="160" t="s">
        <v>2761</v>
      </c>
      <c r="J352" s="160" t="s">
        <v>229</v>
      </c>
      <c r="K352" s="160" t="s">
        <v>3</v>
      </c>
      <c r="L352" s="161">
        <v>3919908099</v>
      </c>
      <c r="M352" s="160" t="s">
        <v>675</v>
      </c>
      <c r="N352" s="161">
        <v>9</v>
      </c>
      <c r="O352" s="161" t="s">
        <v>1309</v>
      </c>
      <c r="P352" s="374"/>
      <c r="Q352" s="160" t="s">
        <v>601</v>
      </c>
      <c r="R352" s="232"/>
      <c r="S352" s="183" t="s">
        <v>2073</v>
      </c>
    </row>
    <row r="353" spans="1:19" x14ac:dyDescent="0.2">
      <c r="A353" s="450"/>
      <c r="B353" s="155" t="s">
        <v>2074</v>
      </c>
      <c r="C353" s="156" t="s">
        <v>734</v>
      </c>
      <c r="D353" s="157" t="s">
        <v>733</v>
      </c>
      <c r="E353" s="158" t="s">
        <v>2075</v>
      </c>
      <c r="F353" s="623" t="s">
        <v>691</v>
      </c>
      <c r="G353" s="426">
        <v>33.159999999999997</v>
      </c>
      <c r="H353" s="426">
        <f t="shared" si="10"/>
        <v>156</v>
      </c>
      <c r="I353" s="160" t="s">
        <v>2761</v>
      </c>
      <c r="J353" s="160" t="s">
        <v>229</v>
      </c>
      <c r="K353" s="160" t="s">
        <v>3</v>
      </c>
      <c r="L353" s="161">
        <v>70060090</v>
      </c>
      <c r="M353" s="160" t="s">
        <v>675</v>
      </c>
      <c r="N353" s="161">
        <v>131</v>
      </c>
      <c r="O353" s="161" t="s">
        <v>1413</v>
      </c>
      <c r="P353" s="181"/>
      <c r="Q353" s="160"/>
      <c r="R353" s="232"/>
      <c r="S353" s="183">
        <v>8717332252374</v>
      </c>
    </row>
    <row r="354" spans="1:19" x14ac:dyDescent="0.2">
      <c r="A354" s="450"/>
      <c r="B354" s="155" t="s">
        <v>2076</v>
      </c>
      <c r="C354" s="156" t="s">
        <v>2077</v>
      </c>
      <c r="D354" s="157" t="s">
        <v>2078</v>
      </c>
      <c r="E354" s="158" t="s">
        <v>2079</v>
      </c>
      <c r="F354" s="623" t="s">
        <v>691</v>
      </c>
      <c r="G354" s="426">
        <v>24.59</v>
      </c>
      <c r="H354" s="426">
        <f t="shared" si="10"/>
        <v>116</v>
      </c>
      <c r="I354" s="160" t="s">
        <v>2761</v>
      </c>
      <c r="J354" s="160" t="s">
        <v>229</v>
      </c>
      <c r="K354" s="160" t="s">
        <v>3</v>
      </c>
      <c r="L354" s="161">
        <v>70060090</v>
      </c>
      <c r="M354" s="160" t="s">
        <v>676</v>
      </c>
      <c r="N354" s="161">
        <v>12</v>
      </c>
      <c r="O354" s="161" t="s">
        <v>1438</v>
      </c>
      <c r="P354" s="181"/>
      <c r="Q354" s="160" t="s">
        <v>601</v>
      </c>
      <c r="R354" s="232"/>
      <c r="S354" s="183">
        <v>8717332003518</v>
      </c>
    </row>
    <row r="355" spans="1:19" x14ac:dyDescent="0.2">
      <c r="A355" s="450"/>
      <c r="B355" s="155" t="s">
        <v>2080</v>
      </c>
      <c r="C355" s="156" t="s">
        <v>2081</v>
      </c>
      <c r="D355" s="157" t="s">
        <v>2082</v>
      </c>
      <c r="E355" s="158" t="s">
        <v>2083</v>
      </c>
      <c r="F355" s="623" t="s">
        <v>691</v>
      </c>
      <c r="G355" s="426">
        <v>19.420000000000002</v>
      </c>
      <c r="H355" s="426">
        <f t="shared" si="10"/>
        <v>91</v>
      </c>
      <c r="I355" s="160" t="s">
        <v>2761</v>
      </c>
      <c r="J355" s="160" t="s">
        <v>229</v>
      </c>
      <c r="K355" s="160" t="s">
        <v>3</v>
      </c>
      <c r="L355" s="161">
        <v>7610909000</v>
      </c>
      <c r="M355" s="160" t="s">
        <v>675</v>
      </c>
      <c r="N355" s="161">
        <v>12</v>
      </c>
      <c r="O355" s="161" t="s">
        <v>1480</v>
      </c>
      <c r="P355" s="181"/>
      <c r="Q355" s="160" t="s">
        <v>601</v>
      </c>
      <c r="R355" s="232"/>
      <c r="S355" s="183">
        <v>8717332019700</v>
      </c>
    </row>
    <row r="356" spans="1:19" x14ac:dyDescent="0.2">
      <c r="A356" s="450"/>
      <c r="B356" s="524" t="s">
        <v>2084</v>
      </c>
      <c r="C356" s="518" t="s">
        <v>270</v>
      </c>
      <c r="D356" s="517" t="s">
        <v>269</v>
      </c>
      <c r="E356" s="587" t="s">
        <v>2085</v>
      </c>
      <c r="F356" s="638" t="s">
        <v>691</v>
      </c>
      <c r="G356" s="636">
        <v>1.75</v>
      </c>
      <c r="H356" s="636">
        <f t="shared" si="10"/>
        <v>8</v>
      </c>
      <c r="I356" s="583" t="s">
        <v>2761</v>
      </c>
      <c r="J356" s="583" t="s">
        <v>229</v>
      </c>
      <c r="K356" s="583" t="s">
        <v>3</v>
      </c>
      <c r="L356" s="584">
        <v>85319010</v>
      </c>
      <c r="M356" s="585" t="s">
        <v>632</v>
      </c>
      <c r="N356" s="573">
        <v>401</v>
      </c>
      <c r="O356" s="573" t="s">
        <v>1480</v>
      </c>
      <c r="P356" s="586"/>
      <c r="Q356" s="585" t="s">
        <v>601</v>
      </c>
      <c r="R356" s="585"/>
      <c r="S356" s="577">
        <v>8717332022724</v>
      </c>
    </row>
    <row r="357" spans="1:19" x14ac:dyDescent="0.2">
      <c r="A357" s="450"/>
      <c r="B357" s="155" t="s">
        <v>2086</v>
      </c>
      <c r="C357" s="156" t="s">
        <v>2087</v>
      </c>
      <c r="D357" s="157" t="s">
        <v>2088</v>
      </c>
      <c r="E357" s="158" t="s">
        <v>2089</v>
      </c>
      <c r="F357" s="623" t="s">
        <v>691</v>
      </c>
      <c r="G357" s="426">
        <v>15.3</v>
      </c>
      <c r="H357" s="426">
        <f t="shared" si="10"/>
        <v>72</v>
      </c>
      <c r="I357" s="160" t="s">
        <v>2761</v>
      </c>
      <c r="J357" s="160" t="s">
        <v>229</v>
      </c>
      <c r="K357" s="160" t="s">
        <v>3</v>
      </c>
      <c r="L357" s="161">
        <v>3926909790</v>
      </c>
      <c r="M357" s="160" t="s">
        <v>675</v>
      </c>
      <c r="N357" s="161">
        <v>103</v>
      </c>
      <c r="O357" s="161" t="s">
        <v>1730</v>
      </c>
      <c r="P357" s="374"/>
      <c r="Q357" s="160" t="s">
        <v>601</v>
      </c>
      <c r="R357" s="232"/>
      <c r="S357" s="183">
        <v>871733209655</v>
      </c>
    </row>
    <row r="358" spans="1:19" ht="16.5" x14ac:dyDescent="0.2">
      <c r="A358" s="450"/>
      <c r="B358" s="244" t="s">
        <v>2090</v>
      </c>
      <c r="C358" s="158" t="s">
        <v>2091</v>
      </c>
      <c r="D358" s="181" t="s">
        <v>2092</v>
      </c>
      <c r="E358" s="249" t="s">
        <v>2093</v>
      </c>
      <c r="F358" s="631" t="s">
        <v>691</v>
      </c>
      <c r="G358" s="426">
        <v>13.41</v>
      </c>
      <c r="H358" s="426">
        <f t="shared" si="10"/>
        <v>63</v>
      </c>
      <c r="I358" s="160" t="s">
        <v>2761</v>
      </c>
      <c r="J358" s="160" t="s">
        <v>229</v>
      </c>
      <c r="K358" s="160" t="s">
        <v>3</v>
      </c>
      <c r="L358" s="247">
        <v>3919101990</v>
      </c>
      <c r="M358" s="232" t="s">
        <v>675</v>
      </c>
      <c r="N358" s="161">
        <v>22</v>
      </c>
      <c r="O358" s="161" t="s">
        <v>2094</v>
      </c>
      <c r="P358" s="406" t="s">
        <v>2686</v>
      </c>
      <c r="Q358" s="232" t="s">
        <v>601</v>
      </c>
      <c r="R358" s="232"/>
      <c r="S358" s="183">
        <v>8717332003501</v>
      </c>
    </row>
    <row r="359" spans="1:19" x14ac:dyDescent="0.2">
      <c r="A359" s="450"/>
      <c r="B359" s="244" t="s">
        <v>2095</v>
      </c>
      <c r="C359" s="158" t="s">
        <v>1023</v>
      </c>
      <c r="D359" s="181" t="s">
        <v>1024</v>
      </c>
      <c r="E359" s="249" t="s">
        <v>2096</v>
      </c>
      <c r="F359" s="631" t="s">
        <v>691</v>
      </c>
      <c r="G359" s="426">
        <v>29.45</v>
      </c>
      <c r="H359" s="426">
        <f t="shared" si="10"/>
        <v>139</v>
      </c>
      <c r="I359" s="160" t="s">
        <v>2761</v>
      </c>
      <c r="J359" s="160" t="s">
        <v>229</v>
      </c>
      <c r="K359" s="160" t="s">
        <v>3</v>
      </c>
      <c r="L359" s="247">
        <v>3926909790</v>
      </c>
      <c r="M359" s="232" t="s">
        <v>632</v>
      </c>
      <c r="N359" s="161">
        <v>8</v>
      </c>
      <c r="O359" s="161" t="s">
        <v>2097</v>
      </c>
      <c r="P359" s="406" t="s">
        <v>2687</v>
      </c>
      <c r="Q359" s="232"/>
      <c r="R359" s="232"/>
      <c r="S359" s="183">
        <v>8717332324859</v>
      </c>
    </row>
    <row r="360" spans="1:19" x14ac:dyDescent="0.2">
      <c r="A360" s="450"/>
      <c r="B360" s="244" t="s">
        <v>2098</v>
      </c>
      <c r="C360" s="158" t="s">
        <v>2099</v>
      </c>
      <c r="D360" s="181" t="s">
        <v>2100</v>
      </c>
      <c r="E360" s="249" t="s">
        <v>2101</v>
      </c>
      <c r="F360" s="631" t="s">
        <v>691</v>
      </c>
      <c r="G360" s="426">
        <v>29.45</v>
      </c>
      <c r="H360" s="426">
        <f t="shared" si="10"/>
        <v>139</v>
      </c>
      <c r="I360" s="160" t="s">
        <v>2761</v>
      </c>
      <c r="J360" s="160" t="s">
        <v>229</v>
      </c>
      <c r="K360" s="160" t="s">
        <v>229</v>
      </c>
      <c r="L360" s="247">
        <v>3926909790</v>
      </c>
      <c r="M360" s="232" t="s">
        <v>632</v>
      </c>
      <c r="N360" s="161">
        <v>0</v>
      </c>
      <c r="O360" s="161" t="s">
        <v>1967</v>
      </c>
      <c r="P360" s="406" t="s">
        <v>2687</v>
      </c>
      <c r="Q360" s="232"/>
      <c r="R360" s="232"/>
      <c r="S360" s="183">
        <v>8717332324866</v>
      </c>
    </row>
    <row r="361" spans="1:19" x14ac:dyDescent="0.2">
      <c r="A361" s="450"/>
      <c r="B361" s="244" t="s">
        <v>2102</v>
      </c>
      <c r="C361" s="158" t="s">
        <v>2103</v>
      </c>
      <c r="D361" s="181" t="s">
        <v>2104</v>
      </c>
      <c r="E361" s="249" t="s">
        <v>2105</v>
      </c>
      <c r="F361" s="631" t="s">
        <v>691</v>
      </c>
      <c r="G361" s="426">
        <v>12.68</v>
      </c>
      <c r="H361" s="426">
        <f t="shared" si="10"/>
        <v>60</v>
      </c>
      <c r="I361" s="160" t="s">
        <v>2761</v>
      </c>
      <c r="J361" s="160" t="s">
        <v>229</v>
      </c>
      <c r="K361" s="160" t="s">
        <v>229</v>
      </c>
      <c r="L361" s="247">
        <v>3926909790</v>
      </c>
      <c r="M361" s="232" t="s">
        <v>632</v>
      </c>
      <c r="N361" s="161">
        <v>0</v>
      </c>
      <c r="O361" s="161" t="s">
        <v>1432</v>
      </c>
      <c r="P361" s="406"/>
      <c r="Q361" s="232"/>
      <c r="R361" s="232"/>
      <c r="S361" s="183" t="s">
        <v>2106</v>
      </c>
    </row>
    <row r="362" spans="1:19" x14ac:dyDescent="0.2">
      <c r="A362" s="450"/>
      <c r="B362" s="155" t="s">
        <v>2107</v>
      </c>
      <c r="C362" s="156" t="s">
        <v>1026</v>
      </c>
      <c r="D362" s="157" t="s">
        <v>1028</v>
      </c>
      <c r="E362" s="158" t="s">
        <v>2108</v>
      </c>
      <c r="F362" s="623" t="s">
        <v>691</v>
      </c>
      <c r="G362" s="426">
        <v>48.96</v>
      </c>
      <c r="H362" s="426">
        <f t="shared" si="10"/>
        <v>230</v>
      </c>
      <c r="I362" s="160" t="s">
        <v>2761</v>
      </c>
      <c r="J362" s="160" t="s">
        <v>229</v>
      </c>
      <c r="K362" s="160" t="s">
        <v>3</v>
      </c>
      <c r="L362" s="161">
        <v>70060090</v>
      </c>
      <c r="M362" s="160" t="s">
        <v>632</v>
      </c>
      <c r="N362" s="161">
        <v>16</v>
      </c>
      <c r="O362" s="161" t="s">
        <v>1309</v>
      </c>
      <c r="P362" s="374" t="s">
        <v>2688</v>
      </c>
      <c r="Q362" s="160"/>
      <c r="R362" s="232"/>
      <c r="S362" s="183" t="s">
        <v>2109</v>
      </c>
    </row>
    <row r="363" spans="1:19" x14ac:dyDescent="0.2">
      <c r="A363" s="450"/>
      <c r="B363" s="244" t="s">
        <v>2110</v>
      </c>
      <c r="C363" s="158" t="s">
        <v>2111</v>
      </c>
      <c r="D363" s="181" t="s">
        <v>2112</v>
      </c>
      <c r="E363" s="249" t="s">
        <v>2113</v>
      </c>
      <c r="F363" s="631" t="s">
        <v>691</v>
      </c>
      <c r="G363" s="426">
        <v>12.68</v>
      </c>
      <c r="H363" s="426">
        <f t="shared" si="10"/>
        <v>60</v>
      </c>
      <c r="I363" s="160" t="s">
        <v>2761</v>
      </c>
      <c r="J363" s="160" t="s">
        <v>229</v>
      </c>
      <c r="K363" s="160" t="s">
        <v>229</v>
      </c>
      <c r="L363" s="247">
        <v>3926909790</v>
      </c>
      <c r="M363" s="232" t="s">
        <v>632</v>
      </c>
      <c r="N363" s="161">
        <v>0</v>
      </c>
      <c r="O363" s="161" t="s">
        <v>2114</v>
      </c>
      <c r="P363" s="406"/>
      <c r="Q363" s="232"/>
      <c r="R363" s="232"/>
      <c r="S363" s="183" t="s">
        <v>2115</v>
      </c>
    </row>
    <row r="364" spans="1:19" x14ac:dyDescent="0.2">
      <c r="A364" s="450"/>
      <c r="B364" s="244" t="s">
        <v>2116</v>
      </c>
      <c r="C364" s="158" t="s">
        <v>1030</v>
      </c>
      <c r="D364" s="181" t="s">
        <v>1034</v>
      </c>
      <c r="E364" s="249" t="s">
        <v>2117</v>
      </c>
      <c r="F364" s="631" t="s">
        <v>691</v>
      </c>
      <c r="G364" s="426">
        <v>1.21</v>
      </c>
      <c r="H364" s="426">
        <f t="shared" si="10"/>
        <v>6</v>
      </c>
      <c r="I364" s="160" t="s">
        <v>2761</v>
      </c>
      <c r="J364" s="160" t="s">
        <v>229</v>
      </c>
      <c r="K364" s="160" t="s">
        <v>3</v>
      </c>
      <c r="L364" s="247">
        <v>3926909790</v>
      </c>
      <c r="M364" s="232" t="s">
        <v>632</v>
      </c>
      <c r="N364" s="161">
        <v>440</v>
      </c>
      <c r="O364" s="161" t="s">
        <v>1355</v>
      </c>
      <c r="P364" s="406"/>
      <c r="Q364" s="232"/>
      <c r="R364" s="232"/>
      <c r="S364" s="183" t="s">
        <v>2118</v>
      </c>
    </row>
    <row r="365" spans="1:19" ht="16.5" x14ac:dyDescent="0.2">
      <c r="A365" s="450"/>
      <c r="B365" s="244" t="s">
        <v>2119</v>
      </c>
      <c r="C365" s="158" t="s">
        <v>1032</v>
      </c>
      <c r="D365" s="181" t="s">
        <v>1035</v>
      </c>
      <c r="E365" s="249" t="s">
        <v>2120</v>
      </c>
      <c r="F365" s="631" t="s">
        <v>691</v>
      </c>
      <c r="G365" s="426">
        <v>17.89</v>
      </c>
      <c r="H365" s="426">
        <f t="shared" si="10"/>
        <v>84</v>
      </c>
      <c r="I365" s="160" t="s">
        <v>2761</v>
      </c>
      <c r="J365" s="160" t="s">
        <v>229</v>
      </c>
      <c r="K365" s="160" t="s">
        <v>3</v>
      </c>
      <c r="L365" s="247">
        <v>3926909790</v>
      </c>
      <c r="M365" s="232" t="s">
        <v>632</v>
      </c>
      <c r="N365" s="161">
        <v>124</v>
      </c>
      <c r="O365" s="161" t="s">
        <v>1528</v>
      </c>
      <c r="P365" s="406" t="s">
        <v>2688</v>
      </c>
      <c r="Q365" s="232"/>
      <c r="R365" s="232"/>
      <c r="S365" s="183" t="s">
        <v>2121</v>
      </c>
    </row>
    <row r="366" spans="1:19" s="460" customFormat="1" ht="17.25" thickBot="1" x14ac:dyDescent="0.25">
      <c r="A366" s="450"/>
      <c r="B366" s="155" t="s">
        <v>2122</v>
      </c>
      <c r="C366" s="155" t="s">
        <v>2123</v>
      </c>
      <c r="D366" s="157" t="s">
        <v>2124</v>
      </c>
      <c r="E366" s="179" t="s">
        <v>2125</v>
      </c>
      <c r="F366" s="623" t="s">
        <v>691</v>
      </c>
      <c r="G366" s="426">
        <v>26.84</v>
      </c>
      <c r="H366" s="426">
        <f t="shared" si="10"/>
        <v>126</v>
      </c>
      <c r="I366" s="194" t="s">
        <v>2761</v>
      </c>
      <c r="J366" s="194" t="s">
        <v>229</v>
      </c>
      <c r="K366" s="160" t="s">
        <v>229</v>
      </c>
      <c r="L366" s="161">
        <v>8309909090</v>
      </c>
      <c r="M366" s="194" t="s">
        <v>632</v>
      </c>
      <c r="N366" s="204">
        <v>0</v>
      </c>
      <c r="O366" s="204" t="s">
        <v>1751</v>
      </c>
      <c r="P366" s="406" t="s">
        <v>2689</v>
      </c>
      <c r="Q366" s="194"/>
      <c r="R366" s="232"/>
      <c r="S366" s="183">
        <v>8717332325252</v>
      </c>
    </row>
    <row r="367" spans="1:19" ht="13.5" thickBot="1" x14ac:dyDescent="0.25">
      <c r="A367" s="450"/>
      <c r="B367" s="562" t="s">
        <v>2126</v>
      </c>
      <c r="C367" s="626"/>
      <c r="D367" s="563" t="s">
        <v>1175</v>
      </c>
      <c r="E367" s="563"/>
      <c r="F367" s="564"/>
      <c r="G367" s="564"/>
      <c r="H367" s="564"/>
      <c r="I367" s="566" t="s">
        <v>1175</v>
      </c>
      <c r="J367" s="566"/>
      <c r="K367" s="566"/>
      <c r="L367" s="566"/>
      <c r="M367" s="566"/>
      <c r="N367" s="566" t="s">
        <v>1175</v>
      </c>
      <c r="O367" s="566" t="s">
        <v>1175</v>
      </c>
      <c r="P367" s="563"/>
      <c r="Q367" s="567"/>
      <c r="R367" s="567"/>
      <c r="S367" s="568"/>
    </row>
    <row r="368" spans="1:19" x14ac:dyDescent="0.2">
      <c r="A368" s="450"/>
      <c r="B368" s="170" t="s">
        <v>2762</v>
      </c>
      <c r="C368" s="171"/>
      <c r="D368" s="172" t="s">
        <v>1175</v>
      </c>
      <c r="E368" s="171"/>
      <c r="F368" s="173"/>
      <c r="G368" s="451"/>
      <c r="H368" s="451"/>
      <c r="I368" s="174" t="s">
        <v>1175</v>
      </c>
      <c r="J368" s="174"/>
      <c r="K368" s="174"/>
      <c r="L368" s="174"/>
      <c r="M368" s="174"/>
      <c r="N368" s="174" t="s">
        <v>1175</v>
      </c>
      <c r="O368" s="174" t="s">
        <v>1175</v>
      </c>
      <c r="P368" s="375"/>
      <c r="Q368" s="176"/>
      <c r="R368" s="177"/>
      <c r="S368" s="398"/>
    </row>
    <row r="369" spans="1:19" x14ac:dyDescent="0.2">
      <c r="A369" s="453">
        <v>45698</v>
      </c>
      <c r="B369" s="569" t="s">
        <v>2763</v>
      </c>
      <c r="C369" s="249" t="s">
        <v>2764</v>
      </c>
      <c r="D369" s="570" t="s">
        <v>2765</v>
      </c>
      <c r="E369" s="249" t="s">
        <v>2766</v>
      </c>
      <c r="F369" s="623" t="s">
        <v>691</v>
      </c>
      <c r="G369" s="426">
        <v>218.75</v>
      </c>
      <c r="H369" s="426">
        <f t="shared" si="10"/>
        <v>1029</v>
      </c>
      <c r="I369" s="159" t="s">
        <v>2761</v>
      </c>
      <c r="J369" s="159" t="s">
        <v>229</v>
      </c>
      <c r="K369" s="159" t="s">
        <v>3</v>
      </c>
      <c r="L369" s="159">
        <v>85371098</v>
      </c>
      <c r="M369" s="159" t="s">
        <v>631</v>
      </c>
      <c r="N369" s="159"/>
      <c r="O369" s="159" t="s">
        <v>2767</v>
      </c>
      <c r="P369" s="406"/>
      <c r="Q369" s="159" t="s">
        <v>1133</v>
      </c>
      <c r="R369" s="232"/>
      <c r="S369" s="183">
        <v>4060039153524</v>
      </c>
    </row>
    <row r="370" spans="1:19" x14ac:dyDescent="0.2">
      <c r="A370" s="453">
        <v>45698</v>
      </c>
      <c r="B370" s="569" t="s">
        <v>2768</v>
      </c>
      <c r="C370" s="249" t="s">
        <v>2769</v>
      </c>
      <c r="D370" s="570" t="s">
        <v>2770</v>
      </c>
      <c r="E370" s="249" t="s">
        <v>2771</v>
      </c>
      <c r="F370" s="623" t="s">
        <v>691</v>
      </c>
      <c r="G370" s="426">
        <v>46.88</v>
      </c>
      <c r="H370" s="426">
        <f t="shared" si="10"/>
        <v>221</v>
      </c>
      <c r="I370" s="159" t="s">
        <v>2761</v>
      </c>
      <c r="J370" s="159" t="s">
        <v>229</v>
      </c>
      <c r="K370" s="159" t="s">
        <v>3</v>
      </c>
      <c r="L370" s="159">
        <v>39269097</v>
      </c>
      <c r="M370" s="159" t="s">
        <v>631</v>
      </c>
      <c r="N370" s="159"/>
      <c r="O370" s="159" t="s">
        <v>2772</v>
      </c>
      <c r="P370" s="406"/>
      <c r="Q370" s="159" t="s">
        <v>1133</v>
      </c>
      <c r="R370" s="232"/>
      <c r="S370" s="183">
        <v>4060039153531</v>
      </c>
    </row>
    <row r="371" spans="1:19" x14ac:dyDescent="0.2">
      <c r="A371" s="453">
        <v>45698</v>
      </c>
      <c r="B371" s="569" t="s">
        <v>2773</v>
      </c>
      <c r="C371" s="249" t="s">
        <v>2774</v>
      </c>
      <c r="D371" s="570" t="s">
        <v>2775</v>
      </c>
      <c r="E371" s="249" t="s">
        <v>2776</v>
      </c>
      <c r="F371" s="623" t="s">
        <v>691</v>
      </c>
      <c r="G371" s="426">
        <v>18.75</v>
      </c>
      <c r="H371" s="426">
        <f t="shared" si="10"/>
        <v>88</v>
      </c>
      <c r="I371" s="159" t="s">
        <v>2761</v>
      </c>
      <c r="J371" s="159" t="s">
        <v>229</v>
      </c>
      <c r="K371" s="159" t="s">
        <v>3</v>
      </c>
      <c r="L371" s="159">
        <v>39269097</v>
      </c>
      <c r="M371" s="159" t="s">
        <v>631</v>
      </c>
      <c r="N371" s="159"/>
      <c r="O371" s="159" t="s">
        <v>2777</v>
      </c>
      <c r="P371" s="406" t="s">
        <v>2778</v>
      </c>
      <c r="Q371" s="159" t="s">
        <v>1133</v>
      </c>
      <c r="R371" s="232"/>
      <c r="S371" s="183">
        <v>4060039153548</v>
      </c>
    </row>
    <row r="372" spans="1:19" x14ac:dyDescent="0.2">
      <c r="A372" s="453">
        <v>45698</v>
      </c>
      <c r="B372" s="569" t="s">
        <v>2779</v>
      </c>
      <c r="C372" s="249" t="s">
        <v>2780</v>
      </c>
      <c r="D372" s="570" t="s">
        <v>2781</v>
      </c>
      <c r="E372" s="249" t="s">
        <v>2782</v>
      </c>
      <c r="F372" s="623" t="s">
        <v>691</v>
      </c>
      <c r="G372" s="426">
        <v>31.25</v>
      </c>
      <c r="H372" s="426">
        <f t="shared" si="10"/>
        <v>147</v>
      </c>
      <c r="I372" s="159" t="s">
        <v>2761</v>
      </c>
      <c r="J372" s="159" t="s">
        <v>229</v>
      </c>
      <c r="K372" s="159" t="s">
        <v>3</v>
      </c>
      <c r="L372" s="159">
        <v>85444290</v>
      </c>
      <c r="M372" s="159" t="s">
        <v>631</v>
      </c>
      <c r="N372" s="159"/>
      <c r="O372" s="159" t="s">
        <v>2783</v>
      </c>
      <c r="P372" s="406" t="s">
        <v>2784</v>
      </c>
      <c r="Q372" s="159" t="s">
        <v>1133</v>
      </c>
      <c r="R372" s="232"/>
      <c r="S372" s="183">
        <v>4060039153555</v>
      </c>
    </row>
    <row r="373" spans="1:19" x14ac:dyDescent="0.2">
      <c r="A373" s="450"/>
      <c r="B373" s="170" t="s">
        <v>2127</v>
      </c>
      <c r="C373" s="171"/>
      <c r="D373" s="172" t="s">
        <v>1175</v>
      </c>
      <c r="E373" s="171"/>
      <c r="F373" s="173"/>
      <c r="G373" s="451"/>
      <c r="H373" s="451"/>
      <c r="I373" s="174" t="s">
        <v>1175</v>
      </c>
      <c r="J373" s="174"/>
      <c r="K373" s="174"/>
      <c r="L373" s="174"/>
      <c r="M373" s="174"/>
      <c r="N373" s="174" t="s">
        <v>1175</v>
      </c>
      <c r="O373" s="174" t="s">
        <v>1175</v>
      </c>
      <c r="P373" s="375"/>
      <c r="Q373" s="176"/>
      <c r="R373" s="177"/>
      <c r="S373" s="398"/>
    </row>
    <row r="374" spans="1:19" x14ac:dyDescent="0.2">
      <c r="A374" s="450"/>
      <c r="B374" s="155" t="s">
        <v>2128</v>
      </c>
      <c r="C374" s="155" t="s">
        <v>2129</v>
      </c>
      <c r="D374" s="157" t="s">
        <v>2130</v>
      </c>
      <c r="E374" s="179" t="s">
        <v>2131</v>
      </c>
      <c r="F374" s="623" t="s">
        <v>691</v>
      </c>
      <c r="G374" s="426">
        <v>222.77</v>
      </c>
      <c r="H374" s="426">
        <f t="shared" si="10"/>
        <v>1048</v>
      </c>
      <c r="I374" s="148" t="s">
        <v>2733</v>
      </c>
      <c r="J374" s="194" t="s">
        <v>229</v>
      </c>
      <c r="K374" s="194" t="s">
        <v>3</v>
      </c>
      <c r="L374" s="161">
        <v>8517620000</v>
      </c>
      <c r="M374" s="194" t="s">
        <v>632</v>
      </c>
      <c r="N374" s="204">
        <v>20</v>
      </c>
      <c r="O374" s="204" t="s">
        <v>2132</v>
      </c>
      <c r="P374" s="413"/>
      <c r="Q374" s="194"/>
      <c r="R374" s="227"/>
      <c r="S374" s="183">
        <v>8717332288403</v>
      </c>
    </row>
    <row r="375" spans="1:19" x14ac:dyDescent="0.2">
      <c r="A375" s="450"/>
      <c r="B375" s="155" t="s">
        <v>2133</v>
      </c>
      <c r="C375" s="155" t="s">
        <v>2134</v>
      </c>
      <c r="D375" s="157" t="s">
        <v>2135</v>
      </c>
      <c r="E375" s="179" t="s">
        <v>2136</v>
      </c>
      <c r="F375" s="623" t="s">
        <v>691</v>
      </c>
      <c r="G375" s="426">
        <v>105.89</v>
      </c>
      <c r="H375" s="426">
        <f t="shared" si="10"/>
        <v>498</v>
      </c>
      <c r="I375" s="148" t="s">
        <v>2733</v>
      </c>
      <c r="J375" s="194" t="s">
        <v>229</v>
      </c>
      <c r="K375" s="194" t="s">
        <v>3</v>
      </c>
      <c r="L375" s="161">
        <v>8517620000</v>
      </c>
      <c r="M375" s="194" t="s">
        <v>632</v>
      </c>
      <c r="N375" s="204">
        <v>532</v>
      </c>
      <c r="O375" s="204" t="s">
        <v>2137</v>
      </c>
      <c r="P375" s="413"/>
      <c r="Q375" s="194"/>
      <c r="R375" s="227"/>
      <c r="S375" s="183">
        <v>8717332288427</v>
      </c>
    </row>
    <row r="376" spans="1:19" x14ac:dyDescent="0.2">
      <c r="A376" s="450"/>
      <c r="B376" s="155" t="s">
        <v>2138</v>
      </c>
      <c r="C376" s="155" t="s">
        <v>2139</v>
      </c>
      <c r="D376" s="157" t="s">
        <v>2140</v>
      </c>
      <c r="E376" s="179" t="s">
        <v>2141</v>
      </c>
      <c r="F376" s="623" t="s">
        <v>691</v>
      </c>
      <c r="G376" s="426">
        <v>130.80000000000001</v>
      </c>
      <c r="H376" s="426">
        <f t="shared" si="10"/>
        <v>615</v>
      </c>
      <c r="I376" s="148" t="s">
        <v>2733</v>
      </c>
      <c r="J376" s="194" t="s">
        <v>229</v>
      </c>
      <c r="K376" s="194" t="s">
        <v>3</v>
      </c>
      <c r="L376" s="161">
        <v>8517620000</v>
      </c>
      <c r="M376" s="194" t="s">
        <v>632</v>
      </c>
      <c r="N376" s="204">
        <v>122</v>
      </c>
      <c r="O376" s="204" t="s">
        <v>2142</v>
      </c>
      <c r="P376" s="413"/>
      <c r="Q376" s="194"/>
      <c r="R376" s="227"/>
      <c r="S376" s="183">
        <v>8717332288410</v>
      </c>
    </row>
    <row r="377" spans="1:19" ht="16.5" x14ac:dyDescent="0.2">
      <c r="A377" s="450"/>
      <c r="B377" s="155" t="s">
        <v>2143</v>
      </c>
      <c r="C377" s="155" t="s">
        <v>305</v>
      </c>
      <c r="D377" s="157" t="s">
        <v>304</v>
      </c>
      <c r="E377" s="179" t="s">
        <v>2144</v>
      </c>
      <c r="F377" s="623" t="s">
        <v>691</v>
      </c>
      <c r="G377" s="426">
        <v>189.76</v>
      </c>
      <c r="H377" s="426">
        <f t="shared" si="10"/>
        <v>893</v>
      </c>
      <c r="I377" s="148" t="s">
        <v>2733</v>
      </c>
      <c r="J377" s="194" t="s">
        <v>229</v>
      </c>
      <c r="K377" s="194" t="s">
        <v>3</v>
      </c>
      <c r="L377" s="161">
        <v>8536501999</v>
      </c>
      <c r="M377" s="194" t="s">
        <v>632</v>
      </c>
      <c r="N377" s="204">
        <v>169</v>
      </c>
      <c r="O377" s="204" t="s">
        <v>1170</v>
      </c>
      <c r="P377" s="413"/>
      <c r="Q377" s="194"/>
      <c r="R377" s="227"/>
      <c r="S377" s="183">
        <v>8717332349562</v>
      </c>
    </row>
    <row r="378" spans="1:19" x14ac:dyDescent="0.2">
      <c r="A378" s="450"/>
      <c r="B378" s="155" t="s">
        <v>2145</v>
      </c>
      <c r="C378" s="155" t="s">
        <v>299</v>
      </c>
      <c r="D378" s="157" t="s">
        <v>298</v>
      </c>
      <c r="E378" s="179" t="s">
        <v>2146</v>
      </c>
      <c r="F378" s="623" t="s">
        <v>691</v>
      </c>
      <c r="G378" s="426">
        <v>279.7</v>
      </c>
      <c r="H378" s="426">
        <f t="shared" si="10"/>
        <v>1316</v>
      </c>
      <c r="I378" s="148" t="s">
        <v>2733</v>
      </c>
      <c r="J378" s="194" t="s">
        <v>229</v>
      </c>
      <c r="K378" s="204">
        <v>1</v>
      </c>
      <c r="L378" s="161">
        <v>8517620000</v>
      </c>
      <c r="M378" s="194" t="s">
        <v>632</v>
      </c>
      <c r="N378" s="204">
        <v>355</v>
      </c>
      <c r="O378" s="204" t="s">
        <v>2147</v>
      </c>
      <c r="P378" s="413"/>
      <c r="Q378" s="194"/>
      <c r="R378" s="227"/>
      <c r="S378" s="183">
        <v>8717332288359</v>
      </c>
    </row>
    <row r="379" spans="1:19" x14ac:dyDescent="0.2">
      <c r="A379" s="450"/>
      <c r="B379" s="155" t="s">
        <v>2148</v>
      </c>
      <c r="C379" s="155" t="s">
        <v>302</v>
      </c>
      <c r="D379" s="157" t="s">
        <v>301</v>
      </c>
      <c r="E379" s="179" t="s">
        <v>2149</v>
      </c>
      <c r="F379" s="623" t="s">
        <v>691</v>
      </c>
      <c r="G379" s="426">
        <v>222.77</v>
      </c>
      <c r="H379" s="426">
        <f t="shared" si="10"/>
        <v>1048</v>
      </c>
      <c r="I379" s="148" t="s">
        <v>2733</v>
      </c>
      <c r="J379" s="194" t="s">
        <v>229</v>
      </c>
      <c r="K379" s="204">
        <v>1</v>
      </c>
      <c r="L379" s="161">
        <v>8517620000</v>
      </c>
      <c r="M379" s="194" t="s">
        <v>632</v>
      </c>
      <c r="N379" s="204">
        <v>498</v>
      </c>
      <c r="O379" s="204" t="s">
        <v>1816</v>
      </c>
      <c r="P379" s="413"/>
      <c r="Q379" s="194"/>
      <c r="R379" s="227"/>
      <c r="S379" s="183">
        <v>8717332288373</v>
      </c>
    </row>
    <row r="380" spans="1:19" ht="16.5" x14ac:dyDescent="0.2">
      <c r="A380" s="450"/>
      <c r="B380" s="155" t="s">
        <v>2156</v>
      </c>
      <c r="C380" s="155" t="s">
        <v>278</v>
      </c>
      <c r="D380" s="157" t="s">
        <v>277</v>
      </c>
      <c r="E380" s="179" t="s">
        <v>2157</v>
      </c>
      <c r="F380" s="623" t="s">
        <v>691</v>
      </c>
      <c r="G380" s="426">
        <v>199.07</v>
      </c>
      <c r="H380" s="426">
        <f t="shared" si="10"/>
        <v>936</v>
      </c>
      <c r="I380" s="148" t="s">
        <v>2733</v>
      </c>
      <c r="J380" s="194" t="s">
        <v>229</v>
      </c>
      <c r="K380" s="204">
        <v>1</v>
      </c>
      <c r="L380" s="161">
        <v>8517620000</v>
      </c>
      <c r="M380" s="194" t="s">
        <v>632</v>
      </c>
      <c r="N380" s="204">
        <v>295</v>
      </c>
      <c r="O380" s="204" t="s">
        <v>2158</v>
      </c>
      <c r="P380" s="413"/>
      <c r="Q380" s="194" t="s">
        <v>1133</v>
      </c>
      <c r="R380" s="227"/>
      <c r="S380" s="183">
        <v>8717332099238</v>
      </c>
    </row>
    <row r="381" spans="1:19" ht="16.5" x14ac:dyDescent="0.2">
      <c r="A381" s="450"/>
      <c r="B381" s="155" t="s">
        <v>2159</v>
      </c>
      <c r="C381" s="155" t="s">
        <v>280</v>
      </c>
      <c r="D381" s="157" t="s">
        <v>279</v>
      </c>
      <c r="E381" s="179" t="s">
        <v>2160</v>
      </c>
      <c r="F381" s="623" t="s">
        <v>691</v>
      </c>
      <c r="G381" s="426">
        <v>180.96</v>
      </c>
      <c r="H381" s="426">
        <f t="shared" si="10"/>
        <v>851</v>
      </c>
      <c r="I381" s="148" t="s">
        <v>2733</v>
      </c>
      <c r="J381" s="194" t="s">
        <v>229</v>
      </c>
      <c r="K381" s="194" t="s">
        <v>3</v>
      </c>
      <c r="L381" s="161">
        <v>8517620000</v>
      </c>
      <c r="M381" s="194" t="s">
        <v>632</v>
      </c>
      <c r="N381" s="204">
        <v>108</v>
      </c>
      <c r="O381" s="204" t="s">
        <v>2161</v>
      </c>
      <c r="P381" s="490"/>
      <c r="Q381" s="194" t="s">
        <v>1133</v>
      </c>
      <c r="R381" s="227"/>
      <c r="S381" s="183">
        <v>8717332099252</v>
      </c>
    </row>
    <row r="382" spans="1:19" x14ac:dyDescent="0.2">
      <c r="A382" s="450"/>
      <c r="B382" s="155" t="s">
        <v>2162</v>
      </c>
      <c r="C382" s="155" t="s">
        <v>295</v>
      </c>
      <c r="D382" s="157" t="s">
        <v>294</v>
      </c>
      <c r="E382" s="179" t="s">
        <v>2163</v>
      </c>
      <c r="F382" s="623" t="s">
        <v>691</v>
      </c>
      <c r="G382" s="426">
        <v>180.96</v>
      </c>
      <c r="H382" s="426">
        <f t="shared" si="10"/>
        <v>851</v>
      </c>
      <c r="I382" s="148" t="s">
        <v>2733</v>
      </c>
      <c r="J382" s="194" t="s">
        <v>229</v>
      </c>
      <c r="K382" s="204">
        <v>1</v>
      </c>
      <c r="L382" s="161">
        <v>8517620000</v>
      </c>
      <c r="M382" s="194" t="s">
        <v>632</v>
      </c>
      <c r="N382" s="204">
        <v>187</v>
      </c>
      <c r="O382" s="204" t="s">
        <v>2164</v>
      </c>
      <c r="P382" s="413"/>
      <c r="Q382" s="194"/>
      <c r="R382" s="227"/>
      <c r="S382" s="183">
        <v>8717332250257</v>
      </c>
    </row>
    <row r="383" spans="1:19" x14ac:dyDescent="0.2">
      <c r="A383" s="450"/>
      <c r="B383" s="155" t="s">
        <v>2165</v>
      </c>
      <c r="C383" s="155" t="s">
        <v>297</v>
      </c>
      <c r="D383" s="157" t="s">
        <v>296</v>
      </c>
      <c r="E383" s="179" t="s">
        <v>2166</v>
      </c>
      <c r="F383" s="623" t="s">
        <v>691</v>
      </c>
      <c r="G383" s="426">
        <v>173.73</v>
      </c>
      <c r="H383" s="426">
        <f t="shared" si="10"/>
        <v>817</v>
      </c>
      <c r="I383" s="148" t="s">
        <v>2733</v>
      </c>
      <c r="J383" s="194" t="s">
        <v>229</v>
      </c>
      <c r="K383" s="194" t="s">
        <v>3</v>
      </c>
      <c r="L383" s="161">
        <v>8517620000</v>
      </c>
      <c r="M383" s="194" t="s">
        <v>632</v>
      </c>
      <c r="N383" s="204">
        <v>64</v>
      </c>
      <c r="O383" s="204" t="s">
        <v>2167</v>
      </c>
      <c r="P383" s="413"/>
      <c r="Q383" s="194"/>
      <c r="R383" s="227"/>
      <c r="S383" s="183">
        <v>8717332250264</v>
      </c>
    </row>
    <row r="384" spans="1:19" x14ac:dyDescent="0.2">
      <c r="A384" s="450"/>
      <c r="B384" s="155" t="s">
        <v>2168</v>
      </c>
      <c r="C384" s="155" t="s">
        <v>282</v>
      </c>
      <c r="D384" s="157" t="s">
        <v>281</v>
      </c>
      <c r="E384" s="179" t="s">
        <v>2169</v>
      </c>
      <c r="F384" s="623" t="s">
        <v>691</v>
      </c>
      <c r="G384" s="426">
        <v>85.74</v>
      </c>
      <c r="H384" s="426">
        <f t="shared" si="10"/>
        <v>403</v>
      </c>
      <c r="I384" s="194" t="s">
        <v>2761</v>
      </c>
      <c r="J384" s="194" t="s">
        <v>229</v>
      </c>
      <c r="K384" s="194" t="s">
        <v>3</v>
      </c>
      <c r="L384" s="161">
        <v>8517620000</v>
      </c>
      <c r="M384" s="194" t="s">
        <v>632</v>
      </c>
      <c r="N384" s="204">
        <v>16</v>
      </c>
      <c r="O384" s="204" t="s">
        <v>2170</v>
      </c>
      <c r="P384" s="413"/>
      <c r="Q384" s="194" t="s">
        <v>1133</v>
      </c>
      <c r="R384" s="227"/>
      <c r="S384" s="183">
        <v>8717332256020</v>
      </c>
    </row>
    <row r="385" spans="1:19" x14ac:dyDescent="0.2">
      <c r="A385" s="450"/>
      <c r="B385" s="155" t="s">
        <v>2171</v>
      </c>
      <c r="C385" s="155" t="s">
        <v>285</v>
      </c>
      <c r="D385" s="157" t="s">
        <v>284</v>
      </c>
      <c r="E385" s="179" t="s">
        <v>2172</v>
      </c>
      <c r="F385" s="623" t="s">
        <v>691</v>
      </c>
      <c r="G385" s="426">
        <v>109.04</v>
      </c>
      <c r="H385" s="426">
        <f t="shared" si="10"/>
        <v>513</v>
      </c>
      <c r="I385" s="148" t="s">
        <v>2733</v>
      </c>
      <c r="J385" s="194" t="s">
        <v>229</v>
      </c>
      <c r="K385" s="194" t="s">
        <v>3</v>
      </c>
      <c r="L385" s="161">
        <v>8517620000</v>
      </c>
      <c r="M385" s="194" t="s">
        <v>632</v>
      </c>
      <c r="N385" s="204">
        <v>34</v>
      </c>
      <c r="O385" s="204" t="s">
        <v>1438</v>
      </c>
      <c r="P385" s="413"/>
      <c r="Q385" s="194" t="s">
        <v>1133</v>
      </c>
      <c r="R385" s="227"/>
      <c r="S385" s="183">
        <v>8717332250295</v>
      </c>
    </row>
    <row r="386" spans="1:19" x14ac:dyDescent="0.2">
      <c r="A386" s="450"/>
      <c r="B386" s="155" t="s">
        <v>2173</v>
      </c>
      <c r="C386" s="155" t="s">
        <v>287</v>
      </c>
      <c r="D386" s="157" t="s">
        <v>286</v>
      </c>
      <c r="E386" s="179" t="s">
        <v>2174</v>
      </c>
      <c r="F386" s="623" t="s">
        <v>691</v>
      </c>
      <c r="G386" s="426">
        <v>105.89</v>
      </c>
      <c r="H386" s="426">
        <f t="shared" si="10"/>
        <v>498</v>
      </c>
      <c r="I386" s="148" t="s">
        <v>2733</v>
      </c>
      <c r="J386" s="194" t="s">
        <v>229</v>
      </c>
      <c r="K386" s="194" t="s">
        <v>3</v>
      </c>
      <c r="L386" s="161">
        <v>8517620000</v>
      </c>
      <c r="M386" s="194" t="s">
        <v>632</v>
      </c>
      <c r="N386" s="204">
        <v>243</v>
      </c>
      <c r="O386" s="204" t="s">
        <v>1528</v>
      </c>
      <c r="P386" s="413"/>
      <c r="Q386" s="194" t="s">
        <v>1133</v>
      </c>
      <c r="R386" s="227"/>
      <c r="S386" s="183">
        <v>8717332250301</v>
      </c>
    </row>
    <row r="387" spans="1:19" x14ac:dyDescent="0.2">
      <c r="A387" s="450"/>
      <c r="B387" s="155" t="s">
        <v>2175</v>
      </c>
      <c r="C387" s="155" t="s">
        <v>289</v>
      </c>
      <c r="D387" s="157" t="s">
        <v>288</v>
      </c>
      <c r="E387" s="179" t="s">
        <v>2176</v>
      </c>
      <c r="F387" s="623" t="s">
        <v>691</v>
      </c>
      <c r="G387" s="426">
        <v>130.80000000000001</v>
      </c>
      <c r="H387" s="426">
        <f t="shared" si="10"/>
        <v>615</v>
      </c>
      <c r="I387" s="148" t="s">
        <v>2733</v>
      </c>
      <c r="J387" s="194" t="s">
        <v>229</v>
      </c>
      <c r="K387" s="194" t="s">
        <v>3</v>
      </c>
      <c r="L387" s="161">
        <v>8517620000</v>
      </c>
      <c r="M387" s="194" t="s">
        <v>632</v>
      </c>
      <c r="N387" s="204">
        <v>157</v>
      </c>
      <c r="O387" s="204" t="s">
        <v>1138</v>
      </c>
      <c r="P387" s="413"/>
      <c r="Q387" s="194" t="s">
        <v>1133</v>
      </c>
      <c r="R387" s="227"/>
      <c r="S387" s="183">
        <v>8717332250318</v>
      </c>
    </row>
    <row r="388" spans="1:19" x14ac:dyDescent="0.2">
      <c r="A388" s="450"/>
      <c r="B388" s="155" t="s">
        <v>2177</v>
      </c>
      <c r="C388" s="155" t="s">
        <v>291</v>
      </c>
      <c r="D388" s="157" t="s">
        <v>290</v>
      </c>
      <c r="E388" s="179" t="s">
        <v>2178</v>
      </c>
      <c r="F388" s="623" t="s">
        <v>691</v>
      </c>
      <c r="G388" s="426">
        <v>105.89</v>
      </c>
      <c r="H388" s="426">
        <f t="shared" si="10"/>
        <v>498</v>
      </c>
      <c r="I388" s="148" t="s">
        <v>2733</v>
      </c>
      <c r="J388" s="194" t="s">
        <v>229</v>
      </c>
      <c r="K388" s="194" t="s">
        <v>3</v>
      </c>
      <c r="L388" s="161">
        <v>8517620000</v>
      </c>
      <c r="M388" s="194" t="s">
        <v>632</v>
      </c>
      <c r="N388" s="204">
        <v>582</v>
      </c>
      <c r="O388" s="204" t="s">
        <v>2179</v>
      </c>
      <c r="P388" s="413"/>
      <c r="Q388" s="194" t="s">
        <v>1133</v>
      </c>
      <c r="R388" s="227"/>
      <c r="S388" s="183">
        <v>8717332250400</v>
      </c>
    </row>
    <row r="389" spans="1:19" x14ac:dyDescent="0.2">
      <c r="A389" s="450"/>
      <c r="B389" s="155" t="s">
        <v>2180</v>
      </c>
      <c r="C389" s="155" t="s">
        <v>293</v>
      </c>
      <c r="D389" s="157" t="s">
        <v>292</v>
      </c>
      <c r="E389" s="179" t="s">
        <v>2181</v>
      </c>
      <c r="F389" s="623" t="s">
        <v>691</v>
      </c>
      <c r="G389" s="426">
        <v>130.80000000000001</v>
      </c>
      <c r="H389" s="426">
        <f t="shared" si="10"/>
        <v>615</v>
      </c>
      <c r="I389" s="148" t="s">
        <v>2733</v>
      </c>
      <c r="J389" s="194" t="s">
        <v>229</v>
      </c>
      <c r="K389" s="194" t="s">
        <v>3</v>
      </c>
      <c r="L389" s="161">
        <v>8517620000</v>
      </c>
      <c r="M389" s="194" t="s">
        <v>632</v>
      </c>
      <c r="N389" s="204">
        <v>203</v>
      </c>
      <c r="O389" s="204" t="s">
        <v>2182</v>
      </c>
      <c r="P389" s="413"/>
      <c r="Q389" s="194" t="s">
        <v>1133</v>
      </c>
      <c r="R389" s="227"/>
      <c r="S389" s="183">
        <v>8717332250417</v>
      </c>
    </row>
    <row r="390" spans="1:19" x14ac:dyDescent="0.2">
      <c r="A390" s="450"/>
      <c r="B390" s="155" t="s">
        <v>2183</v>
      </c>
      <c r="C390" s="155" t="s">
        <v>307</v>
      </c>
      <c r="D390" s="157" t="s">
        <v>306</v>
      </c>
      <c r="E390" s="179" t="s">
        <v>2184</v>
      </c>
      <c r="F390" s="623" t="s">
        <v>691</v>
      </c>
      <c r="G390" s="426">
        <v>7.24</v>
      </c>
      <c r="H390" s="426">
        <f t="shared" si="10"/>
        <v>34</v>
      </c>
      <c r="I390" s="194" t="s">
        <v>2761</v>
      </c>
      <c r="J390" s="194" t="s">
        <v>229</v>
      </c>
      <c r="K390" s="194" t="s">
        <v>3</v>
      </c>
      <c r="L390" s="161">
        <v>3926909790</v>
      </c>
      <c r="M390" s="194" t="s">
        <v>632</v>
      </c>
      <c r="N390" s="204">
        <v>39</v>
      </c>
      <c r="O390" s="204" t="s">
        <v>2185</v>
      </c>
      <c r="P390" s="413"/>
      <c r="Q390" s="194" t="s">
        <v>601</v>
      </c>
      <c r="R390" s="227"/>
      <c r="S390" s="183">
        <v>8717332250424</v>
      </c>
    </row>
    <row r="391" spans="1:19" x14ac:dyDescent="0.2">
      <c r="A391" s="450"/>
      <c r="B391" s="155" t="s">
        <v>2186</v>
      </c>
      <c r="C391" s="155" t="s">
        <v>310</v>
      </c>
      <c r="D391" s="157" t="s">
        <v>309</v>
      </c>
      <c r="E391" s="179" t="s">
        <v>2187</v>
      </c>
      <c r="F391" s="623" t="s">
        <v>691</v>
      </c>
      <c r="G391" s="426">
        <v>21.73</v>
      </c>
      <c r="H391" s="426">
        <f t="shared" ref="H391:H454" si="11">ROUND(ROUND(G391*4.704,2),0)</f>
        <v>102</v>
      </c>
      <c r="I391" s="194" t="s">
        <v>2761</v>
      </c>
      <c r="J391" s="194" t="s">
        <v>229</v>
      </c>
      <c r="K391" s="204">
        <v>1</v>
      </c>
      <c r="L391" s="161">
        <v>3926909790</v>
      </c>
      <c r="M391" s="194" t="s">
        <v>632</v>
      </c>
      <c r="N391" s="204">
        <v>375</v>
      </c>
      <c r="O391" s="204" t="s">
        <v>1323</v>
      </c>
      <c r="P391" s="413"/>
      <c r="Q391" s="194" t="s">
        <v>601</v>
      </c>
      <c r="R391" s="227"/>
      <c r="S391" s="183">
        <v>8717332264636</v>
      </c>
    </row>
    <row r="392" spans="1:19" x14ac:dyDescent="0.2">
      <c r="A392" s="450"/>
      <c r="B392" s="155" t="s">
        <v>2188</v>
      </c>
      <c r="C392" s="155" t="s">
        <v>311</v>
      </c>
      <c r="D392" s="157" t="s">
        <v>312</v>
      </c>
      <c r="E392" s="179" t="s">
        <v>2189</v>
      </c>
      <c r="F392" s="623" t="s">
        <v>691</v>
      </c>
      <c r="G392" s="426">
        <v>84.32</v>
      </c>
      <c r="H392" s="426">
        <f t="shared" si="11"/>
        <v>397</v>
      </c>
      <c r="I392" s="194" t="s">
        <v>2761</v>
      </c>
      <c r="J392" s="194" t="s">
        <v>229</v>
      </c>
      <c r="K392" s="194" t="s">
        <v>3</v>
      </c>
      <c r="L392" s="161">
        <v>8537109199</v>
      </c>
      <c r="M392" s="194" t="s">
        <v>632</v>
      </c>
      <c r="N392" s="204">
        <v>2</v>
      </c>
      <c r="O392" s="204" t="s">
        <v>1763</v>
      </c>
      <c r="P392" s="413"/>
      <c r="Q392" s="194"/>
      <c r="R392" s="227"/>
      <c r="S392" s="183">
        <v>8717332381395</v>
      </c>
    </row>
    <row r="393" spans="1:19" x14ac:dyDescent="0.2">
      <c r="A393" s="450"/>
      <c r="B393" s="155" t="s">
        <v>2190</v>
      </c>
      <c r="C393" s="155" t="s">
        <v>313</v>
      </c>
      <c r="D393" s="157" t="s">
        <v>314</v>
      </c>
      <c r="E393" s="179" t="s">
        <v>2191</v>
      </c>
      <c r="F393" s="623" t="s">
        <v>691</v>
      </c>
      <c r="G393" s="426">
        <v>168.67</v>
      </c>
      <c r="H393" s="426">
        <f t="shared" si="11"/>
        <v>793</v>
      </c>
      <c r="I393" s="148" t="s">
        <v>2733</v>
      </c>
      <c r="J393" s="194" t="s">
        <v>229</v>
      </c>
      <c r="K393" s="194" t="s">
        <v>3</v>
      </c>
      <c r="L393" s="161">
        <v>8536501999</v>
      </c>
      <c r="M393" s="194" t="s">
        <v>632</v>
      </c>
      <c r="N393" s="204">
        <v>4</v>
      </c>
      <c r="O393" s="204" t="s">
        <v>1536</v>
      </c>
      <c r="P393" s="413"/>
      <c r="Q393" s="194" t="s">
        <v>1133</v>
      </c>
      <c r="R393" s="227"/>
      <c r="S393" s="183">
        <v>8717332361090</v>
      </c>
    </row>
    <row r="394" spans="1:19" ht="13.5" thickBot="1" x14ac:dyDescent="0.25">
      <c r="A394" s="450"/>
      <c r="B394" s="155" t="s">
        <v>2192</v>
      </c>
      <c r="C394" s="155" t="s">
        <v>315</v>
      </c>
      <c r="D394" s="157" t="s">
        <v>316</v>
      </c>
      <c r="E394" s="179" t="s">
        <v>2193</v>
      </c>
      <c r="F394" s="623" t="s">
        <v>691</v>
      </c>
      <c r="G394" s="426">
        <v>154.6</v>
      </c>
      <c r="H394" s="426">
        <f t="shared" si="11"/>
        <v>727</v>
      </c>
      <c r="I394" s="148" t="s">
        <v>2733</v>
      </c>
      <c r="J394" s="194" t="s">
        <v>229</v>
      </c>
      <c r="K394" s="194" t="s">
        <v>3</v>
      </c>
      <c r="L394" s="161">
        <v>8536501999</v>
      </c>
      <c r="M394" s="194" t="s">
        <v>632</v>
      </c>
      <c r="N394" s="204">
        <v>0</v>
      </c>
      <c r="O394" s="204" t="s">
        <v>2194</v>
      </c>
      <c r="P394" s="413"/>
      <c r="Q394" s="194" t="s">
        <v>1133</v>
      </c>
      <c r="R394" s="227"/>
      <c r="S394" s="183">
        <v>8717332361106</v>
      </c>
    </row>
    <row r="395" spans="1:19" ht="13.5" thickBot="1" x14ac:dyDescent="0.25">
      <c r="A395" s="450"/>
      <c r="B395" s="562" t="s">
        <v>2195</v>
      </c>
      <c r="C395" s="626"/>
      <c r="D395" s="563" t="s">
        <v>1175</v>
      </c>
      <c r="E395" s="563"/>
      <c r="F395" s="564"/>
      <c r="G395" s="564"/>
      <c r="H395" s="564"/>
      <c r="I395" s="566" t="s">
        <v>1175</v>
      </c>
      <c r="J395" s="566"/>
      <c r="K395" s="566"/>
      <c r="L395" s="566"/>
      <c r="M395" s="566"/>
      <c r="N395" s="566" t="s">
        <v>1175</v>
      </c>
      <c r="O395" s="566" t="s">
        <v>1175</v>
      </c>
      <c r="P395" s="563"/>
      <c r="Q395" s="567"/>
      <c r="R395" s="567"/>
      <c r="S395" s="568"/>
    </row>
    <row r="396" spans="1:19" x14ac:dyDescent="0.2">
      <c r="A396" s="450"/>
      <c r="B396" s="216" t="s">
        <v>2196</v>
      </c>
      <c r="C396" s="217"/>
      <c r="D396" s="218" t="s">
        <v>1175</v>
      </c>
      <c r="E396" s="217"/>
      <c r="F396" s="219"/>
      <c r="G396" s="219"/>
      <c r="H396" s="451"/>
      <c r="I396" s="252" t="s">
        <v>1175</v>
      </c>
      <c r="J396" s="252"/>
      <c r="K396" s="252"/>
      <c r="L396" s="252"/>
      <c r="M396" s="252"/>
      <c r="N396" s="252" t="s">
        <v>1175</v>
      </c>
      <c r="O396" s="252" t="s">
        <v>1175</v>
      </c>
      <c r="P396" s="414"/>
      <c r="Q396" s="252"/>
      <c r="R396" s="252"/>
      <c r="S396" s="398"/>
    </row>
    <row r="397" spans="1:19" x14ac:dyDescent="0.2">
      <c r="A397" s="450"/>
      <c r="B397" s="244" t="s">
        <v>2641</v>
      </c>
      <c r="C397" s="158" t="s">
        <v>2197</v>
      </c>
      <c r="D397" s="181" t="s">
        <v>2198</v>
      </c>
      <c r="E397" s="249" t="s">
        <v>2199</v>
      </c>
      <c r="F397" s="631" t="s">
        <v>691</v>
      </c>
      <c r="G397" s="426">
        <v>381.59</v>
      </c>
      <c r="H397" s="426">
        <f t="shared" si="11"/>
        <v>1795</v>
      </c>
      <c r="I397" s="194" t="s">
        <v>2761</v>
      </c>
      <c r="J397" s="194" t="s">
        <v>229</v>
      </c>
      <c r="K397" s="160" t="s">
        <v>3</v>
      </c>
      <c r="L397" s="247" t="s">
        <v>2200</v>
      </c>
      <c r="M397" s="232" t="s">
        <v>675</v>
      </c>
      <c r="N397" s="161">
        <v>42</v>
      </c>
      <c r="O397" s="161" t="s">
        <v>2201</v>
      </c>
      <c r="P397" s="406" t="s">
        <v>2202</v>
      </c>
      <c r="Q397" s="232"/>
      <c r="R397" s="227"/>
      <c r="S397" s="183" t="s">
        <v>2203</v>
      </c>
    </row>
    <row r="398" spans="1:19" x14ac:dyDescent="0.2">
      <c r="A398" s="450"/>
      <c r="B398" s="244" t="s">
        <v>2642</v>
      </c>
      <c r="C398" s="158" t="s">
        <v>2204</v>
      </c>
      <c r="D398" s="181" t="s">
        <v>2205</v>
      </c>
      <c r="E398" s="249" t="s">
        <v>2206</v>
      </c>
      <c r="F398" s="631" t="s">
        <v>691</v>
      </c>
      <c r="G398" s="426">
        <v>381.59</v>
      </c>
      <c r="H398" s="426">
        <f t="shared" si="11"/>
        <v>1795</v>
      </c>
      <c r="I398" s="194" t="s">
        <v>2761</v>
      </c>
      <c r="J398" s="194" t="s">
        <v>229</v>
      </c>
      <c r="K398" s="160" t="s">
        <v>3</v>
      </c>
      <c r="L398" s="247" t="s">
        <v>2200</v>
      </c>
      <c r="M398" s="232" t="s">
        <v>675</v>
      </c>
      <c r="N398" s="161">
        <v>60</v>
      </c>
      <c r="O398" s="161" t="s">
        <v>2201</v>
      </c>
      <c r="P398" s="406" t="s">
        <v>2202</v>
      </c>
      <c r="Q398" s="232"/>
      <c r="R398" s="227"/>
      <c r="S398" s="183" t="s">
        <v>2207</v>
      </c>
    </row>
    <row r="399" spans="1:19" x14ac:dyDescent="0.2">
      <c r="A399" s="450"/>
      <c r="B399" s="244" t="s">
        <v>2643</v>
      </c>
      <c r="C399" s="158" t="s">
        <v>2208</v>
      </c>
      <c r="D399" s="181" t="s">
        <v>2209</v>
      </c>
      <c r="E399" s="249" t="s">
        <v>2210</v>
      </c>
      <c r="F399" s="631" t="s">
        <v>691</v>
      </c>
      <c r="G399" s="426">
        <v>381.59</v>
      </c>
      <c r="H399" s="426">
        <f t="shared" si="11"/>
        <v>1795</v>
      </c>
      <c r="I399" s="194" t="s">
        <v>2761</v>
      </c>
      <c r="J399" s="194" t="s">
        <v>229</v>
      </c>
      <c r="K399" s="160" t="s">
        <v>3</v>
      </c>
      <c r="L399" s="247" t="s">
        <v>2200</v>
      </c>
      <c r="M399" s="232" t="s">
        <v>675</v>
      </c>
      <c r="N399" s="161">
        <v>39</v>
      </c>
      <c r="O399" s="161" t="s">
        <v>2201</v>
      </c>
      <c r="P399" s="406" t="s">
        <v>2211</v>
      </c>
      <c r="Q399" s="232"/>
      <c r="R399" s="227"/>
      <c r="S399" s="183" t="s">
        <v>2212</v>
      </c>
    </row>
    <row r="400" spans="1:19" x14ac:dyDescent="0.2">
      <c r="A400" s="450"/>
      <c r="B400" s="244" t="s">
        <v>2644</v>
      </c>
      <c r="C400" s="158" t="s">
        <v>1002</v>
      </c>
      <c r="D400" s="181" t="s">
        <v>1007</v>
      </c>
      <c r="E400" s="249" t="s">
        <v>2213</v>
      </c>
      <c r="F400" s="631" t="s">
        <v>691</v>
      </c>
      <c r="G400" s="426">
        <v>381.59</v>
      </c>
      <c r="H400" s="426">
        <f t="shared" si="11"/>
        <v>1795</v>
      </c>
      <c r="I400" s="194" t="s">
        <v>2761</v>
      </c>
      <c r="J400" s="194" t="s">
        <v>229</v>
      </c>
      <c r="K400" s="160" t="s">
        <v>3</v>
      </c>
      <c r="L400" s="247" t="s">
        <v>2200</v>
      </c>
      <c r="M400" s="232" t="s">
        <v>675</v>
      </c>
      <c r="N400" s="161">
        <v>37</v>
      </c>
      <c r="O400" s="161" t="s">
        <v>2201</v>
      </c>
      <c r="P400" s="406" t="s">
        <v>2211</v>
      </c>
      <c r="Q400" s="232"/>
      <c r="R400" s="227"/>
      <c r="S400" s="183" t="s">
        <v>2214</v>
      </c>
    </row>
    <row r="401" spans="1:19" x14ac:dyDescent="0.2">
      <c r="A401" s="450"/>
      <c r="B401" s="155" t="s">
        <v>2645</v>
      </c>
      <c r="C401" s="156" t="s">
        <v>1003</v>
      </c>
      <c r="D401" s="157" t="s">
        <v>1008</v>
      </c>
      <c r="E401" s="158" t="s">
        <v>2215</v>
      </c>
      <c r="F401" s="623" t="s">
        <v>691</v>
      </c>
      <c r="G401" s="426">
        <v>828.75</v>
      </c>
      <c r="H401" s="426">
        <f t="shared" si="11"/>
        <v>3898</v>
      </c>
      <c r="I401" s="160" t="s">
        <v>2761</v>
      </c>
      <c r="J401" s="160" t="s">
        <v>229</v>
      </c>
      <c r="K401" s="160" t="s">
        <v>3</v>
      </c>
      <c r="L401" s="161" t="s">
        <v>2216</v>
      </c>
      <c r="M401" s="160" t="s">
        <v>675</v>
      </c>
      <c r="N401" s="161">
        <v>3</v>
      </c>
      <c r="O401" s="161" t="s">
        <v>2217</v>
      </c>
      <c r="P401" s="374" t="s">
        <v>2747</v>
      </c>
      <c r="Q401" s="160"/>
      <c r="R401" s="232" t="s">
        <v>2748</v>
      </c>
      <c r="S401" s="183" t="s">
        <v>2218</v>
      </c>
    </row>
    <row r="402" spans="1:19" x14ac:dyDescent="0.2">
      <c r="A402" s="450"/>
      <c r="B402" s="244" t="s">
        <v>2646</v>
      </c>
      <c r="C402" s="158" t="s">
        <v>2219</v>
      </c>
      <c r="D402" s="181" t="s">
        <v>2220</v>
      </c>
      <c r="E402" s="249" t="s">
        <v>2221</v>
      </c>
      <c r="F402" s="631" t="s">
        <v>691</v>
      </c>
      <c r="G402" s="426">
        <v>123</v>
      </c>
      <c r="H402" s="426">
        <f t="shared" si="11"/>
        <v>579</v>
      </c>
      <c r="I402" s="194" t="s">
        <v>2761</v>
      </c>
      <c r="J402" s="194" t="s">
        <v>229</v>
      </c>
      <c r="K402" s="160" t="s">
        <v>3</v>
      </c>
      <c r="L402" s="247" t="s">
        <v>2222</v>
      </c>
      <c r="M402" s="232" t="s">
        <v>675</v>
      </c>
      <c r="N402" s="161">
        <v>20</v>
      </c>
      <c r="O402" s="161" t="s">
        <v>1576</v>
      </c>
      <c r="P402" s="406" t="s">
        <v>2690</v>
      </c>
      <c r="Q402" s="232"/>
      <c r="R402" s="227"/>
      <c r="S402" s="183" t="s">
        <v>2223</v>
      </c>
    </row>
    <row r="403" spans="1:19" ht="13.5" thickBot="1" x14ac:dyDescent="0.25">
      <c r="A403" s="450"/>
      <c r="B403" s="244" t="s">
        <v>2647</v>
      </c>
      <c r="C403" s="158" t="s">
        <v>2224</v>
      </c>
      <c r="D403" s="181" t="s">
        <v>2225</v>
      </c>
      <c r="E403" s="249" t="s">
        <v>2226</v>
      </c>
      <c r="F403" s="631" t="s">
        <v>691</v>
      </c>
      <c r="G403" s="426">
        <v>123</v>
      </c>
      <c r="H403" s="426">
        <f t="shared" si="11"/>
        <v>579</v>
      </c>
      <c r="I403" s="194" t="s">
        <v>2761</v>
      </c>
      <c r="J403" s="194" t="s">
        <v>229</v>
      </c>
      <c r="K403" s="160" t="s">
        <v>3</v>
      </c>
      <c r="L403" s="247" t="s">
        <v>2222</v>
      </c>
      <c r="M403" s="232" t="s">
        <v>675</v>
      </c>
      <c r="N403" s="161">
        <v>1</v>
      </c>
      <c r="O403" s="161" t="s">
        <v>1576</v>
      </c>
      <c r="P403" s="406" t="s">
        <v>2690</v>
      </c>
      <c r="Q403" s="232"/>
      <c r="R403" s="227"/>
      <c r="S403" s="183" t="s">
        <v>2227</v>
      </c>
    </row>
    <row r="404" spans="1:19" x14ac:dyDescent="0.2">
      <c r="A404" s="450"/>
      <c r="B404" s="216" t="s">
        <v>2228</v>
      </c>
      <c r="C404" s="217"/>
      <c r="D404" s="218" t="s">
        <v>1175</v>
      </c>
      <c r="E404" s="217"/>
      <c r="F404" s="219"/>
      <c r="G404" s="219"/>
      <c r="H404" s="451"/>
      <c r="I404" s="252" t="s">
        <v>1175</v>
      </c>
      <c r="J404" s="252"/>
      <c r="K404" s="252"/>
      <c r="L404" s="252"/>
      <c r="M404" s="252"/>
      <c r="N404" s="252" t="s">
        <v>1175</v>
      </c>
      <c r="O404" s="252" t="s">
        <v>1175</v>
      </c>
      <c r="P404" s="414"/>
      <c r="Q404" s="252"/>
      <c r="R404" s="252"/>
      <c r="S404" s="398"/>
    </row>
    <row r="405" spans="1:19" x14ac:dyDescent="0.2">
      <c r="A405" s="450"/>
      <c r="B405" s="155" t="s">
        <v>2229</v>
      </c>
      <c r="C405" s="156" t="s">
        <v>339</v>
      </c>
      <c r="D405" s="157" t="s">
        <v>338</v>
      </c>
      <c r="E405" s="158" t="s">
        <v>2230</v>
      </c>
      <c r="F405" s="623" t="s">
        <v>691</v>
      </c>
      <c r="G405" s="426">
        <v>192.2</v>
      </c>
      <c r="H405" s="426">
        <f t="shared" si="11"/>
        <v>904</v>
      </c>
      <c r="I405" s="160" t="s">
        <v>2761</v>
      </c>
      <c r="J405" s="160" t="s">
        <v>229</v>
      </c>
      <c r="K405" s="160" t="s">
        <v>3</v>
      </c>
      <c r="L405" s="161">
        <v>8531103000</v>
      </c>
      <c r="M405" s="160" t="s">
        <v>632</v>
      </c>
      <c r="N405" s="161">
        <v>19</v>
      </c>
      <c r="O405" s="161" t="s">
        <v>2029</v>
      </c>
      <c r="P405" s="181" t="s">
        <v>2691</v>
      </c>
      <c r="Q405" s="160"/>
      <c r="R405" s="232"/>
      <c r="S405" s="183">
        <v>8717332880942</v>
      </c>
    </row>
    <row r="406" spans="1:19" x14ac:dyDescent="0.2">
      <c r="A406" s="450"/>
      <c r="B406" s="155" t="s">
        <v>2231</v>
      </c>
      <c r="C406" s="156" t="s">
        <v>342</v>
      </c>
      <c r="D406" s="157" t="s">
        <v>341</v>
      </c>
      <c r="E406" s="158" t="s">
        <v>2232</v>
      </c>
      <c r="F406" s="623" t="s">
        <v>691</v>
      </c>
      <c r="G406" s="426">
        <v>192.2</v>
      </c>
      <c r="H406" s="426">
        <f t="shared" si="11"/>
        <v>904</v>
      </c>
      <c r="I406" s="160" t="s">
        <v>2761</v>
      </c>
      <c r="J406" s="160" t="s">
        <v>229</v>
      </c>
      <c r="K406" s="160" t="s">
        <v>3</v>
      </c>
      <c r="L406" s="161">
        <v>8531103000</v>
      </c>
      <c r="M406" s="160" t="s">
        <v>632</v>
      </c>
      <c r="N406" s="161">
        <v>12</v>
      </c>
      <c r="O406" s="161" t="s">
        <v>2029</v>
      </c>
      <c r="P406" s="181" t="s">
        <v>2692</v>
      </c>
      <c r="Q406" s="160"/>
      <c r="R406" s="232"/>
      <c r="S406" s="183">
        <v>8717332880942</v>
      </c>
    </row>
    <row r="407" spans="1:19" x14ac:dyDescent="0.2">
      <c r="A407" s="450"/>
      <c r="B407" s="155" t="s">
        <v>2233</v>
      </c>
      <c r="C407" s="156" t="s">
        <v>348</v>
      </c>
      <c r="D407" s="157" t="s">
        <v>347</v>
      </c>
      <c r="E407" s="158" t="s">
        <v>2234</v>
      </c>
      <c r="F407" s="623" t="s">
        <v>691</v>
      </c>
      <c r="G407" s="426">
        <v>162.54</v>
      </c>
      <c r="H407" s="426">
        <f t="shared" si="11"/>
        <v>765</v>
      </c>
      <c r="I407" s="160" t="s">
        <v>2761</v>
      </c>
      <c r="J407" s="160" t="s">
        <v>229</v>
      </c>
      <c r="K407" s="160" t="s">
        <v>3</v>
      </c>
      <c r="L407" s="161">
        <v>8531103000</v>
      </c>
      <c r="M407" s="160" t="s">
        <v>632</v>
      </c>
      <c r="N407" s="161">
        <v>2179</v>
      </c>
      <c r="O407" s="161" t="s">
        <v>2235</v>
      </c>
      <c r="P407" s="181" t="s">
        <v>2693</v>
      </c>
      <c r="Q407" s="160"/>
      <c r="R407" s="232"/>
      <c r="S407" s="183">
        <v>8717332770762</v>
      </c>
    </row>
    <row r="408" spans="1:19" x14ac:dyDescent="0.2">
      <c r="A408" s="450"/>
      <c r="B408" s="155" t="s">
        <v>2236</v>
      </c>
      <c r="C408" s="156" t="s">
        <v>345</v>
      </c>
      <c r="D408" s="157" t="s">
        <v>344</v>
      </c>
      <c r="E408" s="158" t="s">
        <v>2237</v>
      </c>
      <c r="F408" s="623" t="s">
        <v>691</v>
      </c>
      <c r="G408" s="426">
        <v>162.54</v>
      </c>
      <c r="H408" s="426">
        <f t="shared" si="11"/>
        <v>765</v>
      </c>
      <c r="I408" s="160" t="s">
        <v>2761</v>
      </c>
      <c r="J408" s="160" t="s">
        <v>229</v>
      </c>
      <c r="K408" s="160" t="s">
        <v>3</v>
      </c>
      <c r="L408" s="161">
        <v>8531103000</v>
      </c>
      <c r="M408" s="160" t="s">
        <v>632</v>
      </c>
      <c r="N408" s="161">
        <v>28</v>
      </c>
      <c r="O408" s="161" t="s">
        <v>2235</v>
      </c>
      <c r="P408" s="181" t="s">
        <v>2238</v>
      </c>
      <c r="Q408" s="160"/>
      <c r="R408" s="232"/>
      <c r="S408" s="183">
        <v>8717332770779</v>
      </c>
    </row>
    <row r="409" spans="1:19" x14ac:dyDescent="0.2">
      <c r="A409" s="450"/>
      <c r="B409" s="155" t="s">
        <v>2239</v>
      </c>
      <c r="C409" s="156" t="s">
        <v>351</v>
      </c>
      <c r="D409" s="157" t="s">
        <v>350</v>
      </c>
      <c r="E409" s="158" t="s">
        <v>2240</v>
      </c>
      <c r="F409" s="623" t="s">
        <v>691</v>
      </c>
      <c r="G409" s="426">
        <v>170.62</v>
      </c>
      <c r="H409" s="426">
        <f t="shared" si="11"/>
        <v>803</v>
      </c>
      <c r="I409" s="160" t="s">
        <v>2761</v>
      </c>
      <c r="J409" s="160" t="s">
        <v>229</v>
      </c>
      <c r="K409" s="160" t="s">
        <v>3</v>
      </c>
      <c r="L409" s="161">
        <v>8531103000</v>
      </c>
      <c r="M409" s="160" t="s">
        <v>632</v>
      </c>
      <c r="N409" s="161">
        <v>348</v>
      </c>
      <c r="O409" s="161" t="s">
        <v>2241</v>
      </c>
      <c r="P409" s="181"/>
      <c r="Q409" s="160"/>
      <c r="R409" s="232"/>
      <c r="S409" s="183">
        <v>8717332770786</v>
      </c>
    </row>
    <row r="410" spans="1:19" x14ac:dyDescent="0.2">
      <c r="A410" s="450"/>
      <c r="B410" s="155" t="s">
        <v>2242</v>
      </c>
      <c r="C410" s="156" t="s">
        <v>354</v>
      </c>
      <c r="D410" s="157" t="s">
        <v>353</v>
      </c>
      <c r="E410" s="158" t="s">
        <v>2243</v>
      </c>
      <c r="F410" s="623" t="s">
        <v>691</v>
      </c>
      <c r="G410" s="426">
        <v>170.62</v>
      </c>
      <c r="H410" s="426">
        <f t="shared" si="11"/>
        <v>803</v>
      </c>
      <c r="I410" s="160" t="s">
        <v>2761</v>
      </c>
      <c r="J410" s="160" t="s">
        <v>229</v>
      </c>
      <c r="K410" s="161">
        <v>1</v>
      </c>
      <c r="L410" s="161">
        <v>8531103000</v>
      </c>
      <c r="M410" s="160" t="s">
        <v>632</v>
      </c>
      <c r="N410" s="161">
        <v>354</v>
      </c>
      <c r="O410" s="161" t="s">
        <v>2241</v>
      </c>
      <c r="P410" s="181"/>
      <c r="Q410" s="160"/>
      <c r="R410" s="232"/>
      <c r="S410" s="183">
        <v>8717332770793</v>
      </c>
    </row>
    <row r="411" spans="1:19" x14ac:dyDescent="0.2">
      <c r="A411" s="450"/>
      <c r="B411" s="155" t="s">
        <v>2244</v>
      </c>
      <c r="C411" s="156" t="s">
        <v>357</v>
      </c>
      <c r="D411" s="157" t="s">
        <v>356</v>
      </c>
      <c r="E411" s="158" t="s">
        <v>2245</v>
      </c>
      <c r="F411" s="623" t="s">
        <v>691</v>
      </c>
      <c r="G411" s="426">
        <v>188.03</v>
      </c>
      <c r="H411" s="426">
        <f t="shared" si="11"/>
        <v>884</v>
      </c>
      <c r="I411" s="160" t="s">
        <v>2761</v>
      </c>
      <c r="J411" s="160" t="s">
        <v>229</v>
      </c>
      <c r="K411" s="160" t="s">
        <v>3</v>
      </c>
      <c r="L411" s="161">
        <v>8531103000</v>
      </c>
      <c r="M411" s="160" t="s">
        <v>632</v>
      </c>
      <c r="N411" s="161">
        <v>86</v>
      </c>
      <c r="O411" s="161" t="s">
        <v>2246</v>
      </c>
      <c r="P411" s="181"/>
      <c r="Q411" s="160"/>
      <c r="R411" s="232"/>
      <c r="S411" s="183">
        <v>8717332770809</v>
      </c>
    </row>
    <row r="412" spans="1:19" x14ac:dyDescent="0.2">
      <c r="A412" s="450"/>
      <c r="B412" s="155" t="s">
        <v>2247</v>
      </c>
      <c r="C412" s="156" t="s">
        <v>360</v>
      </c>
      <c r="D412" s="157" t="s">
        <v>359</v>
      </c>
      <c r="E412" s="158" t="s">
        <v>2248</v>
      </c>
      <c r="F412" s="623" t="s">
        <v>691</v>
      </c>
      <c r="G412" s="426">
        <v>341.23</v>
      </c>
      <c r="H412" s="426">
        <f t="shared" si="11"/>
        <v>1605</v>
      </c>
      <c r="I412" s="160" t="s">
        <v>2761</v>
      </c>
      <c r="J412" s="160" t="s">
        <v>229</v>
      </c>
      <c r="K412" s="160" t="s">
        <v>3</v>
      </c>
      <c r="L412" s="161">
        <v>8531103000</v>
      </c>
      <c r="M412" s="160" t="s">
        <v>632</v>
      </c>
      <c r="N412" s="161">
        <v>9</v>
      </c>
      <c r="O412" s="161" t="s">
        <v>1170</v>
      </c>
      <c r="P412" s="181" t="s">
        <v>2249</v>
      </c>
      <c r="Q412" s="160"/>
      <c r="R412" s="232"/>
      <c r="S412" s="183">
        <v>8717332770823</v>
      </c>
    </row>
    <row r="413" spans="1:19" x14ac:dyDescent="0.2">
      <c r="A413" s="450"/>
      <c r="B413" s="155" t="s">
        <v>2250</v>
      </c>
      <c r="C413" s="156" t="s">
        <v>2251</v>
      </c>
      <c r="D413" s="157" t="s">
        <v>2252</v>
      </c>
      <c r="E413" s="158" t="s">
        <v>2253</v>
      </c>
      <c r="F413" s="623" t="s">
        <v>691</v>
      </c>
      <c r="G413" s="426">
        <v>135.1</v>
      </c>
      <c r="H413" s="426">
        <f t="shared" si="11"/>
        <v>636</v>
      </c>
      <c r="I413" s="160" t="s">
        <v>2761</v>
      </c>
      <c r="J413" s="160" t="s">
        <v>229</v>
      </c>
      <c r="K413" s="161">
        <v>1</v>
      </c>
      <c r="L413" s="161">
        <v>8531103000</v>
      </c>
      <c r="M413" s="160" t="s">
        <v>632</v>
      </c>
      <c r="N413" s="161">
        <v>390</v>
      </c>
      <c r="O413" s="161" t="s">
        <v>1272</v>
      </c>
      <c r="P413" s="181" t="s">
        <v>2694</v>
      </c>
      <c r="Q413" s="160"/>
      <c r="R413" s="232"/>
      <c r="S413" s="183">
        <v>8717332311323</v>
      </c>
    </row>
    <row r="414" spans="1:19" x14ac:dyDescent="0.2">
      <c r="A414" s="450"/>
      <c r="B414" s="155" t="s">
        <v>2254</v>
      </c>
      <c r="C414" s="156" t="s">
        <v>2255</v>
      </c>
      <c r="D414" s="157" t="s">
        <v>2607</v>
      </c>
      <c r="E414" s="158" t="s">
        <v>2256</v>
      </c>
      <c r="F414" s="623" t="s">
        <v>691</v>
      </c>
      <c r="G414" s="426">
        <v>135.1</v>
      </c>
      <c r="H414" s="426">
        <f t="shared" si="11"/>
        <v>636</v>
      </c>
      <c r="I414" s="160" t="s">
        <v>2761</v>
      </c>
      <c r="J414" s="160" t="s">
        <v>229</v>
      </c>
      <c r="K414" s="161">
        <v>1</v>
      </c>
      <c r="L414" s="161">
        <v>8531103000</v>
      </c>
      <c r="M414" s="160" t="s">
        <v>632</v>
      </c>
      <c r="N414" s="161">
        <v>105</v>
      </c>
      <c r="O414" s="161" t="s">
        <v>1471</v>
      </c>
      <c r="P414" s="181" t="s">
        <v>2257</v>
      </c>
      <c r="Q414" s="160"/>
      <c r="R414" s="232"/>
      <c r="S414" s="183">
        <v>8717332311330</v>
      </c>
    </row>
    <row r="415" spans="1:19" x14ac:dyDescent="0.2">
      <c r="A415" s="450"/>
      <c r="B415" s="155" t="s">
        <v>2258</v>
      </c>
      <c r="C415" s="156" t="s">
        <v>2259</v>
      </c>
      <c r="D415" s="157" t="s">
        <v>2260</v>
      </c>
      <c r="E415" s="158" t="s">
        <v>2261</v>
      </c>
      <c r="F415" s="623" t="s">
        <v>691</v>
      </c>
      <c r="G415" s="426">
        <v>140.66999999999999</v>
      </c>
      <c r="H415" s="426">
        <f t="shared" si="11"/>
        <v>662</v>
      </c>
      <c r="I415" s="160" t="s">
        <v>2761</v>
      </c>
      <c r="J415" s="160" t="s">
        <v>229</v>
      </c>
      <c r="K415" s="160" t="s">
        <v>3</v>
      </c>
      <c r="L415" s="161">
        <v>8531103000</v>
      </c>
      <c r="M415" s="160" t="s">
        <v>632</v>
      </c>
      <c r="N415" s="161">
        <v>36</v>
      </c>
      <c r="O415" s="161" t="s">
        <v>1423</v>
      </c>
      <c r="P415" s="181"/>
      <c r="Q415" s="160"/>
      <c r="R415" s="232"/>
      <c r="S415" s="183">
        <v>8717332311347</v>
      </c>
    </row>
    <row r="416" spans="1:19" x14ac:dyDescent="0.2">
      <c r="A416" s="450"/>
      <c r="B416" s="155" t="s">
        <v>2262</v>
      </c>
      <c r="C416" s="156" t="s">
        <v>2263</v>
      </c>
      <c r="D416" s="157" t="s">
        <v>2264</v>
      </c>
      <c r="E416" s="158" t="s">
        <v>2265</v>
      </c>
      <c r="F416" s="623" t="s">
        <v>691</v>
      </c>
      <c r="G416" s="426">
        <v>140.66999999999999</v>
      </c>
      <c r="H416" s="426">
        <f t="shared" si="11"/>
        <v>662</v>
      </c>
      <c r="I416" s="160" t="s">
        <v>2761</v>
      </c>
      <c r="J416" s="160" t="s">
        <v>229</v>
      </c>
      <c r="K416" s="161">
        <v>1</v>
      </c>
      <c r="L416" s="161">
        <v>8531103000</v>
      </c>
      <c r="M416" s="160" t="s">
        <v>632</v>
      </c>
      <c r="N416" s="161">
        <v>178</v>
      </c>
      <c r="O416" s="161" t="s">
        <v>1451</v>
      </c>
      <c r="P416" s="181"/>
      <c r="Q416" s="160"/>
      <c r="R416" s="232"/>
      <c r="S416" s="183">
        <v>8717332311354</v>
      </c>
    </row>
    <row r="417" spans="1:19" x14ac:dyDescent="0.2">
      <c r="A417" s="450"/>
      <c r="B417" s="155" t="s">
        <v>2266</v>
      </c>
      <c r="C417" s="156" t="s">
        <v>2267</v>
      </c>
      <c r="D417" s="157" t="s">
        <v>2268</v>
      </c>
      <c r="E417" s="158" t="s">
        <v>2269</v>
      </c>
      <c r="F417" s="623" t="s">
        <v>691</v>
      </c>
      <c r="G417" s="426">
        <v>164.49</v>
      </c>
      <c r="H417" s="426">
        <f t="shared" si="11"/>
        <v>774</v>
      </c>
      <c r="I417" s="160" t="s">
        <v>2761</v>
      </c>
      <c r="J417" s="160" t="s">
        <v>229</v>
      </c>
      <c r="K417" s="161">
        <v>1</v>
      </c>
      <c r="L417" s="161">
        <v>8531103000</v>
      </c>
      <c r="M417" s="160" t="s">
        <v>632</v>
      </c>
      <c r="N417" s="161">
        <v>55</v>
      </c>
      <c r="O417" s="161" t="s">
        <v>1147</v>
      </c>
      <c r="P417" s="181"/>
      <c r="Q417" s="160"/>
      <c r="R417" s="232"/>
      <c r="S417" s="183">
        <v>8717332311361</v>
      </c>
    </row>
    <row r="418" spans="1:19" x14ac:dyDescent="0.2">
      <c r="A418" s="450"/>
      <c r="B418" s="155" t="s">
        <v>2270</v>
      </c>
      <c r="C418" s="156" t="s">
        <v>362</v>
      </c>
      <c r="D418" s="157" t="s">
        <v>361</v>
      </c>
      <c r="E418" s="158" t="s">
        <v>2271</v>
      </c>
      <c r="F418" s="623" t="s">
        <v>691</v>
      </c>
      <c r="G418" s="426">
        <v>108.81</v>
      </c>
      <c r="H418" s="426">
        <f t="shared" si="11"/>
        <v>512</v>
      </c>
      <c r="I418" s="160" t="s">
        <v>2761</v>
      </c>
      <c r="J418" s="160" t="s">
        <v>229</v>
      </c>
      <c r="K418" s="160" t="s">
        <v>3</v>
      </c>
      <c r="L418" s="161">
        <v>8531103000</v>
      </c>
      <c r="M418" s="160" t="s">
        <v>2272</v>
      </c>
      <c r="N418" s="161">
        <v>4</v>
      </c>
      <c r="O418" s="161" t="s">
        <v>1423</v>
      </c>
      <c r="P418" s="181" t="s">
        <v>2686</v>
      </c>
      <c r="Q418" s="160"/>
      <c r="R418" s="232"/>
      <c r="S418" s="183">
        <v>8717332311392</v>
      </c>
    </row>
    <row r="419" spans="1:19" x14ac:dyDescent="0.2">
      <c r="A419" s="450"/>
      <c r="B419" s="155" t="s">
        <v>2273</v>
      </c>
      <c r="C419" s="156" t="s">
        <v>364</v>
      </c>
      <c r="D419" s="157" t="s">
        <v>363</v>
      </c>
      <c r="E419" s="158" t="s">
        <v>2274</v>
      </c>
      <c r="F419" s="623" t="s">
        <v>691</v>
      </c>
      <c r="G419" s="426">
        <v>108.81</v>
      </c>
      <c r="H419" s="426">
        <f t="shared" si="11"/>
        <v>512</v>
      </c>
      <c r="I419" s="160" t="s">
        <v>2761</v>
      </c>
      <c r="J419" s="160" t="s">
        <v>229</v>
      </c>
      <c r="K419" s="160" t="s">
        <v>3</v>
      </c>
      <c r="L419" s="161">
        <v>8531103000</v>
      </c>
      <c r="M419" s="160" t="s">
        <v>2272</v>
      </c>
      <c r="N419" s="161">
        <v>17</v>
      </c>
      <c r="O419" s="161" t="s">
        <v>1423</v>
      </c>
      <c r="P419" s="181" t="s">
        <v>2686</v>
      </c>
      <c r="Q419" s="160"/>
      <c r="R419" s="232"/>
      <c r="S419" s="183">
        <v>8717332311408</v>
      </c>
    </row>
    <row r="420" spans="1:19" x14ac:dyDescent="0.2">
      <c r="A420" s="450"/>
      <c r="B420" s="155" t="s">
        <v>2275</v>
      </c>
      <c r="C420" s="156" t="s">
        <v>366</v>
      </c>
      <c r="D420" s="157" t="s">
        <v>365</v>
      </c>
      <c r="E420" s="158" t="s">
        <v>2276</v>
      </c>
      <c r="F420" s="623" t="s">
        <v>691</v>
      </c>
      <c r="G420" s="426">
        <v>169.74</v>
      </c>
      <c r="H420" s="426">
        <f t="shared" si="11"/>
        <v>798</v>
      </c>
      <c r="I420" s="160" t="s">
        <v>2761</v>
      </c>
      <c r="J420" s="160" t="s">
        <v>229</v>
      </c>
      <c r="K420" s="161">
        <v>1</v>
      </c>
      <c r="L420" s="161">
        <v>8531103000</v>
      </c>
      <c r="M420" s="160" t="s">
        <v>632</v>
      </c>
      <c r="N420" s="161">
        <v>64</v>
      </c>
      <c r="O420" s="161" t="s">
        <v>2277</v>
      </c>
      <c r="P420" s="181" t="s">
        <v>2686</v>
      </c>
      <c r="Q420" s="160"/>
      <c r="R420" s="232"/>
      <c r="S420" s="183">
        <v>8717332311378</v>
      </c>
    </row>
    <row r="421" spans="1:19" x14ac:dyDescent="0.2">
      <c r="A421" s="450"/>
      <c r="B421" s="155" t="s">
        <v>2278</v>
      </c>
      <c r="C421" s="156" t="s">
        <v>368</v>
      </c>
      <c r="D421" s="157" t="s">
        <v>367</v>
      </c>
      <c r="E421" s="158" t="s">
        <v>2279</v>
      </c>
      <c r="F421" s="623" t="s">
        <v>691</v>
      </c>
      <c r="G421" s="426">
        <v>169.74</v>
      </c>
      <c r="H421" s="426">
        <f t="shared" si="11"/>
        <v>798</v>
      </c>
      <c r="I421" s="160" t="s">
        <v>2761</v>
      </c>
      <c r="J421" s="160" t="s">
        <v>229</v>
      </c>
      <c r="K421" s="160" t="s">
        <v>3</v>
      </c>
      <c r="L421" s="161">
        <v>8531103000</v>
      </c>
      <c r="M421" s="160" t="s">
        <v>632</v>
      </c>
      <c r="N421" s="161">
        <v>5</v>
      </c>
      <c r="O421" s="161" t="s">
        <v>2277</v>
      </c>
      <c r="P421" s="181" t="s">
        <v>2686</v>
      </c>
      <c r="Q421" s="160"/>
      <c r="R421" s="232"/>
      <c r="S421" s="183">
        <v>8717332311385</v>
      </c>
    </row>
    <row r="422" spans="1:19" ht="16.5" x14ac:dyDescent="0.2">
      <c r="A422" s="450"/>
      <c r="B422" s="155" t="s">
        <v>2280</v>
      </c>
      <c r="C422" s="156" t="s">
        <v>2281</v>
      </c>
      <c r="D422" s="157" t="s">
        <v>2282</v>
      </c>
      <c r="E422" s="158" t="s">
        <v>2283</v>
      </c>
      <c r="F422" s="623" t="s">
        <v>691</v>
      </c>
      <c r="G422" s="426">
        <v>559.05999999999995</v>
      </c>
      <c r="H422" s="426">
        <f t="shared" si="11"/>
        <v>2630</v>
      </c>
      <c r="I422" s="148" t="s">
        <v>2733</v>
      </c>
      <c r="J422" s="160" t="s">
        <v>229</v>
      </c>
      <c r="K422" s="160" t="s">
        <v>3</v>
      </c>
      <c r="L422" s="161">
        <v>8531900000</v>
      </c>
      <c r="M422" s="191" t="s">
        <v>675</v>
      </c>
      <c r="N422" s="161">
        <v>6</v>
      </c>
      <c r="O422" s="161" t="s">
        <v>2285</v>
      </c>
      <c r="P422" s="181"/>
      <c r="Q422" s="160" t="s">
        <v>1133</v>
      </c>
      <c r="R422" s="232"/>
      <c r="S422" s="183">
        <v>8717332019199</v>
      </c>
    </row>
    <row r="423" spans="1:19" ht="16.5" x14ac:dyDescent="0.2">
      <c r="A423" s="450"/>
      <c r="B423" s="155" t="s">
        <v>2286</v>
      </c>
      <c r="C423" s="156" t="s">
        <v>2287</v>
      </c>
      <c r="D423" s="157" t="s">
        <v>2288</v>
      </c>
      <c r="E423" s="158" t="s">
        <v>2289</v>
      </c>
      <c r="F423" s="623" t="s">
        <v>691</v>
      </c>
      <c r="G423" s="426">
        <v>597.36</v>
      </c>
      <c r="H423" s="426">
        <f t="shared" si="11"/>
        <v>2810</v>
      </c>
      <c r="I423" s="148" t="s">
        <v>2733</v>
      </c>
      <c r="J423" s="160" t="s">
        <v>229</v>
      </c>
      <c r="K423" s="202" t="s">
        <v>229</v>
      </c>
      <c r="L423" s="161">
        <v>8531900000</v>
      </c>
      <c r="M423" s="191" t="s">
        <v>675</v>
      </c>
      <c r="N423" s="161">
        <v>1</v>
      </c>
      <c r="O423" s="161" t="s">
        <v>2290</v>
      </c>
      <c r="P423" s="181"/>
      <c r="Q423" s="160" t="s">
        <v>1133</v>
      </c>
      <c r="R423" s="232"/>
      <c r="S423" s="183">
        <v>8717332019205</v>
      </c>
    </row>
    <row r="424" spans="1:19" x14ac:dyDescent="0.2">
      <c r="A424" s="450"/>
      <c r="B424" s="155" t="s">
        <v>2291</v>
      </c>
      <c r="C424" s="155" t="s">
        <v>321</v>
      </c>
      <c r="D424" s="241" t="s">
        <v>320</v>
      </c>
      <c r="E424" s="155" t="s">
        <v>2292</v>
      </c>
      <c r="F424" s="623" t="s">
        <v>691</v>
      </c>
      <c r="G424" s="426">
        <v>63.11</v>
      </c>
      <c r="H424" s="426">
        <f t="shared" si="11"/>
        <v>297</v>
      </c>
      <c r="I424" s="202" t="s">
        <v>2761</v>
      </c>
      <c r="J424" s="202" t="s">
        <v>229</v>
      </c>
      <c r="K424" s="253" t="s">
        <v>3</v>
      </c>
      <c r="L424" s="161">
        <v>8531103000</v>
      </c>
      <c r="M424" s="253" t="s">
        <v>632</v>
      </c>
      <c r="N424" s="253">
        <v>161</v>
      </c>
      <c r="O424" s="253" t="s">
        <v>1938</v>
      </c>
      <c r="P424" s="415"/>
      <c r="Q424" s="253"/>
      <c r="R424" s="232"/>
      <c r="S424" s="183">
        <v>8717332494477</v>
      </c>
    </row>
    <row r="425" spans="1:19" x14ac:dyDescent="0.2">
      <c r="A425" s="450"/>
      <c r="B425" s="155" t="s">
        <v>2293</v>
      </c>
      <c r="C425" s="155" t="s">
        <v>324</v>
      </c>
      <c r="D425" s="241" t="s">
        <v>323</v>
      </c>
      <c r="E425" s="155" t="s">
        <v>2294</v>
      </c>
      <c r="F425" s="623" t="s">
        <v>691</v>
      </c>
      <c r="G425" s="426">
        <v>59.19</v>
      </c>
      <c r="H425" s="426">
        <f t="shared" si="11"/>
        <v>278</v>
      </c>
      <c r="I425" s="202" t="s">
        <v>2761</v>
      </c>
      <c r="J425" s="202" t="s">
        <v>229</v>
      </c>
      <c r="K425" s="253" t="s">
        <v>3</v>
      </c>
      <c r="L425" s="161">
        <v>8531103000</v>
      </c>
      <c r="M425" s="253" t="s">
        <v>632</v>
      </c>
      <c r="N425" s="253">
        <v>31</v>
      </c>
      <c r="O425" s="253" t="s">
        <v>2295</v>
      </c>
      <c r="P425" s="415"/>
      <c r="Q425" s="253"/>
      <c r="R425" s="232"/>
      <c r="S425" s="183">
        <v>8717332494484</v>
      </c>
    </row>
    <row r="426" spans="1:19" x14ac:dyDescent="0.2">
      <c r="A426" s="450"/>
      <c r="B426" s="155" t="s">
        <v>2296</v>
      </c>
      <c r="C426" s="155" t="s">
        <v>327</v>
      </c>
      <c r="D426" s="241" t="s">
        <v>326</v>
      </c>
      <c r="E426" s="155" t="s">
        <v>2297</v>
      </c>
      <c r="F426" s="623" t="s">
        <v>691</v>
      </c>
      <c r="G426" s="426">
        <v>63.11</v>
      </c>
      <c r="H426" s="426">
        <f t="shared" si="11"/>
        <v>297</v>
      </c>
      <c r="I426" s="202" t="s">
        <v>2761</v>
      </c>
      <c r="J426" s="202" t="s">
        <v>229</v>
      </c>
      <c r="K426" s="253" t="s">
        <v>3</v>
      </c>
      <c r="L426" s="161">
        <v>8531103000</v>
      </c>
      <c r="M426" s="253" t="s">
        <v>632</v>
      </c>
      <c r="N426" s="253">
        <v>61</v>
      </c>
      <c r="O426" s="253" t="s">
        <v>2298</v>
      </c>
      <c r="P426" s="415"/>
      <c r="Q426" s="253"/>
      <c r="R426" s="232"/>
      <c r="S426" s="183">
        <v>8717332494491</v>
      </c>
    </row>
    <row r="427" spans="1:19" x14ac:dyDescent="0.2">
      <c r="A427" s="450"/>
      <c r="B427" s="155" t="s">
        <v>2299</v>
      </c>
      <c r="C427" s="155" t="s">
        <v>330</v>
      </c>
      <c r="D427" s="241" t="s">
        <v>329</v>
      </c>
      <c r="E427" s="155" t="s">
        <v>2300</v>
      </c>
      <c r="F427" s="623" t="s">
        <v>691</v>
      </c>
      <c r="G427" s="426">
        <v>59.19</v>
      </c>
      <c r="H427" s="426">
        <f t="shared" si="11"/>
        <v>278</v>
      </c>
      <c r="I427" s="202" t="s">
        <v>2761</v>
      </c>
      <c r="J427" s="202" t="s">
        <v>229</v>
      </c>
      <c r="K427" s="253" t="s">
        <v>3</v>
      </c>
      <c r="L427" s="161">
        <v>8531103000</v>
      </c>
      <c r="M427" s="253" t="s">
        <v>632</v>
      </c>
      <c r="N427" s="253">
        <v>73</v>
      </c>
      <c r="O427" s="253" t="s">
        <v>2295</v>
      </c>
      <c r="P427" s="415"/>
      <c r="Q427" s="253"/>
      <c r="R427" s="232"/>
      <c r="S427" s="183">
        <v>8717332494507</v>
      </c>
    </row>
    <row r="428" spans="1:19" x14ac:dyDescent="0.2">
      <c r="A428" s="450"/>
      <c r="B428" s="155" t="s">
        <v>2301</v>
      </c>
      <c r="C428" s="155" t="s">
        <v>2302</v>
      </c>
      <c r="D428" s="241" t="s">
        <v>332</v>
      </c>
      <c r="E428" s="155" t="s">
        <v>2303</v>
      </c>
      <c r="F428" s="623" t="s">
        <v>691</v>
      </c>
      <c r="G428" s="426">
        <v>135.79</v>
      </c>
      <c r="H428" s="426">
        <f t="shared" si="11"/>
        <v>639</v>
      </c>
      <c r="I428" s="202" t="s">
        <v>2761</v>
      </c>
      <c r="J428" s="202" t="s">
        <v>229</v>
      </c>
      <c r="K428" s="253" t="s">
        <v>3</v>
      </c>
      <c r="L428" s="161">
        <v>8531103000</v>
      </c>
      <c r="M428" s="253" t="s">
        <v>632</v>
      </c>
      <c r="N428" s="253">
        <v>73</v>
      </c>
      <c r="O428" s="253" t="s">
        <v>2304</v>
      </c>
      <c r="P428" s="415"/>
      <c r="Q428" s="253"/>
      <c r="R428" s="232"/>
      <c r="S428" s="183">
        <v>8717332494514</v>
      </c>
    </row>
    <row r="429" spans="1:19" x14ac:dyDescent="0.2">
      <c r="A429" s="450"/>
      <c r="B429" s="155" t="s">
        <v>2305</v>
      </c>
      <c r="C429" s="156" t="s">
        <v>1097</v>
      </c>
      <c r="D429" s="157" t="s">
        <v>1095</v>
      </c>
      <c r="E429" s="158" t="s">
        <v>2306</v>
      </c>
      <c r="F429" s="623" t="s">
        <v>691</v>
      </c>
      <c r="G429" s="426">
        <v>552.21</v>
      </c>
      <c r="H429" s="426">
        <f t="shared" si="11"/>
        <v>2598</v>
      </c>
      <c r="I429" s="160" t="s">
        <v>2761</v>
      </c>
      <c r="J429" s="160" t="s">
        <v>229</v>
      </c>
      <c r="K429" s="160" t="s">
        <v>3</v>
      </c>
      <c r="L429" s="161">
        <v>85318070</v>
      </c>
      <c r="M429" s="253" t="s">
        <v>675</v>
      </c>
      <c r="N429" s="161">
        <v>0</v>
      </c>
      <c r="O429" s="161" t="s">
        <v>2307</v>
      </c>
      <c r="P429" s="416"/>
      <c r="Q429" s="160"/>
      <c r="R429" s="232"/>
      <c r="S429" s="183">
        <v>4060039128270</v>
      </c>
    </row>
    <row r="430" spans="1:19" x14ac:dyDescent="0.2">
      <c r="A430" s="453"/>
      <c r="B430" s="155" t="s">
        <v>2308</v>
      </c>
      <c r="C430" s="155" t="s">
        <v>1098</v>
      </c>
      <c r="D430" s="241" t="s">
        <v>1096</v>
      </c>
      <c r="E430" s="155" t="s">
        <v>2309</v>
      </c>
      <c r="F430" s="623" t="s">
        <v>691</v>
      </c>
      <c r="G430" s="426">
        <v>331.73</v>
      </c>
      <c r="H430" s="426">
        <f t="shared" si="11"/>
        <v>1560</v>
      </c>
      <c r="I430" s="202" t="s">
        <v>2761</v>
      </c>
      <c r="J430" s="202" t="s">
        <v>229</v>
      </c>
      <c r="K430" s="253" t="s">
        <v>3</v>
      </c>
      <c r="L430" s="161">
        <v>85318070</v>
      </c>
      <c r="M430" s="253" t="s">
        <v>675</v>
      </c>
      <c r="N430" s="253">
        <v>1</v>
      </c>
      <c r="O430" s="253" t="s">
        <v>2310</v>
      </c>
      <c r="P430" s="415"/>
      <c r="Q430" s="253"/>
      <c r="R430" s="232"/>
      <c r="S430" s="183">
        <v>4060039128287</v>
      </c>
    </row>
    <row r="431" spans="1:19" x14ac:dyDescent="0.2">
      <c r="A431" s="453"/>
      <c r="B431" s="155"/>
      <c r="C431" s="155" t="s">
        <v>2749</v>
      </c>
      <c r="D431" s="241" t="s">
        <v>2750</v>
      </c>
      <c r="E431" s="155" t="s">
        <v>2751</v>
      </c>
      <c r="F431" s="623" t="s">
        <v>691</v>
      </c>
      <c r="G431" s="426">
        <v>3952.5</v>
      </c>
      <c r="H431" s="426">
        <f t="shared" si="11"/>
        <v>18593</v>
      </c>
      <c r="I431" s="202" t="s">
        <v>2761</v>
      </c>
      <c r="J431" s="202" t="s">
        <v>229</v>
      </c>
      <c r="K431" s="253" t="s">
        <v>3</v>
      </c>
      <c r="L431" s="161">
        <v>85311030</v>
      </c>
      <c r="M431" s="253" t="s">
        <v>2752</v>
      </c>
      <c r="N431" s="253"/>
      <c r="O431" s="506" t="s">
        <v>2753</v>
      </c>
      <c r="P431" s="415"/>
      <c r="Q431" s="253"/>
      <c r="R431" s="232"/>
      <c r="S431" s="183">
        <v>4060039201850</v>
      </c>
    </row>
    <row r="432" spans="1:19" x14ac:dyDescent="0.2">
      <c r="A432" s="450"/>
      <c r="B432" s="170" t="s">
        <v>2311</v>
      </c>
      <c r="C432" s="171"/>
      <c r="D432" s="172" t="s">
        <v>1175</v>
      </c>
      <c r="E432" s="171"/>
      <c r="F432" s="173"/>
      <c r="G432" s="451"/>
      <c r="H432" s="451"/>
      <c r="I432" s="174" t="s">
        <v>1175</v>
      </c>
      <c r="J432" s="174"/>
      <c r="K432" s="174"/>
      <c r="L432" s="174"/>
      <c r="M432" s="174"/>
      <c r="N432" s="174" t="s">
        <v>1175</v>
      </c>
      <c r="O432" s="174" t="s">
        <v>1175</v>
      </c>
      <c r="P432" s="375"/>
      <c r="Q432" s="176"/>
      <c r="R432" s="177"/>
      <c r="S432" s="398"/>
    </row>
    <row r="433" spans="1:19" x14ac:dyDescent="0.2">
      <c r="A433" s="450"/>
      <c r="B433" s="155" t="s">
        <v>2312</v>
      </c>
      <c r="C433" s="156" t="s">
        <v>2313</v>
      </c>
      <c r="D433" s="241" t="s">
        <v>2314</v>
      </c>
      <c r="E433" s="254" t="s">
        <v>2315</v>
      </c>
      <c r="F433" s="623" t="s">
        <v>691</v>
      </c>
      <c r="G433" s="426">
        <v>107.23</v>
      </c>
      <c r="H433" s="426">
        <f t="shared" si="11"/>
        <v>504</v>
      </c>
      <c r="I433" s="160" t="s">
        <v>2761</v>
      </c>
      <c r="J433" s="160" t="s">
        <v>229</v>
      </c>
      <c r="K433" s="160" t="s">
        <v>3</v>
      </c>
      <c r="L433" s="161">
        <v>8531103000</v>
      </c>
      <c r="M433" s="253" t="s">
        <v>632</v>
      </c>
      <c r="N433" s="161">
        <v>45</v>
      </c>
      <c r="O433" s="161" t="s">
        <v>2316</v>
      </c>
      <c r="P433" s="181"/>
      <c r="Q433" s="160"/>
      <c r="R433" s="232"/>
      <c r="S433" s="183">
        <v>8717332925155</v>
      </c>
    </row>
    <row r="434" spans="1:19" x14ac:dyDescent="0.2">
      <c r="A434" s="450"/>
      <c r="B434" s="155" t="s">
        <v>2317</v>
      </c>
      <c r="C434" s="156" t="s">
        <v>2318</v>
      </c>
      <c r="D434" s="241" t="s">
        <v>2319</v>
      </c>
      <c r="E434" s="254" t="s">
        <v>2320</v>
      </c>
      <c r="F434" s="623" t="s">
        <v>691</v>
      </c>
      <c r="G434" s="426">
        <v>107.23</v>
      </c>
      <c r="H434" s="426">
        <f t="shared" si="11"/>
        <v>504</v>
      </c>
      <c r="I434" s="160" t="s">
        <v>2761</v>
      </c>
      <c r="J434" s="160" t="s">
        <v>229</v>
      </c>
      <c r="K434" s="160" t="s">
        <v>3</v>
      </c>
      <c r="L434" s="161">
        <v>8531103000</v>
      </c>
      <c r="M434" s="253" t="s">
        <v>632</v>
      </c>
      <c r="N434" s="161">
        <v>52</v>
      </c>
      <c r="O434" s="161" t="s">
        <v>2316</v>
      </c>
      <c r="P434" s="181"/>
      <c r="Q434" s="160"/>
      <c r="R434" s="232"/>
      <c r="S434" s="183">
        <v>8717332925162</v>
      </c>
    </row>
    <row r="435" spans="1:19" x14ac:dyDescent="0.2">
      <c r="A435" s="450"/>
      <c r="B435" s="155" t="s">
        <v>2321</v>
      </c>
      <c r="C435" s="156" t="s">
        <v>2322</v>
      </c>
      <c r="D435" s="241" t="s">
        <v>2323</v>
      </c>
      <c r="E435" s="254" t="s">
        <v>2324</v>
      </c>
      <c r="F435" s="623" t="s">
        <v>691</v>
      </c>
      <c r="G435" s="426">
        <v>107.23</v>
      </c>
      <c r="H435" s="426">
        <f t="shared" si="11"/>
        <v>504</v>
      </c>
      <c r="I435" s="160" t="s">
        <v>2761</v>
      </c>
      <c r="J435" s="160" t="s">
        <v>229</v>
      </c>
      <c r="K435" s="202" t="s">
        <v>229</v>
      </c>
      <c r="L435" s="161">
        <v>8531103000</v>
      </c>
      <c r="M435" s="253" t="s">
        <v>632</v>
      </c>
      <c r="N435" s="161">
        <v>0</v>
      </c>
      <c r="O435" s="161" t="s">
        <v>2325</v>
      </c>
      <c r="P435" s="181"/>
      <c r="Q435" s="160"/>
      <c r="R435" s="232"/>
      <c r="S435" s="183">
        <v>8717332925179</v>
      </c>
    </row>
    <row r="436" spans="1:19" x14ac:dyDescent="0.2">
      <c r="A436" s="450"/>
      <c r="B436" s="155" t="s">
        <v>2326</v>
      </c>
      <c r="C436" s="156" t="s">
        <v>2327</v>
      </c>
      <c r="D436" s="241" t="s">
        <v>2328</v>
      </c>
      <c r="E436" s="254" t="s">
        <v>2329</v>
      </c>
      <c r="F436" s="623" t="s">
        <v>691</v>
      </c>
      <c r="G436" s="426">
        <v>107.23</v>
      </c>
      <c r="H436" s="426">
        <f t="shared" si="11"/>
        <v>504</v>
      </c>
      <c r="I436" s="160" t="s">
        <v>2761</v>
      </c>
      <c r="J436" s="160" t="s">
        <v>229</v>
      </c>
      <c r="K436" s="160" t="s">
        <v>3</v>
      </c>
      <c r="L436" s="161">
        <v>8531103000</v>
      </c>
      <c r="M436" s="253" t="s">
        <v>632</v>
      </c>
      <c r="N436" s="161">
        <v>19</v>
      </c>
      <c r="O436" s="161" t="s">
        <v>2325</v>
      </c>
      <c r="P436" s="181"/>
      <c r="Q436" s="160"/>
      <c r="R436" s="232"/>
      <c r="S436" s="183">
        <v>8717332925186</v>
      </c>
    </row>
    <row r="437" spans="1:19" x14ac:dyDescent="0.2">
      <c r="A437" s="450"/>
      <c r="B437" s="155" t="s">
        <v>2330</v>
      </c>
      <c r="C437" s="156" t="s">
        <v>2331</v>
      </c>
      <c r="D437" s="241" t="s">
        <v>2332</v>
      </c>
      <c r="E437" s="254" t="s">
        <v>2333</v>
      </c>
      <c r="F437" s="623" t="s">
        <v>691</v>
      </c>
      <c r="G437" s="426">
        <v>107.23</v>
      </c>
      <c r="H437" s="426">
        <f t="shared" si="11"/>
        <v>504</v>
      </c>
      <c r="I437" s="160" t="s">
        <v>2761</v>
      </c>
      <c r="J437" s="160" t="s">
        <v>229</v>
      </c>
      <c r="K437" s="160" t="s">
        <v>3</v>
      </c>
      <c r="L437" s="161">
        <v>8531103000</v>
      </c>
      <c r="M437" s="253" t="s">
        <v>632</v>
      </c>
      <c r="N437" s="161">
        <v>7</v>
      </c>
      <c r="O437" s="161" t="s">
        <v>2316</v>
      </c>
      <c r="P437" s="181"/>
      <c r="Q437" s="160"/>
      <c r="R437" s="232"/>
      <c r="S437" s="183">
        <v>8717332925193</v>
      </c>
    </row>
    <row r="438" spans="1:19" x14ac:dyDescent="0.2">
      <c r="A438" s="450"/>
      <c r="B438" s="155" t="s">
        <v>2334</v>
      </c>
      <c r="C438" s="156" t="s">
        <v>2335</v>
      </c>
      <c r="D438" s="241" t="s">
        <v>2336</v>
      </c>
      <c r="E438" s="254" t="s">
        <v>2337</v>
      </c>
      <c r="F438" s="623" t="s">
        <v>691</v>
      </c>
      <c r="G438" s="426">
        <v>107.23</v>
      </c>
      <c r="H438" s="426">
        <f t="shared" si="11"/>
        <v>504</v>
      </c>
      <c r="I438" s="160" t="s">
        <v>2761</v>
      </c>
      <c r="J438" s="160" t="s">
        <v>229</v>
      </c>
      <c r="K438" s="160" t="s">
        <v>3</v>
      </c>
      <c r="L438" s="161">
        <v>8531103000</v>
      </c>
      <c r="M438" s="253" t="s">
        <v>632</v>
      </c>
      <c r="N438" s="161">
        <v>4</v>
      </c>
      <c r="O438" s="161" t="s">
        <v>2316</v>
      </c>
      <c r="P438" s="181"/>
      <c r="Q438" s="160"/>
      <c r="R438" s="232"/>
      <c r="S438" s="183">
        <v>8717332925209</v>
      </c>
    </row>
    <row r="439" spans="1:19" x14ac:dyDescent="0.2">
      <c r="A439" s="450"/>
      <c r="B439" s="155" t="s">
        <v>2338</v>
      </c>
      <c r="C439" s="156" t="s">
        <v>2339</v>
      </c>
      <c r="D439" s="241" t="s">
        <v>2340</v>
      </c>
      <c r="E439" s="254" t="s">
        <v>2341</v>
      </c>
      <c r="F439" s="623" t="s">
        <v>691</v>
      </c>
      <c r="G439" s="426">
        <v>107.23</v>
      </c>
      <c r="H439" s="426">
        <f t="shared" si="11"/>
        <v>504</v>
      </c>
      <c r="I439" s="160" t="s">
        <v>2761</v>
      </c>
      <c r="J439" s="160" t="s">
        <v>229</v>
      </c>
      <c r="K439" s="160" t="s">
        <v>3</v>
      </c>
      <c r="L439" s="161">
        <v>8531103000</v>
      </c>
      <c r="M439" s="253" t="s">
        <v>632</v>
      </c>
      <c r="N439" s="161">
        <v>10</v>
      </c>
      <c r="O439" s="161" t="s">
        <v>2325</v>
      </c>
      <c r="P439" s="181"/>
      <c r="Q439" s="160"/>
      <c r="R439" s="232"/>
      <c r="S439" s="183">
        <v>8717332925216</v>
      </c>
    </row>
    <row r="440" spans="1:19" x14ac:dyDescent="0.2">
      <c r="A440" s="450"/>
      <c r="B440" s="155" t="s">
        <v>2342</v>
      </c>
      <c r="C440" s="156" t="s">
        <v>2343</v>
      </c>
      <c r="D440" s="241" t="s">
        <v>2344</v>
      </c>
      <c r="E440" s="254" t="s">
        <v>2345</v>
      </c>
      <c r="F440" s="623" t="s">
        <v>691</v>
      </c>
      <c r="G440" s="426">
        <v>107.23</v>
      </c>
      <c r="H440" s="426">
        <f t="shared" si="11"/>
        <v>504</v>
      </c>
      <c r="I440" s="160" t="s">
        <v>2761</v>
      </c>
      <c r="J440" s="160" t="s">
        <v>229</v>
      </c>
      <c r="K440" s="160" t="s">
        <v>3</v>
      </c>
      <c r="L440" s="161">
        <v>8531103000</v>
      </c>
      <c r="M440" s="253" t="s">
        <v>632</v>
      </c>
      <c r="N440" s="161">
        <v>13</v>
      </c>
      <c r="O440" s="161" t="s">
        <v>2325</v>
      </c>
      <c r="P440" s="181"/>
      <c r="Q440" s="160"/>
      <c r="R440" s="232"/>
      <c r="S440" s="183">
        <v>8717332925223</v>
      </c>
    </row>
    <row r="441" spans="1:19" x14ac:dyDescent="0.2">
      <c r="A441" s="450"/>
      <c r="B441" s="155" t="s">
        <v>2346</v>
      </c>
      <c r="C441" s="156" t="s">
        <v>2347</v>
      </c>
      <c r="D441" s="241" t="s">
        <v>2348</v>
      </c>
      <c r="E441" s="254" t="s">
        <v>2349</v>
      </c>
      <c r="F441" s="623" t="s">
        <v>691</v>
      </c>
      <c r="G441" s="426">
        <v>107.23</v>
      </c>
      <c r="H441" s="426">
        <f t="shared" si="11"/>
        <v>504</v>
      </c>
      <c r="I441" s="160" t="s">
        <v>2761</v>
      </c>
      <c r="J441" s="160" t="s">
        <v>229</v>
      </c>
      <c r="K441" s="160" t="s">
        <v>3</v>
      </c>
      <c r="L441" s="161">
        <v>8531103000</v>
      </c>
      <c r="M441" s="253" t="s">
        <v>632</v>
      </c>
      <c r="N441" s="161">
        <v>20</v>
      </c>
      <c r="O441" s="161" t="s">
        <v>2316</v>
      </c>
      <c r="P441" s="181"/>
      <c r="Q441" s="160"/>
      <c r="R441" s="232"/>
      <c r="S441" s="183">
        <v>8717332925230</v>
      </c>
    </row>
    <row r="442" spans="1:19" x14ac:dyDescent="0.2">
      <c r="A442" s="450"/>
      <c r="B442" s="155" t="s">
        <v>2350</v>
      </c>
      <c r="C442" s="156" t="s">
        <v>378</v>
      </c>
      <c r="D442" s="241" t="s">
        <v>377</v>
      </c>
      <c r="E442" s="254" t="s">
        <v>2351</v>
      </c>
      <c r="F442" s="623" t="s">
        <v>691</v>
      </c>
      <c r="G442" s="426">
        <v>107.23</v>
      </c>
      <c r="H442" s="426">
        <f t="shared" si="11"/>
        <v>504</v>
      </c>
      <c r="I442" s="160" t="s">
        <v>2761</v>
      </c>
      <c r="J442" s="160" t="s">
        <v>229</v>
      </c>
      <c r="K442" s="160" t="s">
        <v>3</v>
      </c>
      <c r="L442" s="161">
        <v>8531103000</v>
      </c>
      <c r="M442" s="253" t="s">
        <v>632</v>
      </c>
      <c r="N442" s="161">
        <v>20</v>
      </c>
      <c r="O442" s="161" t="s">
        <v>2316</v>
      </c>
      <c r="P442" s="181"/>
      <c r="Q442" s="160"/>
      <c r="R442" s="232"/>
      <c r="S442" s="183">
        <v>8717332925247</v>
      </c>
    </row>
    <row r="443" spans="1:19" x14ac:dyDescent="0.2">
      <c r="A443" s="450"/>
      <c r="B443" s="155" t="s">
        <v>2352</v>
      </c>
      <c r="C443" s="156" t="s">
        <v>2353</v>
      </c>
      <c r="D443" s="241" t="s">
        <v>2354</v>
      </c>
      <c r="E443" s="254" t="s">
        <v>2355</v>
      </c>
      <c r="F443" s="623" t="s">
        <v>691</v>
      </c>
      <c r="G443" s="426">
        <v>107.23</v>
      </c>
      <c r="H443" s="426">
        <f t="shared" si="11"/>
        <v>504</v>
      </c>
      <c r="I443" s="160" t="s">
        <v>2761</v>
      </c>
      <c r="J443" s="160" t="s">
        <v>229</v>
      </c>
      <c r="K443" s="160" t="s">
        <v>3</v>
      </c>
      <c r="L443" s="161">
        <v>8531103000</v>
      </c>
      <c r="M443" s="253" t="s">
        <v>632</v>
      </c>
      <c r="N443" s="161">
        <v>12</v>
      </c>
      <c r="O443" s="161" t="s">
        <v>2316</v>
      </c>
      <c r="P443" s="181"/>
      <c r="Q443" s="160"/>
      <c r="R443" s="232"/>
      <c r="S443" s="183">
        <v>8717332925254</v>
      </c>
    </row>
    <row r="444" spans="1:19" x14ac:dyDescent="0.2">
      <c r="A444" s="450"/>
      <c r="B444" s="155" t="s">
        <v>2356</v>
      </c>
      <c r="C444" s="156" t="s">
        <v>381</v>
      </c>
      <c r="D444" s="241" t="s">
        <v>380</v>
      </c>
      <c r="E444" s="254" t="s">
        <v>2357</v>
      </c>
      <c r="F444" s="623" t="s">
        <v>691</v>
      </c>
      <c r="G444" s="426">
        <v>107.23</v>
      </c>
      <c r="H444" s="426">
        <f t="shared" si="11"/>
        <v>504</v>
      </c>
      <c r="I444" s="160" t="s">
        <v>2761</v>
      </c>
      <c r="J444" s="160" t="s">
        <v>229</v>
      </c>
      <c r="K444" s="160" t="s">
        <v>3</v>
      </c>
      <c r="L444" s="161">
        <v>8531103000</v>
      </c>
      <c r="M444" s="253" t="s">
        <v>632</v>
      </c>
      <c r="N444" s="161">
        <v>61</v>
      </c>
      <c r="O444" s="161" t="s">
        <v>2325</v>
      </c>
      <c r="P444" s="181"/>
      <c r="Q444" s="160"/>
      <c r="R444" s="232"/>
      <c r="S444" s="183">
        <v>8717332925261</v>
      </c>
    </row>
    <row r="445" spans="1:19" x14ac:dyDescent="0.2">
      <c r="A445" s="450"/>
      <c r="B445" s="155" t="s">
        <v>2358</v>
      </c>
      <c r="C445" s="156" t="s">
        <v>2359</v>
      </c>
      <c r="D445" s="157" t="s">
        <v>2360</v>
      </c>
      <c r="E445" s="158" t="s">
        <v>2361</v>
      </c>
      <c r="F445" s="623" t="s">
        <v>691</v>
      </c>
      <c r="G445" s="426">
        <v>237.47</v>
      </c>
      <c r="H445" s="426">
        <f t="shared" si="11"/>
        <v>1117</v>
      </c>
      <c r="I445" s="160" t="s">
        <v>2761</v>
      </c>
      <c r="J445" s="160" t="s">
        <v>229</v>
      </c>
      <c r="K445" s="160" t="s">
        <v>3</v>
      </c>
      <c r="L445" s="161">
        <v>85318070</v>
      </c>
      <c r="M445" s="160" t="s">
        <v>675</v>
      </c>
      <c r="N445" s="161">
        <v>1</v>
      </c>
      <c r="O445" s="161" t="s">
        <v>2362</v>
      </c>
      <c r="P445" s="181"/>
      <c r="Q445" s="160"/>
      <c r="R445" s="232"/>
      <c r="S445" s="183">
        <v>8717332402854</v>
      </c>
    </row>
    <row r="446" spans="1:19" x14ac:dyDescent="0.2">
      <c r="A446" s="450"/>
      <c r="B446" s="155" t="s">
        <v>2363</v>
      </c>
      <c r="C446" s="156" t="s">
        <v>2364</v>
      </c>
      <c r="D446" s="157" t="s">
        <v>2365</v>
      </c>
      <c r="E446" s="158" t="s">
        <v>2366</v>
      </c>
      <c r="F446" s="623" t="s">
        <v>691</v>
      </c>
      <c r="G446" s="426">
        <v>237.47</v>
      </c>
      <c r="H446" s="426">
        <f t="shared" si="11"/>
        <v>1117</v>
      </c>
      <c r="I446" s="160" t="s">
        <v>2761</v>
      </c>
      <c r="J446" s="160" t="s">
        <v>229</v>
      </c>
      <c r="K446" s="160" t="s">
        <v>3</v>
      </c>
      <c r="L446" s="161">
        <v>85318070</v>
      </c>
      <c r="M446" s="160" t="s">
        <v>675</v>
      </c>
      <c r="N446" s="161">
        <v>1</v>
      </c>
      <c r="O446" s="161" t="s">
        <v>2367</v>
      </c>
      <c r="P446" s="181"/>
      <c r="Q446" s="160"/>
      <c r="R446" s="232"/>
      <c r="S446" s="183">
        <v>8717332402861</v>
      </c>
    </row>
    <row r="447" spans="1:19" x14ac:dyDescent="0.2">
      <c r="A447" s="450"/>
      <c r="B447" s="155" t="s">
        <v>2368</v>
      </c>
      <c r="C447" s="156" t="s">
        <v>372</v>
      </c>
      <c r="D447" s="157" t="s">
        <v>371</v>
      </c>
      <c r="E447" s="158" t="s">
        <v>2369</v>
      </c>
      <c r="F447" s="623" t="s">
        <v>691</v>
      </c>
      <c r="G447" s="426">
        <v>76.17</v>
      </c>
      <c r="H447" s="426">
        <f t="shared" si="11"/>
        <v>358</v>
      </c>
      <c r="I447" s="160" t="s">
        <v>2761</v>
      </c>
      <c r="J447" s="160" t="s">
        <v>229</v>
      </c>
      <c r="K447" s="160" t="s">
        <v>3</v>
      </c>
      <c r="L447" s="161">
        <v>8531103000</v>
      </c>
      <c r="M447" s="253" t="s">
        <v>632</v>
      </c>
      <c r="N447" s="161">
        <v>47</v>
      </c>
      <c r="O447" s="161" t="s">
        <v>1451</v>
      </c>
      <c r="P447" s="416"/>
      <c r="Q447" s="160"/>
      <c r="R447" s="232"/>
      <c r="S447" s="183">
        <v>8717332494521</v>
      </c>
    </row>
    <row r="448" spans="1:19" x14ac:dyDescent="0.2">
      <c r="A448" s="450"/>
      <c r="B448" s="155" t="s">
        <v>2370</v>
      </c>
      <c r="C448" s="156" t="s">
        <v>2371</v>
      </c>
      <c r="D448" s="157" t="s">
        <v>2372</v>
      </c>
      <c r="E448" s="158" t="s">
        <v>2373</v>
      </c>
      <c r="F448" s="623" t="s">
        <v>691</v>
      </c>
      <c r="G448" s="426">
        <v>76.17</v>
      </c>
      <c r="H448" s="426">
        <f t="shared" si="11"/>
        <v>358</v>
      </c>
      <c r="I448" s="160" t="s">
        <v>2761</v>
      </c>
      <c r="J448" s="160" t="s">
        <v>229</v>
      </c>
      <c r="K448" s="160" t="s">
        <v>3</v>
      </c>
      <c r="L448" s="161">
        <v>8531103000</v>
      </c>
      <c r="M448" s="253" t="s">
        <v>632</v>
      </c>
      <c r="N448" s="161">
        <v>10</v>
      </c>
      <c r="O448" s="161" t="s">
        <v>2374</v>
      </c>
      <c r="P448" s="416"/>
      <c r="Q448" s="160"/>
      <c r="R448" s="232"/>
      <c r="S448" s="183">
        <v>8717332494538</v>
      </c>
    </row>
    <row r="449" spans="1:19" x14ac:dyDescent="0.2">
      <c r="A449" s="450"/>
      <c r="B449" s="155" t="s">
        <v>2375</v>
      </c>
      <c r="C449" s="156" t="s">
        <v>375</v>
      </c>
      <c r="D449" s="157" t="s">
        <v>374</v>
      </c>
      <c r="E449" s="158" t="s">
        <v>2376</v>
      </c>
      <c r="F449" s="623" t="s">
        <v>691</v>
      </c>
      <c r="G449" s="426">
        <v>76.17</v>
      </c>
      <c r="H449" s="426">
        <f t="shared" si="11"/>
        <v>358</v>
      </c>
      <c r="I449" s="160" t="s">
        <v>2761</v>
      </c>
      <c r="J449" s="160" t="s">
        <v>229</v>
      </c>
      <c r="K449" s="160" t="s">
        <v>3</v>
      </c>
      <c r="L449" s="161">
        <v>8531103000</v>
      </c>
      <c r="M449" s="253" t="s">
        <v>632</v>
      </c>
      <c r="N449" s="161">
        <v>4</v>
      </c>
      <c r="O449" s="161" t="s">
        <v>2377</v>
      </c>
      <c r="P449" s="181"/>
      <c r="Q449" s="160"/>
      <c r="R449" s="232"/>
      <c r="S449" s="183">
        <v>8717332494545</v>
      </c>
    </row>
    <row r="450" spans="1:19" x14ac:dyDescent="0.2">
      <c r="A450" s="450"/>
      <c r="B450" s="155" t="s">
        <v>2378</v>
      </c>
      <c r="C450" s="156" t="s">
        <v>2379</v>
      </c>
      <c r="D450" s="157" t="s">
        <v>2380</v>
      </c>
      <c r="E450" s="158" t="s">
        <v>2381</v>
      </c>
      <c r="F450" s="623" t="s">
        <v>691</v>
      </c>
      <c r="G450" s="426">
        <v>76.17</v>
      </c>
      <c r="H450" s="426">
        <f t="shared" si="11"/>
        <v>358</v>
      </c>
      <c r="I450" s="160" t="s">
        <v>2761</v>
      </c>
      <c r="J450" s="160" t="s">
        <v>229</v>
      </c>
      <c r="K450" s="160" t="s">
        <v>3</v>
      </c>
      <c r="L450" s="161">
        <v>8531103000</v>
      </c>
      <c r="M450" s="253" t="s">
        <v>632</v>
      </c>
      <c r="N450" s="161">
        <v>2</v>
      </c>
      <c r="O450" s="161" t="s">
        <v>2377</v>
      </c>
      <c r="P450" s="181"/>
      <c r="Q450" s="160"/>
      <c r="R450" s="232"/>
      <c r="S450" s="183">
        <v>8717332494552</v>
      </c>
    </row>
    <row r="451" spans="1:19" x14ac:dyDescent="0.2">
      <c r="A451" s="450"/>
      <c r="B451" s="155" t="s">
        <v>2382</v>
      </c>
      <c r="C451" s="156" t="s">
        <v>385</v>
      </c>
      <c r="D451" s="157" t="s">
        <v>384</v>
      </c>
      <c r="E451" s="158" t="s">
        <v>2383</v>
      </c>
      <c r="F451" s="623" t="s">
        <v>691</v>
      </c>
      <c r="G451" s="426">
        <v>131.47999999999999</v>
      </c>
      <c r="H451" s="426">
        <f t="shared" si="11"/>
        <v>618</v>
      </c>
      <c r="I451" s="148" t="s">
        <v>2733</v>
      </c>
      <c r="J451" s="160" t="s">
        <v>229</v>
      </c>
      <c r="K451" s="160" t="s">
        <v>3</v>
      </c>
      <c r="L451" s="161">
        <v>8531900000</v>
      </c>
      <c r="M451" s="160" t="s">
        <v>632</v>
      </c>
      <c r="N451" s="161">
        <v>274</v>
      </c>
      <c r="O451" s="161" t="s">
        <v>1399</v>
      </c>
      <c r="P451" s="181"/>
      <c r="Q451" s="160"/>
      <c r="R451" s="232" t="s">
        <v>2384</v>
      </c>
      <c r="S451" s="183">
        <v>8717332282999</v>
      </c>
    </row>
    <row r="452" spans="1:19" x14ac:dyDescent="0.2">
      <c r="A452" s="450"/>
      <c r="B452" s="155" t="s">
        <v>2385</v>
      </c>
      <c r="C452" s="155" t="s">
        <v>2386</v>
      </c>
      <c r="D452" s="157" t="s">
        <v>2387</v>
      </c>
      <c r="E452" s="179" t="s">
        <v>2388</v>
      </c>
      <c r="F452" s="623" t="s">
        <v>691</v>
      </c>
      <c r="G452" s="426">
        <v>61.11</v>
      </c>
      <c r="H452" s="426">
        <f t="shared" si="11"/>
        <v>287</v>
      </c>
      <c r="I452" s="160" t="s">
        <v>2761</v>
      </c>
      <c r="J452" s="160" t="s">
        <v>229</v>
      </c>
      <c r="K452" s="253" t="s">
        <v>3</v>
      </c>
      <c r="L452" s="161">
        <v>3926909790</v>
      </c>
      <c r="M452" s="253" t="s">
        <v>675</v>
      </c>
      <c r="N452" s="253">
        <v>1</v>
      </c>
      <c r="O452" s="253" t="s">
        <v>2389</v>
      </c>
      <c r="P452" s="415"/>
      <c r="Q452" s="253"/>
      <c r="R452" s="253"/>
      <c r="S452" s="183">
        <v>8717332457519</v>
      </c>
    </row>
    <row r="453" spans="1:19" x14ac:dyDescent="0.2">
      <c r="A453" s="450"/>
      <c r="B453" s="155" t="s">
        <v>2390</v>
      </c>
      <c r="C453" s="156" t="s">
        <v>1108</v>
      </c>
      <c r="D453" s="157" t="s">
        <v>1107</v>
      </c>
      <c r="E453" s="158" t="s">
        <v>2391</v>
      </c>
      <c r="F453" s="623" t="s">
        <v>691</v>
      </c>
      <c r="G453" s="426">
        <v>508.99</v>
      </c>
      <c r="H453" s="426">
        <f t="shared" si="11"/>
        <v>2394</v>
      </c>
      <c r="I453" s="160" t="s">
        <v>2761</v>
      </c>
      <c r="J453" s="160" t="s">
        <v>229</v>
      </c>
      <c r="K453" s="160" t="s">
        <v>3</v>
      </c>
      <c r="L453" s="161">
        <v>85318070</v>
      </c>
      <c r="M453" s="253" t="s">
        <v>675</v>
      </c>
      <c r="N453" s="161">
        <v>0</v>
      </c>
      <c r="O453" s="161" t="s">
        <v>2392</v>
      </c>
      <c r="P453" s="416"/>
      <c r="Q453" s="160"/>
      <c r="R453" s="232"/>
      <c r="S453" s="183">
        <v>4060039128256</v>
      </c>
    </row>
    <row r="454" spans="1:19" x14ac:dyDescent="0.2">
      <c r="A454" s="450"/>
      <c r="B454" s="155" t="s">
        <v>2393</v>
      </c>
      <c r="C454" s="156" t="s">
        <v>2394</v>
      </c>
      <c r="D454" s="157" t="s">
        <v>2395</v>
      </c>
      <c r="E454" s="158" t="s">
        <v>2396</v>
      </c>
      <c r="F454" s="623" t="s">
        <v>691</v>
      </c>
      <c r="G454" s="426">
        <v>508.99</v>
      </c>
      <c r="H454" s="426">
        <f t="shared" si="11"/>
        <v>2394</v>
      </c>
      <c r="I454" s="160" t="s">
        <v>2761</v>
      </c>
      <c r="J454" s="160" t="s">
        <v>229</v>
      </c>
      <c r="K454" s="160" t="s">
        <v>3</v>
      </c>
      <c r="L454" s="161">
        <v>85318070</v>
      </c>
      <c r="M454" s="253" t="s">
        <v>675</v>
      </c>
      <c r="N454" s="161">
        <v>3</v>
      </c>
      <c r="O454" s="161" t="s">
        <v>2392</v>
      </c>
      <c r="P454" s="416"/>
      <c r="Q454" s="160"/>
      <c r="R454" s="232"/>
      <c r="S454" s="183">
        <v>4060039128263</v>
      </c>
    </row>
    <row r="455" spans="1:19" x14ac:dyDescent="0.2">
      <c r="A455" s="450"/>
      <c r="B455" s="170" t="s">
        <v>2397</v>
      </c>
      <c r="C455" s="171"/>
      <c r="D455" s="172"/>
      <c r="E455" s="171"/>
      <c r="F455" s="173"/>
      <c r="G455" s="451"/>
      <c r="H455" s="451"/>
      <c r="I455" s="174" t="s">
        <v>1175</v>
      </c>
      <c r="J455" s="174"/>
      <c r="K455" s="174"/>
      <c r="L455" s="174"/>
      <c r="M455" s="174"/>
      <c r="N455" s="174" t="s">
        <v>1175</v>
      </c>
      <c r="O455" s="174" t="s">
        <v>1175</v>
      </c>
      <c r="P455" s="375"/>
      <c r="Q455" s="176"/>
      <c r="R455" s="177"/>
      <c r="S455" s="398"/>
    </row>
    <row r="456" spans="1:19" x14ac:dyDescent="0.2">
      <c r="A456" s="450"/>
      <c r="B456" s="155" t="s">
        <v>2398</v>
      </c>
      <c r="C456" s="156" t="s">
        <v>2399</v>
      </c>
      <c r="D456" s="157" t="s">
        <v>2400</v>
      </c>
      <c r="E456" s="158" t="s">
        <v>2401</v>
      </c>
      <c r="F456" s="623" t="s">
        <v>691</v>
      </c>
      <c r="G456" s="426">
        <v>155.97999999999999</v>
      </c>
      <c r="H456" s="426">
        <f t="shared" ref="H456:H500" si="12">ROUND(ROUND(G456*4.704,2),0)</f>
        <v>734</v>
      </c>
      <c r="I456" s="160" t="s">
        <v>2761</v>
      </c>
      <c r="J456" s="160" t="s">
        <v>229</v>
      </c>
      <c r="K456" s="160" t="s">
        <v>3</v>
      </c>
      <c r="L456" s="161">
        <v>8531103000</v>
      </c>
      <c r="M456" s="253" t="s">
        <v>632</v>
      </c>
      <c r="N456" s="161">
        <v>24</v>
      </c>
      <c r="O456" s="161" t="s">
        <v>2402</v>
      </c>
      <c r="P456" s="416"/>
      <c r="Q456" s="160"/>
      <c r="R456" s="232"/>
      <c r="S456" s="183">
        <v>8717332925278</v>
      </c>
    </row>
    <row r="457" spans="1:19" x14ac:dyDescent="0.2">
      <c r="A457" s="450"/>
      <c r="B457" s="155" t="s">
        <v>2403</v>
      </c>
      <c r="C457" s="156" t="s">
        <v>2404</v>
      </c>
      <c r="D457" s="157" t="s">
        <v>2405</v>
      </c>
      <c r="E457" s="158" t="s">
        <v>2406</v>
      </c>
      <c r="F457" s="623" t="s">
        <v>691</v>
      </c>
      <c r="G457" s="426">
        <v>155.97999999999999</v>
      </c>
      <c r="H457" s="426">
        <f t="shared" si="12"/>
        <v>734</v>
      </c>
      <c r="I457" s="160" t="s">
        <v>2761</v>
      </c>
      <c r="J457" s="160" t="s">
        <v>229</v>
      </c>
      <c r="K457" s="160" t="s">
        <v>3</v>
      </c>
      <c r="L457" s="161">
        <v>8531103000</v>
      </c>
      <c r="M457" s="253" t="s">
        <v>632</v>
      </c>
      <c r="N457" s="161">
        <v>25</v>
      </c>
      <c r="O457" s="161" t="s">
        <v>2402</v>
      </c>
      <c r="P457" s="416"/>
      <c r="Q457" s="160"/>
      <c r="R457" s="232"/>
      <c r="S457" s="183">
        <v>8717332925285</v>
      </c>
    </row>
    <row r="458" spans="1:19" x14ac:dyDescent="0.2">
      <c r="A458" s="450"/>
      <c r="B458" s="155" t="s">
        <v>2407</v>
      </c>
      <c r="C458" s="156" t="s">
        <v>2408</v>
      </c>
      <c r="D458" s="157" t="s">
        <v>2409</v>
      </c>
      <c r="E458" s="158" t="s">
        <v>2410</v>
      </c>
      <c r="F458" s="623" t="s">
        <v>691</v>
      </c>
      <c r="G458" s="426">
        <v>155.97999999999999</v>
      </c>
      <c r="H458" s="426">
        <f t="shared" si="12"/>
        <v>734</v>
      </c>
      <c r="I458" s="160" t="s">
        <v>2761</v>
      </c>
      <c r="J458" s="160" t="s">
        <v>229</v>
      </c>
      <c r="K458" s="160" t="s">
        <v>3</v>
      </c>
      <c r="L458" s="161">
        <v>8531103000</v>
      </c>
      <c r="M458" s="253" t="s">
        <v>632</v>
      </c>
      <c r="N458" s="161">
        <v>39</v>
      </c>
      <c r="O458" s="161" t="s">
        <v>2402</v>
      </c>
      <c r="P458" s="416"/>
      <c r="Q458" s="160"/>
      <c r="R458" s="232"/>
      <c r="S458" s="183">
        <v>8717332925292</v>
      </c>
    </row>
    <row r="459" spans="1:19" ht="13.5" thickBot="1" x14ac:dyDescent="0.25">
      <c r="A459" s="450"/>
      <c r="B459" s="155" t="s">
        <v>2411</v>
      </c>
      <c r="C459" s="156" t="s">
        <v>336</v>
      </c>
      <c r="D459" s="157" t="s">
        <v>335</v>
      </c>
      <c r="E459" s="158" t="s">
        <v>2412</v>
      </c>
      <c r="F459" s="623" t="s">
        <v>691</v>
      </c>
      <c r="G459" s="426">
        <v>155.97999999999999</v>
      </c>
      <c r="H459" s="426">
        <f t="shared" si="12"/>
        <v>734</v>
      </c>
      <c r="I459" s="160" t="s">
        <v>2761</v>
      </c>
      <c r="J459" s="160" t="s">
        <v>229</v>
      </c>
      <c r="K459" s="160" t="s">
        <v>3</v>
      </c>
      <c r="L459" s="161">
        <v>8531103000</v>
      </c>
      <c r="M459" s="253" t="s">
        <v>632</v>
      </c>
      <c r="N459" s="161">
        <v>160</v>
      </c>
      <c r="O459" s="161" t="s">
        <v>2402</v>
      </c>
      <c r="P459" s="416"/>
      <c r="Q459" s="160"/>
      <c r="R459" s="232"/>
      <c r="S459" s="183">
        <v>8717332925308</v>
      </c>
    </row>
    <row r="460" spans="1:19" ht="13.5" thickBot="1" x14ac:dyDescent="0.25">
      <c r="A460" s="450"/>
      <c r="B460" s="562" t="s">
        <v>2413</v>
      </c>
      <c r="C460" s="626"/>
      <c r="D460" s="563" t="s">
        <v>1175</v>
      </c>
      <c r="E460" s="563"/>
      <c r="F460" s="564"/>
      <c r="G460" s="564"/>
      <c r="H460" s="564"/>
      <c r="I460" s="566" t="s">
        <v>1175</v>
      </c>
      <c r="J460" s="566"/>
      <c r="K460" s="566"/>
      <c r="L460" s="566"/>
      <c r="M460" s="566"/>
      <c r="N460" s="566" t="s">
        <v>1175</v>
      </c>
      <c r="O460" s="566" t="s">
        <v>1175</v>
      </c>
      <c r="P460" s="563"/>
      <c r="Q460" s="567"/>
      <c r="R460" s="567"/>
      <c r="S460" s="568"/>
    </row>
    <row r="461" spans="1:19" x14ac:dyDescent="0.2">
      <c r="A461" s="450"/>
      <c r="B461" s="155" t="s">
        <v>2414</v>
      </c>
      <c r="C461" s="156" t="s">
        <v>389</v>
      </c>
      <c r="D461" s="157" t="s">
        <v>388</v>
      </c>
      <c r="E461" s="158" t="s">
        <v>2415</v>
      </c>
      <c r="F461" s="623" t="s">
        <v>691</v>
      </c>
      <c r="G461" s="426">
        <v>1093.3699999999999</v>
      </c>
      <c r="H461" s="426">
        <f t="shared" si="12"/>
        <v>5143</v>
      </c>
      <c r="I461" s="160" t="s">
        <v>2761</v>
      </c>
      <c r="J461" s="160" t="s">
        <v>229</v>
      </c>
      <c r="K461" s="160" t="s">
        <v>3</v>
      </c>
      <c r="L461" s="161">
        <v>8205598000</v>
      </c>
      <c r="M461" s="160" t="s">
        <v>676</v>
      </c>
      <c r="N461" s="161">
        <v>0</v>
      </c>
      <c r="O461" s="161" t="s">
        <v>2416</v>
      </c>
      <c r="P461" s="233"/>
      <c r="Q461" s="160" t="s">
        <v>1133</v>
      </c>
      <c r="R461" s="162"/>
      <c r="S461" s="183" t="s">
        <v>2417</v>
      </c>
    </row>
    <row r="462" spans="1:19" x14ac:dyDescent="0.2">
      <c r="A462" s="450"/>
      <c r="B462" s="155" t="s">
        <v>2418</v>
      </c>
      <c r="C462" s="156" t="s">
        <v>392</v>
      </c>
      <c r="D462" s="157" t="s">
        <v>391</v>
      </c>
      <c r="E462" s="158" t="s">
        <v>2419</v>
      </c>
      <c r="F462" s="623" t="s">
        <v>691</v>
      </c>
      <c r="G462" s="426">
        <v>485.27</v>
      </c>
      <c r="H462" s="426">
        <f t="shared" si="12"/>
        <v>2283</v>
      </c>
      <c r="I462" s="191" t="s">
        <v>2741</v>
      </c>
      <c r="J462" s="160" t="s">
        <v>1180</v>
      </c>
      <c r="K462" s="160" t="s">
        <v>3</v>
      </c>
      <c r="L462" s="161">
        <v>3926909790</v>
      </c>
      <c r="M462" s="160" t="s">
        <v>676</v>
      </c>
      <c r="N462" s="161">
        <v>2</v>
      </c>
      <c r="O462" s="161" t="s">
        <v>1438</v>
      </c>
      <c r="P462" s="233"/>
      <c r="Q462" s="160" t="s">
        <v>1133</v>
      </c>
      <c r="R462" s="162"/>
      <c r="S462" s="183" t="s">
        <v>2420</v>
      </c>
    </row>
    <row r="463" spans="1:19" x14ac:dyDescent="0.2">
      <c r="A463" s="467"/>
      <c r="B463" s="155" t="s">
        <v>2421</v>
      </c>
      <c r="C463" s="156" t="s">
        <v>393</v>
      </c>
      <c r="D463" s="157" t="s">
        <v>800</v>
      </c>
      <c r="E463" s="158" t="s">
        <v>2422</v>
      </c>
      <c r="F463" s="623" t="s">
        <v>691</v>
      </c>
      <c r="G463" s="426">
        <v>1944.71</v>
      </c>
      <c r="H463" s="426">
        <f t="shared" si="12"/>
        <v>9148</v>
      </c>
      <c r="I463" s="160" t="s">
        <v>2761</v>
      </c>
      <c r="J463" s="160" t="s">
        <v>229</v>
      </c>
      <c r="K463" s="160" t="s">
        <v>3</v>
      </c>
      <c r="L463" s="161">
        <v>3926909790</v>
      </c>
      <c r="M463" s="160" t="s">
        <v>676</v>
      </c>
      <c r="N463" s="161">
        <v>1</v>
      </c>
      <c r="O463" s="161" t="s">
        <v>2423</v>
      </c>
      <c r="P463" s="475"/>
      <c r="Q463" s="160" t="s">
        <v>1133</v>
      </c>
      <c r="R463" s="232"/>
      <c r="S463" s="183">
        <v>4060039081209</v>
      </c>
    </row>
    <row r="464" spans="1:19" x14ac:dyDescent="0.2">
      <c r="A464" s="450"/>
      <c r="B464" s="155" t="s">
        <v>2424</v>
      </c>
      <c r="C464" s="156" t="s">
        <v>396</v>
      </c>
      <c r="D464" s="157" t="s">
        <v>395</v>
      </c>
      <c r="E464" s="158" t="s">
        <v>2425</v>
      </c>
      <c r="F464" s="623" t="s">
        <v>691</v>
      </c>
      <c r="G464" s="426">
        <v>546.07000000000005</v>
      </c>
      <c r="H464" s="426">
        <f t="shared" si="12"/>
        <v>2569</v>
      </c>
      <c r="I464" s="160" t="s">
        <v>2761</v>
      </c>
      <c r="J464" s="160" t="s">
        <v>229</v>
      </c>
      <c r="K464" s="160" t="s">
        <v>3</v>
      </c>
      <c r="L464" s="161">
        <v>3926909790</v>
      </c>
      <c r="M464" s="160" t="s">
        <v>676</v>
      </c>
      <c r="N464" s="161">
        <v>5</v>
      </c>
      <c r="O464" s="161" t="s">
        <v>2426</v>
      </c>
      <c r="P464" s="181"/>
      <c r="Q464" s="160" t="s">
        <v>1133</v>
      </c>
      <c r="R464" s="232"/>
      <c r="S464" s="183">
        <v>8717332003600</v>
      </c>
    </row>
    <row r="465" spans="1:19" x14ac:dyDescent="0.2">
      <c r="A465" s="450"/>
      <c r="B465" s="200" t="s">
        <v>2427</v>
      </c>
      <c r="C465" s="156" t="s">
        <v>1009</v>
      </c>
      <c r="D465" s="157" t="s">
        <v>786</v>
      </c>
      <c r="E465" s="158" t="s">
        <v>2428</v>
      </c>
      <c r="F465" s="623" t="s">
        <v>691</v>
      </c>
      <c r="G465" s="426">
        <v>74.81</v>
      </c>
      <c r="H465" s="426">
        <f t="shared" si="12"/>
        <v>352</v>
      </c>
      <c r="I465" s="160" t="s">
        <v>2761</v>
      </c>
      <c r="J465" s="160" t="s">
        <v>229</v>
      </c>
      <c r="K465" s="161" t="s">
        <v>3</v>
      </c>
      <c r="L465" s="161">
        <v>4911990000</v>
      </c>
      <c r="M465" s="160" t="s">
        <v>676</v>
      </c>
      <c r="N465" s="161">
        <v>439</v>
      </c>
      <c r="O465" s="161" t="s">
        <v>1443</v>
      </c>
      <c r="P465" s="181" t="s">
        <v>2429</v>
      </c>
      <c r="Q465" s="160" t="s">
        <v>601</v>
      </c>
      <c r="R465" s="232"/>
      <c r="S465" s="183">
        <v>4060039009142</v>
      </c>
    </row>
    <row r="466" spans="1:19" ht="16.5" x14ac:dyDescent="0.2">
      <c r="A466" s="450"/>
      <c r="B466" s="155" t="s">
        <v>2430</v>
      </c>
      <c r="C466" s="156" t="s">
        <v>2431</v>
      </c>
      <c r="D466" s="157" t="s">
        <v>398</v>
      </c>
      <c r="E466" s="158" t="s">
        <v>2432</v>
      </c>
      <c r="F466" s="623" t="s">
        <v>691</v>
      </c>
      <c r="G466" s="426">
        <v>80.27</v>
      </c>
      <c r="H466" s="426">
        <f t="shared" si="12"/>
        <v>378</v>
      </c>
      <c r="I466" s="160" t="s">
        <v>2761</v>
      </c>
      <c r="J466" s="160" t="s">
        <v>229</v>
      </c>
      <c r="K466" s="160" t="s">
        <v>3</v>
      </c>
      <c r="L466" s="161">
        <v>3824840000</v>
      </c>
      <c r="M466" s="160" t="s">
        <v>676</v>
      </c>
      <c r="N466" s="161">
        <v>51</v>
      </c>
      <c r="O466" s="161" t="s">
        <v>2114</v>
      </c>
      <c r="P466" s="181"/>
      <c r="Q466" s="160" t="s">
        <v>601</v>
      </c>
      <c r="R466" s="232"/>
      <c r="S466" s="183">
        <v>8717332955183</v>
      </c>
    </row>
    <row r="467" spans="1:19" x14ac:dyDescent="0.2">
      <c r="A467" s="450"/>
      <c r="B467" s="155" t="s">
        <v>2433</v>
      </c>
      <c r="C467" s="156" t="s">
        <v>657</v>
      </c>
      <c r="D467" s="157" t="s">
        <v>2754</v>
      </c>
      <c r="E467" s="158" t="s">
        <v>2434</v>
      </c>
      <c r="F467" s="623" t="s">
        <v>691</v>
      </c>
      <c r="G467" s="426">
        <v>363.65</v>
      </c>
      <c r="H467" s="426">
        <f t="shared" si="12"/>
        <v>1711</v>
      </c>
      <c r="I467" s="160" t="s">
        <v>2761</v>
      </c>
      <c r="J467" s="160" t="s">
        <v>229</v>
      </c>
      <c r="K467" s="160" t="s">
        <v>3</v>
      </c>
      <c r="L467" s="161">
        <v>4202929890</v>
      </c>
      <c r="M467" s="160" t="s">
        <v>676</v>
      </c>
      <c r="N467" s="161">
        <v>5</v>
      </c>
      <c r="O467" s="161" t="s">
        <v>2435</v>
      </c>
      <c r="P467" s="181"/>
      <c r="Q467" s="160" t="s">
        <v>601</v>
      </c>
      <c r="R467" s="232"/>
      <c r="S467" s="183">
        <v>8717332020447</v>
      </c>
    </row>
    <row r="468" spans="1:19" x14ac:dyDescent="0.2">
      <c r="A468" s="467"/>
      <c r="B468" s="155" t="s">
        <v>2436</v>
      </c>
      <c r="C468" s="156" t="s">
        <v>802</v>
      </c>
      <c r="D468" s="157" t="s">
        <v>803</v>
      </c>
      <c r="E468" s="158" t="s">
        <v>2437</v>
      </c>
      <c r="F468" s="623" t="s">
        <v>691</v>
      </c>
      <c r="G468" s="426">
        <v>395.27</v>
      </c>
      <c r="H468" s="426">
        <f t="shared" si="12"/>
        <v>1859</v>
      </c>
      <c r="I468" s="160" t="s">
        <v>2761</v>
      </c>
      <c r="J468" s="160" t="s">
        <v>229</v>
      </c>
      <c r="K468" s="160" t="s">
        <v>3</v>
      </c>
      <c r="L468" s="161">
        <v>3926909790</v>
      </c>
      <c r="M468" s="160" t="s">
        <v>676</v>
      </c>
      <c r="N468" s="161" t="s">
        <v>1175</v>
      </c>
      <c r="O468" s="161" t="s">
        <v>2170</v>
      </c>
      <c r="P468" s="181"/>
      <c r="Q468" s="160" t="s">
        <v>1133</v>
      </c>
      <c r="R468" s="232"/>
      <c r="S468" s="183">
        <v>4060039081216</v>
      </c>
    </row>
    <row r="469" spans="1:19" x14ac:dyDescent="0.2">
      <c r="A469" s="450"/>
      <c r="B469" s="155" t="s">
        <v>2438</v>
      </c>
      <c r="C469" s="156" t="s">
        <v>402</v>
      </c>
      <c r="D469" s="157" t="s">
        <v>401</v>
      </c>
      <c r="E469" s="158" t="s">
        <v>2439</v>
      </c>
      <c r="F469" s="623" t="s">
        <v>691</v>
      </c>
      <c r="G469" s="426">
        <v>728.5</v>
      </c>
      <c r="H469" s="426">
        <f t="shared" si="12"/>
        <v>3427</v>
      </c>
      <c r="I469" s="160" t="s">
        <v>2761</v>
      </c>
      <c r="J469" s="160" t="s">
        <v>229</v>
      </c>
      <c r="K469" s="160" t="s">
        <v>3</v>
      </c>
      <c r="L469" s="161">
        <v>8205598000</v>
      </c>
      <c r="M469" s="160" t="s">
        <v>676</v>
      </c>
      <c r="N469" s="161">
        <v>1</v>
      </c>
      <c r="O469" s="161" t="s">
        <v>2440</v>
      </c>
      <c r="P469" s="181"/>
      <c r="Q469" s="160" t="s">
        <v>1133</v>
      </c>
      <c r="R469" s="232"/>
      <c r="S469" s="183">
        <v>8717332003679</v>
      </c>
    </row>
    <row r="470" spans="1:19" x14ac:dyDescent="0.2">
      <c r="A470" s="450"/>
      <c r="B470" s="155" t="s">
        <v>2441</v>
      </c>
      <c r="C470" s="156" t="s">
        <v>2442</v>
      </c>
      <c r="D470" s="157" t="s">
        <v>404</v>
      </c>
      <c r="E470" s="158" t="s">
        <v>2443</v>
      </c>
      <c r="F470" s="623" t="s">
        <v>691</v>
      </c>
      <c r="G470" s="426">
        <v>1336.61</v>
      </c>
      <c r="H470" s="426">
        <f t="shared" si="12"/>
        <v>6287</v>
      </c>
      <c r="I470" s="160" t="s">
        <v>2761</v>
      </c>
      <c r="J470" s="160" t="s">
        <v>229</v>
      </c>
      <c r="K470" s="160" t="s">
        <v>3</v>
      </c>
      <c r="L470" s="161">
        <v>3926909790</v>
      </c>
      <c r="M470" s="160" t="s">
        <v>676</v>
      </c>
      <c r="N470" s="161">
        <v>4</v>
      </c>
      <c r="O470" s="161" t="s">
        <v>2444</v>
      </c>
      <c r="P470" s="181" t="s">
        <v>2445</v>
      </c>
      <c r="Q470" s="160" t="s">
        <v>1133</v>
      </c>
      <c r="R470" s="232"/>
      <c r="S470" s="183">
        <v>8717332003587</v>
      </c>
    </row>
    <row r="471" spans="1:19" x14ac:dyDescent="0.2">
      <c r="A471" s="450"/>
      <c r="B471" s="155" t="s">
        <v>2446</v>
      </c>
      <c r="C471" s="156" t="s">
        <v>662</v>
      </c>
      <c r="D471" s="157" t="s">
        <v>655</v>
      </c>
      <c r="E471" s="158" t="s">
        <v>2447</v>
      </c>
      <c r="F471" s="623" t="s">
        <v>691</v>
      </c>
      <c r="G471" s="426">
        <v>278.51</v>
      </c>
      <c r="H471" s="426">
        <f t="shared" si="12"/>
        <v>1310</v>
      </c>
      <c r="I471" s="160" t="s">
        <v>2761</v>
      </c>
      <c r="J471" s="160" t="s">
        <v>229</v>
      </c>
      <c r="K471" s="160" t="s">
        <v>3</v>
      </c>
      <c r="L471" s="161">
        <v>3926909790</v>
      </c>
      <c r="M471" s="160" t="s">
        <v>676</v>
      </c>
      <c r="N471" s="161">
        <v>10</v>
      </c>
      <c r="O471" s="161" t="s">
        <v>2448</v>
      </c>
      <c r="P471" s="181"/>
      <c r="Q471" s="160" t="s">
        <v>1133</v>
      </c>
      <c r="R471" s="232"/>
      <c r="S471" s="183">
        <v>8717332003594</v>
      </c>
    </row>
    <row r="472" spans="1:19" x14ac:dyDescent="0.2">
      <c r="A472" s="450"/>
      <c r="B472" s="155" t="s">
        <v>2449</v>
      </c>
      <c r="C472" s="156" t="s">
        <v>406</v>
      </c>
      <c r="D472" s="157" t="s">
        <v>405</v>
      </c>
      <c r="E472" s="158" t="s">
        <v>2450</v>
      </c>
      <c r="F472" s="623" t="s">
        <v>691</v>
      </c>
      <c r="G472" s="426">
        <v>31.62</v>
      </c>
      <c r="H472" s="426">
        <f t="shared" si="12"/>
        <v>149</v>
      </c>
      <c r="I472" s="160" t="s">
        <v>2761</v>
      </c>
      <c r="J472" s="160" t="s">
        <v>229</v>
      </c>
      <c r="K472" s="160" t="s">
        <v>3</v>
      </c>
      <c r="L472" s="161">
        <v>3926909790</v>
      </c>
      <c r="M472" s="160" t="s">
        <v>676</v>
      </c>
      <c r="N472" s="161">
        <v>3</v>
      </c>
      <c r="O472" s="161" t="s">
        <v>2451</v>
      </c>
      <c r="P472" s="181"/>
      <c r="Q472" s="160" t="s">
        <v>601</v>
      </c>
      <c r="R472" s="232"/>
      <c r="S472" s="183">
        <v>8717332020089</v>
      </c>
    </row>
    <row r="473" spans="1:19" ht="13.5" thickBot="1" x14ac:dyDescent="0.25">
      <c r="A473" s="450"/>
      <c r="B473" s="155">
        <v>705000169803</v>
      </c>
      <c r="C473" s="156" t="s">
        <v>798</v>
      </c>
      <c r="D473" s="157" t="s">
        <v>408</v>
      </c>
      <c r="E473" s="158" t="s">
        <v>2452</v>
      </c>
      <c r="F473" s="623" t="s">
        <v>691</v>
      </c>
      <c r="G473" s="426">
        <v>4993.8</v>
      </c>
      <c r="H473" s="426">
        <f t="shared" si="12"/>
        <v>23491</v>
      </c>
      <c r="I473" s="160" t="s">
        <v>2761</v>
      </c>
      <c r="J473" s="160" t="s">
        <v>229</v>
      </c>
      <c r="K473" s="160" t="s">
        <v>229</v>
      </c>
      <c r="L473" s="161">
        <v>90303900</v>
      </c>
      <c r="M473" s="160" t="s">
        <v>675</v>
      </c>
      <c r="N473" s="161">
        <v>4</v>
      </c>
      <c r="O473" s="161" t="s">
        <v>2453</v>
      </c>
      <c r="P473" s="403"/>
      <c r="Q473" s="160"/>
      <c r="R473" s="232"/>
      <c r="S473" s="183">
        <v>8717332774494</v>
      </c>
    </row>
    <row r="474" spans="1:19" ht="13.5" thickBot="1" x14ac:dyDescent="0.25">
      <c r="A474" s="450"/>
      <c r="B474" s="562" t="s">
        <v>2454</v>
      </c>
      <c r="C474" s="626"/>
      <c r="D474" s="563"/>
      <c r="E474" s="563"/>
      <c r="F474" s="564"/>
      <c r="G474" s="564"/>
      <c r="H474" s="564"/>
      <c r="I474" s="566" t="s">
        <v>1175</v>
      </c>
      <c r="J474" s="566"/>
      <c r="K474" s="566"/>
      <c r="L474" s="566"/>
      <c r="M474" s="566"/>
      <c r="N474" s="566" t="s">
        <v>1175</v>
      </c>
      <c r="O474" s="566" t="s">
        <v>1175</v>
      </c>
      <c r="P474" s="563"/>
      <c r="Q474" s="567"/>
      <c r="R474" s="567"/>
      <c r="S474" s="568"/>
    </row>
    <row r="475" spans="1:19" x14ac:dyDescent="0.2">
      <c r="A475" s="450"/>
      <c r="B475" s="170" t="s">
        <v>2455</v>
      </c>
      <c r="C475" s="171"/>
      <c r="D475" s="172" t="s">
        <v>1175</v>
      </c>
      <c r="E475" s="171"/>
      <c r="F475" s="173"/>
      <c r="G475" s="451"/>
      <c r="H475" s="451"/>
      <c r="I475" s="176" t="s">
        <v>1175</v>
      </c>
      <c r="J475" s="176"/>
      <c r="K475" s="176"/>
      <c r="L475" s="176"/>
      <c r="M475" s="176"/>
      <c r="N475" s="176" t="s">
        <v>1175</v>
      </c>
      <c r="O475" s="176" t="s">
        <v>1175</v>
      </c>
      <c r="P475" s="417"/>
      <c r="Q475" s="176"/>
      <c r="R475" s="177"/>
      <c r="S475" s="398"/>
    </row>
    <row r="476" spans="1:19" x14ac:dyDescent="0.2">
      <c r="A476" s="450"/>
      <c r="B476" s="155">
        <v>705000288669</v>
      </c>
      <c r="C476" s="156" t="s">
        <v>2457</v>
      </c>
      <c r="D476" s="181" t="s">
        <v>2458</v>
      </c>
      <c r="E476" s="249" t="s">
        <v>2459</v>
      </c>
      <c r="F476" s="631" t="s">
        <v>691</v>
      </c>
      <c r="G476" s="426">
        <v>552.47</v>
      </c>
      <c r="H476" s="426">
        <f t="shared" si="12"/>
        <v>2599</v>
      </c>
      <c r="I476" s="160" t="s">
        <v>2761</v>
      </c>
      <c r="J476" s="160" t="s">
        <v>229</v>
      </c>
      <c r="K476" s="160" t="s">
        <v>229</v>
      </c>
      <c r="L476" s="247">
        <v>8538909999</v>
      </c>
      <c r="M476" s="232" t="s">
        <v>675</v>
      </c>
      <c r="N476" s="161">
        <v>11</v>
      </c>
      <c r="O476" s="161" t="s">
        <v>2460</v>
      </c>
      <c r="P476" s="406"/>
      <c r="Q476" s="232" t="s">
        <v>601</v>
      </c>
      <c r="R476" s="232"/>
      <c r="S476" s="183">
        <v>8717332925537</v>
      </c>
    </row>
    <row r="477" spans="1:19" ht="16.5" x14ac:dyDescent="0.2">
      <c r="A477" s="450"/>
      <c r="B477" s="155">
        <v>705000317733</v>
      </c>
      <c r="C477" s="156" t="s">
        <v>2461</v>
      </c>
      <c r="D477" s="181" t="s">
        <v>2462</v>
      </c>
      <c r="E477" s="158" t="s">
        <v>2463</v>
      </c>
      <c r="F477" s="631" t="s">
        <v>691</v>
      </c>
      <c r="G477" s="426">
        <v>754.05</v>
      </c>
      <c r="H477" s="426">
        <f t="shared" si="12"/>
        <v>3547</v>
      </c>
      <c r="I477" s="160" t="s">
        <v>2761</v>
      </c>
      <c r="J477" s="160" t="s">
        <v>229</v>
      </c>
      <c r="K477" s="160" t="s">
        <v>229</v>
      </c>
      <c r="L477" s="247">
        <v>8538909999</v>
      </c>
      <c r="M477" s="232" t="s">
        <v>675</v>
      </c>
      <c r="N477" s="161">
        <v>0</v>
      </c>
      <c r="O477" s="250">
        <v>0.2</v>
      </c>
      <c r="P477" s="406"/>
      <c r="Q477" s="232" t="s">
        <v>601</v>
      </c>
      <c r="R477" s="232"/>
      <c r="S477" s="183">
        <v>8717332541201</v>
      </c>
    </row>
    <row r="478" spans="1:19" x14ac:dyDescent="0.2">
      <c r="A478" s="467"/>
      <c r="B478" s="155" t="s">
        <v>2464</v>
      </c>
      <c r="C478" s="155" t="s">
        <v>2465</v>
      </c>
      <c r="D478" s="157" t="s">
        <v>2464</v>
      </c>
      <c r="E478" s="179" t="s">
        <v>2466</v>
      </c>
      <c r="F478" s="623" t="s">
        <v>691</v>
      </c>
      <c r="G478" s="426">
        <v>1523.77</v>
      </c>
      <c r="H478" s="426">
        <f t="shared" si="12"/>
        <v>7168</v>
      </c>
      <c r="I478" s="160" t="s">
        <v>2761</v>
      </c>
      <c r="J478" s="160" t="s">
        <v>229</v>
      </c>
      <c r="K478" s="194" t="s">
        <v>229</v>
      </c>
      <c r="L478" s="204">
        <v>8531103000</v>
      </c>
      <c r="M478" s="160" t="s">
        <v>675</v>
      </c>
      <c r="N478" s="161">
        <v>3</v>
      </c>
      <c r="O478" s="250">
        <v>3.72</v>
      </c>
      <c r="P478" s="408"/>
      <c r="Q478" s="255" t="s">
        <v>601</v>
      </c>
      <c r="R478" s="232" t="s">
        <v>2456</v>
      </c>
      <c r="S478" s="183">
        <v>8717332925582</v>
      </c>
    </row>
    <row r="479" spans="1:19" x14ac:dyDescent="0.2">
      <c r="A479" s="467"/>
      <c r="B479" s="155" t="s">
        <v>2467</v>
      </c>
      <c r="C479" s="155" t="s">
        <v>2468</v>
      </c>
      <c r="D479" s="157" t="s">
        <v>2467</v>
      </c>
      <c r="E479" s="179" t="s">
        <v>2469</v>
      </c>
      <c r="F479" s="623" t="s">
        <v>691</v>
      </c>
      <c r="G479" s="426">
        <v>228.77</v>
      </c>
      <c r="H479" s="426">
        <f t="shared" si="12"/>
        <v>1076</v>
      </c>
      <c r="I479" s="160" t="s">
        <v>2761</v>
      </c>
      <c r="J479" s="160" t="s">
        <v>229</v>
      </c>
      <c r="K479" s="194" t="s">
        <v>229</v>
      </c>
      <c r="L479" s="204">
        <v>8531103000</v>
      </c>
      <c r="M479" s="160" t="s">
        <v>675</v>
      </c>
      <c r="N479" s="161">
        <v>0</v>
      </c>
      <c r="O479" s="250">
        <v>0.14000000000000001</v>
      </c>
      <c r="P479" s="408"/>
      <c r="Q479" s="255" t="s">
        <v>601</v>
      </c>
      <c r="R479" s="232"/>
      <c r="S479" s="183">
        <v>8717332925599</v>
      </c>
    </row>
    <row r="480" spans="1:19" x14ac:dyDescent="0.2">
      <c r="A480" s="467"/>
      <c r="B480" s="155" t="s">
        <v>2470</v>
      </c>
      <c r="C480" s="155" t="s">
        <v>2471</v>
      </c>
      <c r="D480" s="157" t="s">
        <v>2470</v>
      </c>
      <c r="E480" s="179" t="s">
        <v>2472</v>
      </c>
      <c r="F480" s="623" t="s">
        <v>691</v>
      </c>
      <c r="G480" s="426">
        <v>2647.31</v>
      </c>
      <c r="H480" s="426">
        <f t="shared" si="12"/>
        <v>12453</v>
      </c>
      <c r="I480" s="160" t="s">
        <v>2761</v>
      </c>
      <c r="J480" s="160" t="s">
        <v>229</v>
      </c>
      <c r="K480" s="194" t="s">
        <v>229</v>
      </c>
      <c r="L480" s="204">
        <v>8531103000</v>
      </c>
      <c r="M480" s="160" t="s">
        <v>675</v>
      </c>
      <c r="N480" s="161">
        <v>0</v>
      </c>
      <c r="O480" s="250">
        <v>17.739999999999998</v>
      </c>
      <c r="P480" s="408"/>
      <c r="Q480" s="255" t="s">
        <v>601</v>
      </c>
      <c r="R480" s="232" t="s">
        <v>2456</v>
      </c>
      <c r="S480" s="183">
        <v>8717332925605</v>
      </c>
    </row>
    <row r="481" spans="1:19" x14ac:dyDescent="0.2">
      <c r="A481" s="467"/>
      <c r="B481" s="155" t="s">
        <v>2473</v>
      </c>
      <c r="C481" s="155" t="s">
        <v>2474</v>
      </c>
      <c r="D481" s="157" t="s">
        <v>2473</v>
      </c>
      <c r="E481" s="179" t="s">
        <v>2475</v>
      </c>
      <c r="F481" s="623" t="s">
        <v>691</v>
      </c>
      <c r="G481" s="426">
        <v>2647.31</v>
      </c>
      <c r="H481" s="426">
        <f t="shared" si="12"/>
        <v>12453</v>
      </c>
      <c r="I481" s="160" t="s">
        <v>2761</v>
      </c>
      <c r="J481" s="160" t="s">
        <v>229</v>
      </c>
      <c r="K481" s="194" t="s">
        <v>229</v>
      </c>
      <c r="L481" s="204">
        <v>8531103000</v>
      </c>
      <c r="M481" s="160" t="s">
        <v>675</v>
      </c>
      <c r="N481" s="161">
        <v>0</v>
      </c>
      <c r="O481" s="250">
        <v>24</v>
      </c>
      <c r="P481" s="408"/>
      <c r="Q481" s="255" t="s">
        <v>601</v>
      </c>
      <c r="R481" s="232" t="s">
        <v>2456</v>
      </c>
      <c r="S481" s="183">
        <v>8717332925612</v>
      </c>
    </row>
    <row r="482" spans="1:19" x14ac:dyDescent="0.2">
      <c r="A482" s="467"/>
      <c r="B482" s="155" t="s">
        <v>2476</v>
      </c>
      <c r="C482" s="155" t="s">
        <v>2477</v>
      </c>
      <c r="D482" s="157" t="s">
        <v>2476</v>
      </c>
      <c r="E482" s="179" t="s">
        <v>2478</v>
      </c>
      <c r="F482" s="623" t="s">
        <v>691</v>
      </c>
      <c r="G482" s="426">
        <v>1089.4000000000001</v>
      </c>
      <c r="H482" s="426">
        <f t="shared" si="12"/>
        <v>5125</v>
      </c>
      <c r="I482" s="160" t="s">
        <v>2761</v>
      </c>
      <c r="J482" s="160" t="s">
        <v>229</v>
      </c>
      <c r="K482" s="194" t="s">
        <v>229</v>
      </c>
      <c r="L482" s="204">
        <v>8531103000</v>
      </c>
      <c r="M482" s="160" t="s">
        <v>675</v>
      </c>
      <c r="N482" s="161">
        <v>0</v>
      </c>
      <c r="O482" s="250">
        <v>2.2000000000000002</v>
      </c>
      <c r="P482" s="408"/>
      <c r="Q482" s="255" t="s">
        <v>601</v>
      </c>
      <c r="R482" s="232" t="s">
        <v>2456</v>
      </c>
      <c r="S482" s="163">
        <v>8717332925735</v>
      </c>
    </row>
    <row r="483" spans="1:19" x14ac:dyDescent="0.2">
      <c r="A483" s="450"/>
      <c r="B483" s="170" t="s">
        <v>2479</v>
      </c>
      <c r="C483" s="171"/>
      <c r="D483" s="172" t="s">
        <v>1175</v>
      </c>
      <c r="E483" s="171"/>
      <c r="F483" s="173"/>
      <c r="G483" s="451"/>
      <c r="H483" s="451"/>
      <c r="I483" s="174" t="s">
        <v>1175</v>
      </c>
      <c r="J483" s="174"/>
      <c r="K483" s="174"/>
      <c r="L483" s="174"/>
      <c r="M483" s="174"/>
      <c r="N483" s="174" t="s">
        <v>1175</v>
      </c>
      <c r="O483" s="174" t="s">
        <v>1175</v>
      </c>
      <c r="P483" s="417"/>
      <c r="Q483" s="176"/>
      <c r="R483" s="177"/>
      <c r="S483" s="398"/>
    </row>
    <row r="484" spans="1:19" x14ac:dyDescent="0.2">
      <c r="A484" s="450"/>
      <c r="B484" s="155" t="s">
        <v>1319</v>
      </c>
      <c r="C484" s="156" t="s">
        <v>2480</v>
      </c>
      <c r="D484" s="157" t="s">
        <v>2481</v>
      </c>
      <c r="E484" s="158" t="s">
        <v>2482</v>
      </c>
      <c r="F484" s="623" t="s">
        <v>691</v>
      </c>
      <c r="G484" s="426">
        <v>503.4</v>
      </c>
      <c r="H484" s="426">
        <f t="shared" si="12"/>
        <v>2368</v>
      </c>
      <c r="I484" s="160" t="s">
        <v>2761</v>
      </c>
      <c r="J484" s="160" t="s">
        <v>229</v>
      </c>
      <c r="K484" s="160" t="s">
        <v>229</v>
      </c>
      <c r="L484" s="161">
        <v>8531900000</v>
      </c>
      <c r="M484" s="160" t="s">
        <v>1286</v>
      </c>
      <c r="N484" s="161">
        <v>0</v>
      </c>
      <c r="O484" s="161" t="s">
        <v>2483</v>
      </c>
      <c r="P484" s="403"/>
      <c r="Q484" s="160"/>
      <c r="R484" s="232" t="s">
        <v>2456</v>
      </c>
      <c r="S484" s="163"/>
    </row>
    <row r="485" spans="1:19" x14ac:dyDescent="0.2">
      <c r="A485" s="450"/>
      <c r="B485" s="155">
        <v>665000033702</v>
      </c>
      <c r="C485" s="155" t="s">
        <v>2484</v>
      </c>
      <c r="D485" s="157" t="s">
        <v>2485</v>
      </c>
      <c r="E485" s="180" t="s">
        <v>2486</v>
      </c>
      <c r="F485" s="623" t="s">
        <v>691</v>
      </c>
      <c r="G485" s="426">
        <v>2168.75</v>
      </c>
      <c r="H485" s="426">
        <f t="shared" si="12"/>
        <v>10202</v>
      </c>
      <c r="I485" s="231" t="s">
        <v>2761</v>
      </c>
      <c r="J485" s="231" t="s">
        <v>229</v>
      </c>
      <c r="K485" s="231" t="s">
        <v>664</v>
      </c>
      <c r="L485" s="161">
        <v>8303009000</v>
      </c>
      <c r="M485" s="231" t="s">
        <v>675</v>
      </c>
      <c r="N485" s="242">
        <v>0</v>
      </c>
      <c r="O485" s="242" t="s">
        <v>2487</v>
      </c>
      <c r="P485" s="418"/>
      <c r="Q485" s="231"/>
      <c r="R485" s="256" t="s">
        <v>2456</v>
      </c>
      <c r="S485" s="163">
        <v>8717332289899</v>
      </c>
    </row>
    <row r="486" spans="1:19" x14ac:dyDescent="0.2">
      <c r="A486" s="450"/>
      <c r="B486" s="155" t="s">
        <v>2488</v>
      </c>
      <c r="C486" s="156" t="s">
        <v>2489</v>
      </c>
      <c r="D486" s="157" t="s">
        <v>2490</v>
      </c>
      <c r="E486" s="158" t="s">
        <v>2491</v>
      </c>
      <c r="F486" s="623" t="s">
        <v>691</v>
      </c>
      <c r="G486" s="426">
        <v>1754.85</v>
      </c>
      <c r="H486" s="426">
        <f t="shared" si="12"/>
        <v>8255</v>
      </c>
      <c r="I486" s="160" t="s">
        <v>2761</v>
      </c>
      <c r="J486" s="160" t="s">
        <v>229</v>
      </c>
      <c r="K486" s="160" t="s">
        <v>664</v>
      </c>
      <c r="L486" s="161">
        <v>8303009000</v>
      </c>
      <c r="M486" s="160" t="s">
        <v>675</v>
      </c>
      <c r="N486" s="161">
        <v>0</v>
      </c>
      <c r="O486" s="161" t="s">
        <v>2492</v>
      </c>
      <c r="P486" s="403"/>
      <c r="Q486" s="160"/>
      <c r="R486" s="232" t="s">
        <v>2456</v>
      </c>
      <c r="S486" s="163">
        <v>8717332289905</v>
      </c>
    </row>
    <row r="487" spans="1:19" x14ac:dyDescent="0.2">
      <c r="A487" s="450"/>
      <c r="B487" s="155" t="s">
        <v>1319</v>
      </c>
      <c r="C487" s="156" t="s">
        <v>2493</v>
      </c>
      <c r="D487" s="157" t="s">
        <v>2494</v>
      </c>
      <c r="E487" s="158" t="s">
        <v>2495</v>
      </c>
      <c r="F487" s="623" t="s">
        <v>691</v>
      </c>
      <c r="G487" s="426">
        <v>100.98</v>
      </c>
      <c r="H487" s="426">
        <f t="shared" si="12"/>
        <v>475</v>
      </c>
      <c r="I487" s="160" t="s">
        <v>2761</v>
      </c>
      <c r="J487" s="160" t="s">
        <v>229</v>
      </c>
      <c r="K487" s="160" t="s">
        <v>3</v>
      </c>
      <c r="L487" s="161">
        <v>7326909890</v>
      </c>
      <c r="M487" s="160" t="s">
        <v>675</v>
      </c>
      <c r="N487" s="161">
        <v>1</v>
      </c>
      <c r="O487" s="161" t="s">
        <v>1694</v>
      </c>
      <c r="P487" s="374"/>
      <c r="Q487" s="160"/>
      <c r="R487" s="232" t="s">
        <v>2456</v>
      </c>
      <c r="S487" s="183" t="s">
        <v>1175</v>
      </c>
    </row>
    <row r="488" spans="1:19" x14ac:dyDescent="0.2">
      <c r="A488" s="450"/>
      <c r="B488" s="170" t="s">
        <v>2496</v>
      </c>
      <c r="C488" s="171"/>
      <c r="D488" s="172" t="s">
        <v>1175</v>
      </c>
      <c r="E488" s="171"/>
      <c r="F488" s="173"/>
      <c r="G488" s="451"/>
      <c r="H488" s="451"/>
      <c r="I488" s="174" t="s">
        <v>1175</v>
      </c>
      <c r="J488" s="174"/>
      <c r="K488" s="174"/>
      <c r="L488" s="174"/>
      <c r="M488" s="174"/>
      <c r="N488" s="174" t="s">
        <v>1175</v>
      </c>
      <c r="O488" s="174" t="s">
        <v>1175</v>
      </c>
      <c r="P488" s="375"/>
      <c r="Q488" s="174"/>
      <c r="R488" s="177"/>
      <c r="S488" s="398"/>
    </row>
    <row r="489" spans="1:19" x14ac:dyDescent="0.2">
      <c r="A489" s="450"/>
      <c r="B489" s="155" t="s">
        <v>2497</v>
      </c>
      <c r="C489" s="156" t="s">
        <v>2498</v>
      </c>
      <c r="D489" s="157" t="s">
        <v>2499</v>
      </c>
      <c r="E489" s="158" t="s">
        <v>2500</v>
      </c>
      <c r="F489" s="623" t="s">
        <v>691</v>
      </c>
      <c r="G489" s="426">
        <v>552.04999999999995</v>
      </c>
      <c r="H489" s="426">
        <f t="shared" si="12"/>
        <v>2597</v>
      </c>
      <c r="I489" s="160" t="s">
        <v>2761</v>
      </c>
      <c r="J489" s="160" t="s">
        <v>229</v>
      </c>
      <c r="K489" s="160" t="s">
        <v>3</v>
      </c>
      <c r="L489" s="161">
        <v>8531900000</v>
      </c>
      <c r="M489" s="160" t="s">
        <v>675</v>
      </c>
      <c r="N489" s="161">
        <v>5</v>
      </c>
      <c r="O489" s="161" t="s">
        <v>2501</v>
      </c>
      <c r="P489" s="181"/>
      <c r="Q489" s="160"/>
      <c r="R489" s="232" t="s">
        <v>2456</v>
      </c>
      <c r="S489" s="164">
        <v>8717332020836</v>
      </c>
    </row>
    <row r="490" spans="1:19" x14ac:dyDescent="0.2">
      <c r="A490" s="450"/>
      <c r="B490" s="155" t="s">
        <v>2502</v>
      </c>
      <c r="C490" s="156" t="s">
        <v>2503</v>
      </c>
      <c r="D490" s="157" t="s">
        <v>2504</v>
      </c>
      <c r="E490" s="476" t="s">
        <v>2505</v>
      </c>
      <c r="F490" s="623" t="s">
        <v>691</v>
      </c>
      <c r="G490" s="426">
        <v>65.13</v>
      </c>
      <c r="H490" s="426">
        <f t="shared" si="12"/>
        <v>306</v>
      </c>
      <c r="I490" s="477" t="s">
        <v>2761</v>
      </c>
      <c r="J490" s="477" t="s">
        <v>229</v>
      </c>
      <c r="K490" s="477" t="s">
        <v>3</v>
      </c>
      <c r="L490" s="161">
        <v>8536501999</v>
      </c>
      <c r="M490" s="477" t="s">
        <v>675</v>
      </c>
      <c r="N490" s="478">
        <v>3</v>
      </c>
      <c r="O490" s="478" t="s">
        <v>1234</v>
      </c>
      <c r="P490" s="479"/>
      <c r="Q490" s="477"/>
      <c r="R490" s="480" t="s">
        <v>2456</v>
      </c>
      <c r="S490" s="481">
        <v>8717332019038</v>
      </c>
    </row>
    <row r="491" spans="1:19" ht="16.5" x14ac:dyDescent="0.2">
      <c r="A491" s="450"/>
      <c r="B491" s="155" t="s">
        <v>2506</v>
      </c>
      <c r="C491" s="156" t="s">
        <v>2507</v>
      </c>
      <c r="D491" s="157" t="s">
        <v>2508</v>
      </c>
      <c r="E491" s="476" t="s">
        <v>2509</v>
      </c>
      <c r="F491" s="623" t="s">
        <v>691</v>
      </c>
      <c r="G491" s="426">
        <v>39.08</v>
      </c>
      <c r="H491" s="426">
        <f t="shared" si="12"/>
        <v>184</v>
      </c>
      <c r="I491" s="477" t="s">
        <v>2761</v>
      </c>
      <c r="J491" s="477" t="s">
        <v>229</v>
      </c>
      <c r="K491" s="477" t="s">
        <v>3</v>
      </c>
      <c r="L491" s="161">
        <v>8536501999</v>
      </c>
      <c r="M491" s="477" t="s">
        <v>675</v>
      </c>
      <c r="N491" s="478">
        <v>8</v>
      </c>
      <c r="O491" s="478" t="s">
        <v>2451</v>
      </c>
      <c r="P491" s="479"/>
      <c r="Q491" s="477"/>
      <c r="R491" s="480" t="s">
        <v>2456</v>
      </c>
      <c r="S491" s="481">
        <v>8717332020829</v>
      </c>
    </row>
    <row r="492" spans="1:19" x14ac:dyDescent="0.2">
      <c r="A492" s="450"/>
      <c r="B492" s="155" t="s">
        <v>2510</v>
      </c>
      <c r="C492" s="156" t="s">
        <v>2511</v>
      </c>
      <c r="D492" s="157" t="s">
        <v>2512</v>
      </c>
      <c r="E492" s="158" t="s">
        <v>2513</v>
      </c>
      <c r="F492" s="623" t="s">
        <v>691</v>
      </c>
      <c r="G492" s="426">
        <v>79.819999999999993</v>
      </c>
      <c r="H492" s="426">
        <f t="shared" si="12"/>
        <v>375</v>
      </c>
      <c r="I492" s="160" t="s">
        <v>2761</v>
      </c>
      <c r="J492" s="160" t="s">
        <v>229</v>
      </c>
      <c r="K492" s="160" t="s">
        <v>3</v>
      </c>
      <c r="L492" s="161">
        <v>8505902999</v>
      </c>
      <c r="M492" s="160" t="s">
        <v>675</v>
      </c>
      <c r="N492" s="161">
        <v>4</v>
      </c>
      <c r="O492" s="161" t="s">
        <v>1155</v>
      </c>
      <c r="P492" s="181"/>
      <c r="Q492" s="160"/>
      <c r="R492" s="232" t="s">
        <v>2456</v>
      </c>
      <c r="S492" s="164">
        <v>8717332002962</v>
      </c>
    </row>
    <row r="493" spans="1:19" ht="16.5" x14ac:dyDescent="0.2">
      <c r="A493" s="450"/>
      <c r="B493" s="155" t="s">
        <v>2514</v>
      </c>
      <c r="C493" s="156" t="s">
        <v>2515</v>
      </c>
      <c r="D493" s="157" t="s">
        <v>2516</v>
      </c>
      <c r="E493" s="158" t="s">
        <v>2517</v>
      </c>
      <c r="F493" s="623" t="s">
        <v>691</v>
      </c>
      <c r="G493" s="426">
        <v>248.1</v>
      </c>
      <c r="H493" s="426">
        <f t="shared" si="12"/>
        <v>1167</v>
      </c>
      <c r="I493" s="160" t="s">
        <v>2761</v>
      </c>
      <c r="J493" s="160" t="s">
        <v>229</v>
      </c>
      <c r="K493" s="160" t="s">
        <v>3</v>
      </c>
      <c r="L493" s="161">
        <v>8505902999</v>
      </c>
      <c r="M493" s="160" t="s">
        <v>675</v>
      </c>
      <c r="N493" s="161">
        <v>4</v>
      </c>
      <c r="O493" s="161" t="s">
        <v>1536</v>
      </c>
      <c r="P493" s="181"/>
      <c r="Q493" s="160"/>
      <c r="R493" s="232" t="s">
        <v>2456</v>
      </c>
      <c r="S493" s="164">
        <v>8717332002948</v>
      </c>
    </row>
    <row r="494" spans="1:19" ht="16.5" x14ac:dyDescent="0.2">
      <c r="A494" s="450"/>
      <c r="B494" s="155" t="s">
        <v>2518</v>
      </c>
      <c r="C494" s="156" t="s">
        <v>2519</v>
      </c>
      <c r="D494" s="157" t="s">
        <v>2520</v>
      </c>
      <c r="E494" s="158" t="s">
        <v>2521</v>
      </c>
      <c r="F494" s="623" t="s">
        <v>691</v>
      </c>
      <c r="G494" s="426">
        <v>456.79</v>
      </c>
      <c r="H494" s="426">
        <f t="shared" si="12"/>
        <v>2149</v>
      </c>
      <c r="I494" s="160" t="s">
        <v>2761</v>
      </c>
      <c r="J494" s="160" t="s">
        <v>229</v>
      </c>
      <c r="K494" s="160" t="s">
        <v>3</v>
      </c>
      <c r="L494" s="161">
        <v>8505902999</v>
      </c>
      <c r="M494" s="160" t="s">
        <v>675</v>
      </c>
      <c r="N494" s="161">
        <v>1</v>
      </c>
      <c r="O494" s="161" t="s">
        <v>2522</v>
      </c>
      <c r="P494" s="181"/>
      <c r="Q494" s="160"/>
      <c r="R494" s="232" t="s">
        <v>2456</v>
      </c>
      <c r="S494" s="164">
        <v>8717332002979</v>
      </c>
    </row>
    <row r="495" spans="1:19" x14ac:dyDescent="0.2">
      <c r="A495" s="450"/>
      <c r="B495" s="155" t="s">
        <v>2523</v>
      </c>
      <c r="C495" s="156" t="s">
        <v>2524</v>
      </c>
      <c r="D495" s="157" t="s">
        <v>2525</v>
      </c>
      <c r="E495" s="158" t="s">
        <v>2526</v>
      </c>
      <c r="F495" s="623" t="s">
        <v>691</v>
      </c>
      <c r="G495" s="426">
        <v>60.24</v>
      </c>
      <c r="H495" s="426">
        <f t="shared" si="12"/>
        <v>283</v>
      </c>
      <c r="I495" s="160" t="s">
        <v>2761</v>
      </c>
      <c r="J495" s="160" t="s">
        <v>229</v>
      </c>
      <c r="K495" s="160" t="s">
        <v>3</v>
      </c>
      <c r="L495" s="161">
        <v>8505909090</v>
      </c>
      <c r="M495" s="160" t="s">
        <v>675</v>
      </c>
      <c r="N495" s="161">
        <v>2</v>
      </c>
      <c r="O495" s="161" t="s">
        <v>2527</v>
      </c>
      <c r="P495" s="181"/>
      <c r="Q495" s="160"/>
      <c r="R495" s="232" t="s">
        <v>2456</v>
      </c>
      <c r="S495" s="164">
        <v>8717332019021</v>
      </c>
    </row>
    <row r="496" spans="1:19" ht="16.5" x14ac:dyDescent="0.2">
      <c r="A496" s="450"/>
      <c r="B496" s="155" t="s">
        <v>2528</v>
      </c>
      <c r="C496" s="156" t="s">
        <v>2529</v>
      </c>
      <c r="D496" s="157" t="s">
        <v>2530</v>
      </c>
      <c r="E496" s="158" t="s">
        <v>2531</v>
      </c>
      <c r="F496" s="623" t="s">
        <v>691</v>
      </c>
      <c r="G496" s="426">
        <v>422.25</v>
      </c>
      <c r="H496" s="426">
        <f t="shared" si="12"/>
        <v>1986</v>
      </c>
      <c r="I496" s="160" t="s">
        <v>2761</v>
      </c>
      <c r="J496" s="160" t="s">
        <v>229</v>
      </c>
      <c r="K496" s="160" t="s">
        <v>3</v>
      </c>
      <c r="L496" s="161">
        <v>8505909090</v>
      </c>
      <c r="M496" s="160" t="s">
        <v>675</v>
      </c>
      <c r="N496" s="161">
        <v>1</v>
      </c>
      <c r="O496" s="161" t="s">
        <v>2532</v>
      </c>
      <c r="P496" s="181"/>
      <c r="Q496" s="160"/>
      <c r="R496" s="232" t="s">
        <v>2456</v>
      </c>
      <c r="S496" s="164">
        <v>8717332002986</v>
      </c>
    </row>
    <row r="497" spans="1:19" x14ac:dyDescent="0.2">
      <c r="A497" s="450"/>
      <c r="B497" s="170" t="s">
        <v>2533</v>
      </c>
      <c r="C497" s="171" t="s">
        <v>1175</v>
      </c>
      <c r="D497" s="172" t="s">
        <v>1175</v>
      </c>
      <c r="E497" s="171"/>
      <c r="F497" s="173"/>
      <c r="G497" s="451"/>
      <c r="H497" s="451"/>
      <c r="I497" s="174" t="s">
        <v>1175</v>
      </c>
      <c r="J497" s="174"/>
      <c r="K497" s="174"/>
      <c r="L497" s="174"/>
      <c r="M497" s="174"/>
      <c r="N497" s="174" t="s">
        <v>1175</v>
      </c>
      <c r="O497" s="174"/>
      <c r="P497" s="375"/>
      <c r="Q497" s="174"/>
      <c r="R497" s="177"/>
      <c r="S497" s="398"/>
    </row>
    <row r="498" spans="1:19" s="255" customFormat="1" ht="11.25" x14ac:dyDescent="0.2">
      <c r="A498" s="450"/>
      <c r="B498" s="155"/>
      <c r="C498" s="156" t="s">
        <v>2534</v>
      </c>
      <c r="D498" s="157" t="s">
        <v>2535</v>
      </c>
      <c r="E498" s="179" t="s">
        <v>2536</v>
      </c>
      <c r="F498" s="623" t="s">
        <v>2649</v>
      </c>
      <c r="G498" s="426">
        <v>900</v>
      </c>
      <c r="H498" s="426">
        <f t="shared" si="12"/>
        <v>4234</v>
      </c>
      <c r="I498" s="160" t="s">
        <v>2761</v>
      </c>
      <c r="J498" s="160" t="s">
        <v>1181</v>
      </c>
      <c r="K498" s="160" t="s">
        <v>1181</v>
      </c>
      <c r="L498" s="160" t="s">
        <v>1181</v>
      </c>
      <c r="M498" s="160" t="s">
        <v>2537</v>
      </c>
      <c r="N498" s="160" t="s">
        <v>1181</v>
      </c>
      <c r="O498" s="160" t="s">
        <v>1182</v>
      </c>
      <c r="P498" s="408"/>
      <c r="Q498" s="194"/>
      <c r="R498" s="157" t="s">
        <v>2538</v>
      </c>
      <c r="S498" s="163">
        <v>8717332951796</v>
      </c>
    </row>
    <row r="499" spans="1:19" s="255" customFormat="1" ht="11.25" x14ac:dyDescent="0.2">
      <c r="A499" s="450"/>
      <c r="B499" s="155"/>
      <c r="C499" s="156" t="s">
        <v>2539</v>
      </c>
      <c r="D499" s="157" t="s">
        <v>2540</v>
      </c>
      <c r="E499" s="179" t="s">
        <v>2695</v>
      </c>
      <c r="F499" s="623" t="s">
        <v>2649</v>
      </c>
      <c r="G499" s="426">
        <v>600</v>
      </c>
      <c r="H499" s="426">
        <f t="shared" si="12"/>
        <v>2822</v>
      </c>
      <c r="I499" s="160" t="s">
        <v>2761</v>
      </c>
      <c r="J499" s="160" t="s">
        <v>1181</v>
      </c>
      <c r="K499" s="160" t="s">
        <v>1181</v>
      </c>
      <c r="L499" s="160" t="s">
        <v>1181</v>
      </c>
      <c r="M499" s="160" t="s">
        <v>2537</v>
      </c>
      <c r="N499" s="160" t="s">
        <v>1181</v>
      </c>
      <c r="O499" s="160" t="s">
        <v>1182</v>
      </c>
      <c r="P499" s="408"/>
      <c r="Q499" s="194"/>
      <c r="R499" s="157" t="s">
        <v>2541</v>
      </c>
      <c r="S499" s="163">
        <v>4060039025128</v>
      </c>
    </row>
    <row r="500" spans="1:19" s="255" customFormat="1" ht="11.25" x14ac:dyDescent="0.2">
      <c r="A500" s="450"/>
      <c r="B500" s="155"/>
      <c r="C500" s="156" t="s">
        <v>2542</v>
      </c>
      <c r="D500" s="157" t="s">
        <v>2543</v>
      </c>
      <c r="E500" s="179" t="s">
        <v>2696</v>
      </c>
      <c r="F500" s="623" t="s">
        <v>2649</v>
      </c>
      <c r="G500" s="426">
        <v>600</v>
      </c>
      <c r="H500" s="426">
        <f t="shared" si="12"/>
        <v>2822</v>
      </c>
      <c r="I500" s="160" t="s">
        <v>2761</v>
      </c>
      <c r="J500" s="160" t="s">
        <v>1181</v>
      </c>
      <c r="K500" s="160" t="s">
        <v>1181</v>
      </c>
      <c r="L500" s="160" t="s">
        <v>1181</v>
      </c>
      <c r="M500" s="160" t="s">
        <v>2537</v>
      </c>
      <c r="N500" s="160" t="s">
        <v>1181</v>
      </c>
      <c r="O500" s="160" t="s">
        <v>1182</v>
      </c>
      <c r="P500" s="408"/>
      <c r="Q500" s="194"/>
      <c r="R500" s="157" t="s">
        <v>2541</v>
      </c>
      <c r="S500" s="163">
        <v>4060039025135</v>
      </c>
    </row>
    <row r="503" spans="1:19" x14ac:dyDescent="0.2">
      <c r="G503" s="449"/>
      <c r="H503" s="449"/>
    </row>
    <row r="504" spans="1:19" x14ac:dyDescent="0.2">
      <c r="G504" s="449"/>
      <c r="H504" s="449"/>
    </row>
    <row r="505" spans="1:19" x14ac:dyDescent="0.2">
      <c r="C505" s="143"/>
      <c r="G505" s="449"/>
      <c r="H505" s="449"/>
    </row>
    <row r="506" spans="1:19" x14ac:dyDescent="0.2">
      <c r="C506" s="166"/>
      <c r="G506" s="449"/>
      <c r="H506" s="449"/>
    </row>
    <row r="507" spans="1:19" x14ac:dyDescent="0.2">
      <c r="C507" s="166"/>
      <c r="G507" s="449"/>
      <c r="H507" s="449"/>
    </row>
    <row r="508" spans="1:19" x14ac:dyDescent="0.2">
      <c r="C508" s="143"/>
      <c r="G508" s="449"/>
      <c r="H508" s="449"/>
    </row>
    <row r="509" spans="1:19" x14ac:dyDescent="0.2">
      <c r="C509" s="156"/>
      <c r="G509" s="449"/>
      <c r="H509" s="449"/>
    </row>
    <row r="510" spans="1:19" x14ac:dyDescent="0.2">
      <c r="C510" s="156"/>
      <c r="G510" s="449"/>
      <c r="H510" s="449"/>
    </row>
    <row r="511" spans="1:19" x14ac:dyDescent="0.2">
      <c r="C511" s="143"/>
      <c r="G511" s="449"/>
      <c r="H511" s="449"/>
    </row>
    <row r="512" spans="1:19" x14ac:dyDescent="0.2">
      <c r="C512" s="143"/>
      <c r="G512" s="449"/>
      <c r="H512" s="449"/>
    </row>
    <row r="513" spans="3:8" x14ac:dyDescent="0.2">
      <c r="C513" s="143"/>
      <c r="G513" s="449"/>
      <c r="H513" s="449"/>
    </row>
    <row r="514" spans="3:8" x14ac:dyDescent="0.2">
      <c r="C514" s="143"/>
    </row>
    <row r="515" spans="3:8" x14ac:dyDescent="0.2">
      <c r="C515" s="143"/>
    </row>
    <row r="516" spans="3:8" x14ac:dyDescent="0.2">
      <c r="C516" s="143"/>
    </row>
    <row r="517" spans="3:8" x14ac:dyDescent="0.2">
      <c r="C517" s="143"/>
    </row>
    <row r="518" spans="3:8" x14ac:dyDescent="0.2">
      <c r="C518" s="143"/>
    </row>
  </sheetData>
  <autoFilter ref="A2:S500" xr:uid="{A5418D08-87FE-4CDB-909A-43E682665CF0}"/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47EA-6D60-4A5E-95C5-E78B5F91A523}">
  <sheetPr>
    <tabColor theme="5" tint="0.79998168889431442"/>
  </sheetPr>
  <dimension ref="A1:W20"/>
  <sheetViews>
    <sheetView zoomScaleNormal="100" workbookViewId="0">
      <selection activeCell="E4" sqref="E4"/>
    </sheetView>
  </sheetViews>
  <sheetFormatPr defaultColWidth="11.42578125" defaultRowHeight="12.75" x14ac:dyDescent="0.2"/>
  <cols>
    <col min="1" max="1" width="23.7109375" style="128" customWidth="1"/>
    <col min="2" max="2" width="13.140625" style="128" bestFit="1" customWidth="1"/>
    <col min="3" max="3" width="38.28515625" style="128" bestFit="1" customWidth="1"/>
    <col min="4" max="4" width="11.42578125" style="128"/>
    <col min="5" max="6" width="11.5703125" style="128" customWidth="1"/>
    <col min="7" max="7" width="12.7109375" style="128" customWidth="1"/>
    <col min="8" max="12" width="11.42578125" style="128"/>
    <col min="13" max="13" width="22.85546875" style="128" bestFit="1" customWidth="1"/>
    <col min="14" max="14" width="14.7109375" style="128" bestFit="1" customWidth="1"/>
    <col min="15" max="16384" width="11.42578125" style="128"/>
  </cols>
  <sheetData>
    <row r="1" spans="1:23" ht="32.25" customHeight="1" x14ac:dyDescent="0.2">
      <c r="A1" s="257" t="s">
        <v>2544</v>
      </c>
      <c r="E1" s="258"/>
      <c r="F1" s="258"/>
    </row>
    <row r="2" spans="1:23" s="263" customFormat="1" ht="41.45" customHeight="1" x14ac:dyDescent="0.2">
      <c r="A2" s="259" t="s">
        <v>2545</v>
      </c>
      <c r="B2" s="259" t="s">
        <v>2546</v>
      </c>
      <c r="C2" s="259" t="s">
        <v>2547</v>
      </c>
      <c r="D2" s="259" t="s">
        <v>2548</v>
      </c>
      <c r="E2" s="259" t="s">
        <v>2549</v>
      </c>
      <c r="F2" s="259" t="s">
        <v>2550</v>
      </c>
      <c r="G2" s="259" t="s">
        <v>2551</v>
      </c>
      <c r="H2" s="260" t="s">
        <v>2552</v>
      </c>
      <c r="I2" s="260" t="s">
        <v>2553</v>
      </c>
      <c r="J2" s="260" t="s">
        <v>2554</v>
      </c>
      <c r="K2" s="259" t="s">
        <v>2555</v>
      </c>
      <c r="L2" s="259" t="s">
        <v>2556</v>
      </c>
      <c r="M2" s="259" t="s">
        <v>2557</v>
      </c>
      <c r="N2" s="261" t="s">
        <v>2558</v>
      </c>
      <c r="O2" s="262" t="s">
        <v>2559</v>
      </c>
      <c r="P2" s="262" t="s">
        <v>2560</v>
      </c>
      <c r="Q2" s="262" t="s">
        <v>2561</v>
      </c>
      <c r="R2" s="262" t="s">
        <v>2562</v>
      </c>
      <c r="S2" s="262" t="s">
        <v>2563</v>
      </c>
      <c r="T2" s="262" t="s">
        <v>2564</v>
      </c>
      <c r="U2" s="262" t="s">
        <v>2565</v>
      </c>
      <c r="V2" s="262" t="s">
        <v>2566</v>
      </c>
      <c r="W2" s="262" t="s">
        <v>2567</v>
      </c>
    </row>
    <row r="3" spans="1:23" x14ac:dyDescent="0.2">
      <c r="A3" s="128" t="s">
        <v>829</v>
      </c>
      <c r="B3" s="128" t="s">
        <v>839</v>
      </c>
      <c r="C3" s="128" t="s">
        <v>2568</v>
      </c>
      <c r="D3" s="128" t="s">
        <v>2569</v>
      </c>
      <c r="E3" s="271">
        <v>21.46</v>
      </c>
      <c r="F3" s="264">
        <f>ROUND(ROUND(E3*4.8,2),0)</f>
        <v>103</v>
      </c>
      <c r="G3" s="265">
        <v>44927</v>
      </c>
      <c r="H3" s="266" t="s">
        <v>691</v>
      </c>
      <c r="I3" s="266" t="s">
        <v>2570</v>
      </c>
      <c r="J3" s="266"/>
      <c r="L3" s="128" t="s">
        <v>1181</v>
      </c>
      <c r="M3" s="128" t="s">
        <v>2571</v>
      </c>
      <c r="N3" s="128" t="s">
        <v>2572</v>
      </c>
      <c r="O3" s="128">
        <v>1</v>
      </c>
      <c r="P3" s="128">
        <v>1</v>
      </c>
      <c r="Q3" s="128">
        <v>1</v>
      </c>
      <c r="W3" s="128" t="s">
        <v>2573</v>
      </c>
    </row>
    <row r="4" spans="1:23" x14ac:dyDescent="0.2">
      <c r="A4" s="128" t="s">
        <v>830</v>
      </c>
      <c r="B4" s="128" t="s">
        <v>840</v>
      </c>
      <c r="C4" s="128" t="s">
        <v>2574</v>
      </c>
      <c r="D4" s="128" t="s">
        <v>2569</v>
      </c>
      <c r="E4" s="271">
        <v>28.64</v>
      </c>
      <c r="F4" s="264">
        <f t="shared" ref="F4:F20" si="0">ROUND(ROUND(E4*4.8,2),0)</f>
        <v>137</v>
      </c>
      <c r="G4" s="265">
        <v>44928</v>
      </c>
      <c r="H4" s="266" t="s">
        <v>691</v>
      </c>
      <c r="I4" s="266" t="s">
        <v>2570</v>
      </c>
      <c r="J4" s="266"/>
      <c r="L4" s="128" t="s">
        <v>1181</v>
      </c>
      <c r="M4" s="128" t="s">
        <v>2571</v>
      </c>
      <c r="N4" s="128" t="s">
        <v>2572</v>
      </c>
      <c r="O4" s="128">
        <v>1</v>
      </c>
      <c r="P4" s="128">
        <v>1</v>
      </c>
      <c r="Q4" s="128">
        <v>1</v>
      </c>
      <c r="W4" s="128" t="s">
        <v>2573</v>
      </c>
    </row>
    <row r="5" spans="1:23" x14ac:dyDescent="0.2">
      <c r="A5" s="128" t="s">
        <v>2575</v>
      </c>
      <c r="B5" s="128" t="s">
        <v>2576</v>
      </c>
      <c r="C5" s="128" t="s">
        <v>2577</v>
      </c>
      <c r="D5" s="128" t="s">
        <v>2569</v>
      </c>
      <c r="E5" s="271">
        <v>53.7</v>
      </c>
      <c r="F5" s="264">
        <f t="shared" si="0"/>
        <v>258</v>
      </c>
      <c r="G5" s="265">
        <v>44929</v>
      </c>
      <c r="H5" s="266" t="s">
        <v>691</v>
      </c>
      <c r="I5" s="266" t="s">
        <v>2570</v>
      </c>
      <c r="J5" s="266"/>
      <c r="L5" s="128" t="s">
        <v>1181</v>
      </c>
      <c r="M5" s="128" t="s">
        <v>2571</v>
      </c>
      <c r="N5" s="128" t="s">
        <v>2572</v>
      </c>
      <c r="O5" s="128">
        <v>1</v>
      </c>
      <c r="P5" s="128">
        <v>1</v>
      </c>
      <c r="Q5" s="128">
        <v>1</v>
      </c>
      <c r="W5" s="128" t="s">
        <v>2573</v>
      </c>
    </row>
    <row r="6" spans="1:23" x14ac:dyDescent="0.2">
      <c r="A6" s="128" t="s">
        <v>831</v>
      </c>
      <c r="B6" s="128" t="s">
        <v>841</v>
      </c>
      <c r="C6" s="128" t="s">
        <v>2578</v>
      </c>
      <c r="D6" s="128" t="s">
        <v>2569</v>
      </c>
      <c r="E6" s="271">
        <v>3.58</v>
      </c>
      <c r="F6" s="264">
        <f t="shared" si="0"/>
        <v>17</v>
      </c>
      <c r="G6" s="265">
        <v>44930</v>
      </c>
      <c r="H6" s="266" t="s">
        <v>691</v>
      </c>
      <c r="I6" s="266" t="s">
        <v>2570</v>
      </c>
      <c r="J6" s="266"/>
      <c r="L6" s="128" t="s">
        <v>1181</v>
      </c>
      <c r="M6" s="128" t="s">
        <v>2571</v>
      </c>
      <c r="N6" s="128" t="s">
        <v>2572</v>
      </c>
      <c r="O6" s="128">
        <v>1</v>
      </c>
      <c r="P6" s="128">
        <v>1</v>
      </c>
      <c r="Q6" s="128">
        <v>1</v>
      </c>
      <c r="W6" s="128" t="s">
        <v>2573</v>
      </c>
    </row>
    <row r="7" spans="1:23" x14ac:dyDescent="0.2">
      <c r="A7" s="128" t="s">
        <v>832</v>
      </c>
      <c r="B7" s="128" t="s">
        <v>842</v>
      </c>
      <c r="C7" s="128" t="s">
        <v>2579</v>
      </c>
      <c r="D7" s="128" t="s">
        <v>2569</v>
      </c>
      <c r="E7" s="271">
        <v>21.46</v>
      </c>
      <c r="F7" s="264">
        <f t="shared" si="0"/>
        <v>103</v>
      </c>
      <c r="G7" s="265">
        <v>44931</v>
      </c>
      <c r="H7" s="266" t="s">
        <v>691</v>
      </c>
      <c r="I7" s="266" t="s">
        <v>2570</v>
      </c>
      <c r="J7" s="266"/>
      <c r="L7" s="128" t="s">
        <v>1181</v>
      </c>
      <c r="M7" s="128" t="s">
        <v>2571</v>
      </c>
      <c r="N7" s="128" t="s">
        <v>2572</v>
      </c>
      <c r="O7" s="128">
        <v>1</v>
      </c>
      <c r="P7" s="128">
        <v>1</v>
      </c>
      <c r="Q7" s="128">
        <v>1</v>
      </c>
      <c r="W7" s="128" t="s">
        <v>2573</v>
      </c>
    </row>
    <row r="8" spans="1:23" x14ac:dyDescent="0.2">
      <c r="A8" s="128" t="s">
        <v>833</v>
      </c>
      <c r="B8" s="128" t="s">
        <v>843</v>
      </c>
      <c r="C8" s="128" t="s">
        <v>2580</v>
      </c>
      <c r="D8" s="128" t="s">
        <v>2569</v>
      </c>
      <c r="E8" s="271">
        <v>7.15</v>
      </c>
      <c r="F8" s="264">
        <f t="shared" si="0"/>
        <v>34</v>
      </c>
      <c r="G8" s="265">
        <v>44932</v>
      </c>
      <c r="H8" s="266" t="s">
        <v>691</v>
      </c>
      <c r="I8" s="266" t="s">
        <v>2570</v>
      </c>
      <c r="J8" s="266"/>
      <c r="L8" s="128" t="s">
        <v>1181</v>
      </c>
      <c r="M8" s="128" t="s">
        <v>2571</v>
      </c>
      <c r="N8" s="128" t="s">
        <v>2572</v>
      </c>
      <c r="O8" s="128">
        <v>1</v>
      </c>
      <c r="P8" s="128">
        <v>1</v>
      </c>
      <c r="Q8" s="128">
        <v>1</v>
      </c>
      <c r="W8" s="128" t="s">
        <v>2573</v>
      </c>
    </row>
    <row r="9" spans="1:23" x14ac:dyDescent="0.2">
      <c r="A9" s="128" t="s">
        <v>2284</v>
      </c>
      <c r="B9" s="128" t="s">
        <v>2581</v>
      </c>
      <c r="C9" s="128" t="s">
        <v>2582</v>
      </c>
      <c r="D9" s="128" t="s">
        <v>2569</v>
      </c>
      <c r="E9" s="271">
        <v>14.32</v>
      </c>
      <c r="F9" s="264">
        <f t="shared" si="0"/>
        <v>69</v>
      </c>
      <c r="G9" s="265">
        <v>44933</v>
      </c>
      <c r="H9" s="266" t="s">
        <v>691</v>
      </c>
      <c r="I9" s="266" t="s">
        <v>2570</v>
      </c>
      <c r="J9" s="266"/>
      <c r="L9" s="128" t="s">
        <v>1181</v>
      </c>
      <c r="M9" s="128" t="s">
        <v>2571</v>
      </c>
      <c r="N9" s="128" t="s">
        <v>2572</v>
      </c>
      <c r="O9" s="128">
        <v>1</v>
      </c>
      <c r="P9" s="128">
        <v>1</v>
      </c>
      <c r="Q9" s="128">
        <v>1</v>
      </c>
      <c r="W9" s="128" t="s">
        <v>2573</v>
      </c>
    </row>
    <row r="10" spans="1:23" x14ac:dyDescent="0.2">
      <c r="A10" s="128" t="s">
        <v>834</v>
      </c>
      <c r="B10" s="128" t="s">
        <v>844</v>
      </c>
      <c r="C10" s="128" t="s">
        <v>2583</v>
      </c>
      <c r="D10" s="128" t="s">
        <v>2569</v>
      </c>
      <c r="E10" s="271">
        <v>7.15</v>
      </c>
      <c r="F10" s="264">
        <f t="shared" si="0"/>
        <v>34</v>
      </c>
      <c r="G10" s="265">
        <v>44934</v>
      </c>
      <c r="H10" s="266" t="s">
        <v>691</v>
      </c>
      <c r="I10" s="266" t="s">
        <v>2570</v>
      </c>
      <c r="J10" s="266"/>
      <c r="L10" s="128" t="s">
        <v>1181</v>
      </c>
      <c r="M10" s="128" t="s">
        <v>2571</v>
      </c>
      <c r="N10" s="128" t="s">
        <v>2572</v>
      </c>
      <c r="O10" s="128">
        <v>1</v>
      </c>
      <c r="P10" s="128">
        <v>1</v>
      </c>
      <c r="Q10" s="128">
        <v>1</v>
      </c>
      <c r="W10" s="128" t="s">
        <v>2573</v>
      </c>
    </row>
    <row r="11" spans="1:23" x14ac:dyDescent="0.2">
      <c r="A11" s="128" t="s">
        <v>1550</v>
      </c>
      <c r="B11" s="128" t="s">
        <v>2584</v>
      </c>
      <c r="C11" s="128" t="s">
        <v>2585</v>
      </c>
      <c r="D11" s="128" t="s">
        <v>2569</v>
      </c>
      <c r="E11" s="271">
        <v>10.74</v>
      </c>
      <c r="F11" s="264">
        <f t="shared" si="0"/>
        <v>52</v>
      </c>
      <c r="G11" s="265">
        <v>44935</v>
      </c>
      <c r="H11" s="266" t="s">
        <v>691</v>
      </c>
      <c r="I11" s="266" t="s">
        <v>2570</v>
      </c>
      <c r="J11" s="266"/>
      <c r="L11" s="128" t="s">
        <v>1181</v>
      </c>
      <c r="M11" s="128" t="s">
        <v>2571</v>
      </c>
      <c r="N11" s="128" t="s">
        <v>2572</v>
      </c>
      <c r="O11" s="128">
        <v>1</v>
      </c>
      <c r="P11" s="128">
        <v>1</v>
      </c>
      <c r="Q11" s="128">
        <v>1</v>
      </c>
      <c r="W11" s="128" t="s">
        <v>2573</v>
      </c>
    </row>
    <row r="12" spans="1:23" x14ac:dyDescent="0.2">
      <c r="A12" s="128" t="s">
        <v>835</v>
      </c>
      <c r="B12" s="128" t="s">
        <v>845</v>
      </c>
      <c r="C12" s="128" t="s">
        <v>2586</v>
      </c>
      <c r="D12" s="128" t="s">
        <v>2569</v>
      </c>
      <c r="E12" s="271">
        <v>14.32</v>
      </c>
      <c r="F12" s="264">
        <f t="shared" si="0"/>
        <v>69</v>
      </c>
      <c r="G12" s="265">
        <v>44936</v>
      </c>
      <c r="H12" s="266" t="s">
        <v>691</v>
      </c>
      <c r="I12" s="266" t="s">
        <v>2570</v>
      </c>
      <c r="J12" s="266"/>
      <c r="L12" s="128" t="s">
        <v>1181</v>
      </c>
      <c r="M12" s="128" t="s">
        <v>2571</v>
      </c>
      <c r="N12" s="128" t="s">
        <v>2572</v>
      </c>
      <c r="O12" s="128">
        <v>1</v>
      </c>
      <c r="P12" s="128">
        <v>1</v>
      </c>
      <c r="Q12" s="128">
        <v>1</v>
      </c>
      <c r="W12" s="128" t="s">
        <v>2573</v>
      </c>
    </row>
    <row r="13" spans="1:23" x14ac:dyDescent="0.2">
      <c r="A13" s="128" t="s">
        <v>836</v>
      </c>
      <c r="B13" s="128" t="s">
        <v>846</v>
      </c>
      <c r="C13" s="128" t="s">
        <v>2587</v>
      </c>
      <c r="D13" s="128" t="s">
        <v>2569</v>
      </c>
      <c r="E13" s="271">
        <v>3.58</v>
      </c>
      <c r="F13" s="264">
        <f t="shared" si="0"/>
        <v>17</v>
      </c>
      <c r="G13" s="265">
        <v>44937</v>
      </c>
      <c r="H13" s="266" t="s">
        <v>691</v>
      </c>
      <c r="I13" s="266" t="s">
        <v>2570</v>
      </c>
      <c r="J13" s="266"/>
      <c r="L13" s="128" t="s">
        <v>1181</v>
      </c>
      <c r="M13" s="128" t="s">
        <v>2571</v>
      </c>
      <c r="N13" s="128" t="s">
        <v>2572</v>
      </c>
      <c r="O13" s="128">
        <v>1</v>
      </c>
      <c r="P13" s="128">
        <v>1</v>
      </c>
      <c r="Q13" s="128">
        <v>1</v>
      </c>
      <c r="W13" s="128" t="s">
        <v>2573</v>
      </c>
    </row>
    <row r="14" spans="1:23" x14ac:dyDescent="0.2">
      <c r="A14" s="128" t="s">
        <v>837</v>
      </c>
      <c r="B14" s="128" t="s">
        <v>847</v>
      </c>
      <c r="C14" s="128" t="s">
        <v>2588</v>
      </c>
      <c r="D14" s="128" t="s">
        <v>2569</v>
      </c>
      <c r="E14" s="271">
        <v>14.32</v>
      </c>
      <c r="F14" s="264">
        <f t="shared" si="0"/>
        <v>69</v>
      </c>
      <c r="G14" s="265">
        <v>44938</v>
      </c>
      <c r="H14" s="266" t="s">
        <v>691</v>
      </c>
      <c r="I14" s="266" t="s">
        <v>2570</v>
      </c>
      <c r="J14" s="266"/>
      <c r="L14" s="128" t="s">
        <v>1181</v>
      </c>
      <c r="M14" s="128" t="s">
        <v>2571</v>
      </c>
      <c r="N14" s="128" t="s">
        <v>2572</v>
      </c>
      <c r="O14" s="128">
        <v>1</v>
      </c>
      <c r="P14" s="128">
        <v>1</v>
      </c>
      <c r="Q14" s="128">
        <v>1</v>
      </c>
      <c r="W14" s="128" t="s">
        <v>2573</v>
      </c>
    </row>
    <row r="15" spans="1:23" x14ac:dyDescent="0.2">
      <c r="A15" s="128" t="s">
        <v>1698</v>
      </c>
      <c r="B15" s="128" t="s">
        <v>2589</v>
      </c>
      <c r="C15" s="128" t="s">
        <v>2590</v>
      </c>
      <c r="D15" s="128" t="s">
        <v>2569</v>
      </c>
      <c r="E15" s="271">
        <v>57.26</v>
      </c>
      <c r="F15" s="264">
        <f t="shared" si="0"/>
        <v>275</v>
      </c>
      <c r="G15" s="265">
        <v>44939</v>
      </c>
      <c r="H15" s="266" t="s">
        <v>691</v>
      </c>
      <c r="I15" s="266" t="s">
        <v>2570</v>
      </c>
      <c r="J15" s="266"/>
      <c r="L15" s="128" t="s">
        <v>1181</v>
      </c>
      <c r="M15" s="128" t="s">
        <v>2571</v>
      </c>
      <c r="N15" s="128" t="s">
        <v>2572</v>
      </c>
      <c r="O15" s="128">
        <v>1</v>
      </c>
      <c r="P15" s="128">
        <v>1</v>
      </c>
      <c r="Q15" s="128">
        <v>1</v>
      </c>
      <c r="W15" s="128" t="s">
        <v>2573</v>
      </c>
    </row>
    <row r="16" spans="1:23" x14ac:dyDescent="0.2">
      <c r="A16" s="128" t="s">
        <v>2591</v>
      </c>
      <c r="B16" s="128" t="s">
        <v>2592</v>
      </c>
      <c r="C16" s="128" t="s">
        <v>2593</v>
      </c>
      <c r="D16" s="128" t="s">
        <v>2569</v>
      </c>
      <c r="E16" s="271">
        <v>64.42</v>
      </c>
      <c r="F16" s="264">
        <f t="shared" si="0"/>
        <v>309</v>
      </c>
      <c r="G16" s="265">
        <v>44940</v>
      </c>
      <c r="H16" s="266" t="s">
        <v>691</v>
      </c>
      <c r="I16" s="266" t="s">
        <v>2570</v>
      </c>
      <c r="J16" s="266"/>
      <c r="L16" s="128" t="s">
        <v>1181</v>
      </c>
      <c r="M16" s="128" t="s">
        <v>2571</v>
      </c>
      <c r="N16" s="128" t="s">
        <v>2572</v>
      </c>
      <c r="O16" s="128">
        <v>1</v>
      </c>
      <c r="P16" s="128">
        <v>1</v>
      </c>
      <c r="Q16" s="128">
        <v>1</v>
      </c>
      <c r="W16" s="128" t="s">
        <v>2573</v>
      </c>
    </row>
    <row r="17" spans="1:23" x14ac:dyDescent="0.2">
      <c r="A17" s="128" t="s">
        <v>838</v>
      </c>
      <c r="B17" s="128" t="s">
        <v>848</v>
      </c>
      <c r="C17" s="128" t="s">
        <v>2594</v>
      </c>
      <c r="D17" s="128" t="s">
        <v>2569</v>
      </c>
      <c r="E17" s="271">
        <v>232.65</v>
      </c>
      <c r="F17" s="264">
        <f t="shared" si="0"/>
        <v>1117</v>
      </c>
      <c r="G17" s="265">
        <v>44941</v>
      </c>
      <c r="H17" s="266" t="s">
        <v>691</v>
      </c>
      <c r="I17" s="266" t="s">
        <v>2570</v>
      </c>
      <c r="J17" s="266"/>
      <c r="L17" s="128" t="s">
        <v>1181</v>
      </c>
      <c r="M17" s="128" t="s">
        <v>2571</v>
      </c>
      <c r="N17" s="128" t="s">
        <v>2572</v>
      </c>
      <c r="O17" s="128">
        <v>1</v>
      </c>
      <c r="P17" s="128">
        <v>1</v>
      </c>
      <c r="Q17" s="128">
        <v>1</v>
      </c>
      <c r="W17" s="128" t="s">
        <v>2573</v>
      </c>
    </row>
    <row r="18" spans="1:23" x14ac:dyDescent="0.2">
      <c r="A18" s="128" t="s">
        <v>2595</v>
      </c>
      <c r="B18" s="128" t="s">
        <v>2596</v>
      </c>
      <c r="C18" s="128" t="s">
        <v>2597</v>
      </c>
      <c r="D18" s="128" t="s">
        <v>2569</v>
      </c>
      <c r="E18" s="271">
        <v>23.1</v>
      </c>
      <c r="F18" s="264">
        <f t="shared" si="0"/>
        <v>111</v>
      </c>
      <c r="G18" s="265">
        <v>44942</v>
      </c>
      <c r="H18" s="266" t="s">
        <v>691</v>
      </c>
      <c r="I18" s="266" t="s">
        <v>2570</v>
      </c>
      <c r="J18" s="266"/>
      <c r="L18" s="128" t="s">
        <v>1181</v>
      </c>
      <c r="M18" s="128" t="s">
        <v>2571</v>
      </c>
      <c r="N18" s="128" t="s">
        <v>2572</v>
      </c>
      <c r="O18" s="128">
        <v>1</v>
      </c>
      <c r="P18" s="128">
        <v>1</v>
      </c>
      <c r="Q18" s="128">
        <v>1</v>
      </c>
      <c r="W18" s="128" t="s">
        <v>2573</v>
      </c>
    </row>
    <row r="19" spans="1:23" x14ac:dyDescent="0.2">
      <c r="A19" s="128" t="s">
        <v>2598</v>
      </c>
      <c r="B19" s="128" t="s">
        <v>2599</v>
      </c>
      <c r="C19" s="128" t="s">
        <v>2600</v>
      </c>
      <c r="D19" s="128" t="s">
        <v>2569</v>
      </c>
      <c r="E19" s="271">
        <v>53.7</v>
      </c>
      <c r="F19" s="264">
        <f t="shared" si="0"/>
        <v>258</v>
      </c>
      <c r="G19" s="265">
        <v>44943</v>
      </c>
      <c r="H19" s="266" t="s">
        <v>691</v>
      </c>
      <c r="I19" s="266" t="s">
        <v>2570</v>
      </c>
      <c r="J19" s="266"/>
      <c r="L19" s="128" t="s">
        <v>1181</v>
      </c>
      <c r="M19" s="128" t="s">
        <v>2571</v>
      </c>
      <c r="N19" s="128" t="s">
        <v>2572</v>
      </c>
      <c r="O19" s="128">
        <v>1</v>
      </c>
      <c r="P19" s="128">
        <v>1</v>
      </c>
      <c r="Q19" s="128">
        <v>1</v>
      </c>
      <c r="W19" s="128" t="s">
        <v>2573</v>
      </c>
    </row>
    <row r="20" spans="1:23" x14ac:dyDescent="0.2">
      <c r="A20" s="128" t="s">
        <v>1308</v>
      </c>
      <c r="B20" s="128" t="s">
        <v>2601</v>
      </c>
      <c r="C20" s="128" t="s">
        <v>2602</v>
      </c>
      <c r="D20" s="128" t="s">
        <v>2569</v>
      </c>
      <c r="E20" s="271">
        <v>7.15</v>
      </c>
      <c r="F20" s="264">
        <f t="shared" si="0"/>
        <v>34</v>
      </c>
      <c r="G20" s="265">
        <v>44943</v>
      </c>
      <c r="H20" s="266" t="s">
        <v>691</v>
      </c>
      <c r="I20" s="266" t="s">
        <v>2570</v>
      </c>
      <c r="J20" s="266"/>
      <c r="L20" s="128" t="s">
        <v>1181</v>
      </c>
      <c r="M20" s="128" t="s">
        <v>2571</v>
      </c>
      <c r="N20" s="128" t="s">
        <v>2572</v>
      </c>
      <c r="O20" s="128">
        <v>1</v>
      </c>
      <c r="P20" s="128">
        <v>1</v>
      </c>
      <c r="Q20" s="128">
        <v>1</v>
      </c>
      <c r="W20" s="128" t="s">
        <v>2573</v>
      </c>
    </row>
  </sheetData>
  <sheetProtection algorithmName="SHA-512" hashValue="E+gf2exkU7W2YyxTAs21YzP1VYCLdwpeP0clx4v7pzpnN20DQI+ruwYB1pKpWgig4qcL6dJOOPYKt+4/IXnbrg==" saltValue="yw2To31fyBWrewZGD1h3Bw==" spinCount="100000" sheet="1" objects="1" scenarios="1"/>
  <autoFilter ref="A2:W20" xr:uid="{00000000-0009-0000-0000-000003000000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Menu Główne</vt:lpstr>
      <vt:lpstr>Cennik SAP</vt:lpstr>
      <vt:lpstr>Cennik Titanus - pozostałe</vt:lpstr>
      <vt:lpstr>Dodatkowa gwarancja</vt:lpstr>
      <vt:lpstr>Uwagi Ogólne</vt:lpstr>
      <vt:lpstr>Fire EN 54_old</vt:lpstr>
      <vt:lpstr>Fire EN 54 FX 4,704</vt:lpstr>
      <vt:lpstr>Warranty Extension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Omieljaniuk Lukasz (BT-FIR/SAM-EU)</cp:lastModifiedBy>
  <cp:lastPrinted>2015-10-02T07:06:20Z</cp:lastPrinted>
  <dcterms:created xsi:type="dcterms:W3CDTF">2015-10-02T06:39:04Z</dcterms:created>
  <dcterms:modified xsi:type="dcterms:W3CDTF">2025-07-07T08:07:48Z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