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drawings/drawing1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ustomProperty5.bin" ContentType="application/vnd.openxmlformats-officedocument.spreadsheetml.customProperty"/>
  <Override PartName="/xl/drawings/drawing3.xml" ContentType="application/vnd.openxmlformats-officedocument.drawing+xml"/>
  <Override PartName="/xl/customProperty6.bin" ContentType="application/vnd.openxmlformats-officedocument.spreadsheetml.customProperty"/>
  <Override PartName="/xl/drawings/drawing4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OME5WZ\Desktop\MKR\98_Cennik\02_PL\"/>
    </mc:Choice>
  </mc:AlternateContent>
  <xr:revisionPtr revIDLastSave="0" documentId="13_ncr:1_{8B825730-E209-44DA-85D6-3003D249F071}" xr6:coauthVersionLast="47" xr6:coauthVersionMax="47" xr10:uidLastSave="{00000000-0000-0000-0000-000000000000}"/>
  <workbookProtection workbookAlgorithmName="SHA-512" workbookHashValue="fku/QEgefo0RFx8aQ0q8xvdPigzOZuL2lJqUG4NLKo396fyFF5ASCXui15kp7dybXSxTRjbsIqhG5d/qbzJYkQ==" workbookSaltValue="CPSH35JdIK142e+cqCS/og==" workbookSpinCount="100000" lockStructure="1"/>
  <bookViews>
    <workbookView xWindow="-120" yWindow="-120" windowWidth="29040" windowHeight="15720" activeTab="1" xr2:uid="{00000000-000D-0000-FFFF-FFFF00000000}"/>
  </bookViews>
  <sheets>
    <sheet name="Menu Główne" sheetId="2" r:id="rId1"/>
    <sheet name="Cennik SAP" sheetId="1" r:id="rId2"/>
    <sheet name="Cennik Titanus - pozostałe" sheetId="7" r:id="rId3"/>
    <sheet name="Dodatkowa gwarancja" sheetId="5" r:id="rId4"/>
    <sheet name="Uwagi Ogólne" sheetId="3" r:id="rId5"/>
    <sheet name="Fire EN 54" sheetId="18" state="hidden" r:id="rId6"/>
    <sheet name="Warranty Extension" sheetId="9" state="hidden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_xlnm._FilterDatabase" localSheetId="5" hidden="1">'Fire EN 54'!$A$2:$S$497</definedName>
    <definedName name="_xlnm._FilterDatabase" localSheetId="6" hidden="1">'Warranty Extension'!$A$2:$W$20</definedName>
    <definedName name="ACC" localSheetId="5">'[1]EU prices'!#REF!</definedName>
    <definedName name="ACC" localSheetId="6">'[1]EU prices'!#REF!</definedName>
    <definedName name="ACC">'[1]EU prices'!#REF!</definedName>
    <definedName name="AFemale">[2]Messages!$A$53:$A$59</definedName>
    <definedName name="AMale">[2]Messages!$B$53:$B$59</definedName>
    <definedName name="ASA" localSheetId="5">'[3]Video Systems 60Hz'!#REF!</definedName>
    <definedName name="ASA">'[3]Video Systems 60Hz'!#REF!</definedName>
    <definedName name="asdASDad" localSheetId="5">#REF!</definedName>
    <definedName name="asdASDad">#REF!</definedName>
    <definedName name="asdASDadd">#REF!</definedName>
    <definedName name="asdölfasdfklö" localSheetId="5" hidden="1">1/EUReXToBEF</definedName>
    <definedName name="asdölfasdfklö" localSheetId="6" hidden="1">1/EUReXToBEF</definedName>
    <definedName name="asdölfasdfklö" hidden="1">1/EUReXToBEF</definedName>
    <definedName name="asdolfasdfklo1" hidden="1">1/EUReXToBEF</definedName>
    <definedName name="ATSeXToEUR" localSheetId="5" hidden="1">1/EUReXToATS</definedName>
    <definedName name="ATSeXToEUR" localSheetId="6" hidden="1">1/EUReXToATS</definedName>
    <definedName name="ATSeXToEUR" hidden="1">1/EUReXToATS</definedName>
    <definedName name="BCC">'[1]EU prices'!#REF!</definedName>
    <definedName name="BEFeXToEUR" localSheetId="5" hidden="1">1/EUReXToBEF</definedName>
    <definedName name="BEFeXToEUR" localSheetId="6" hidden="1">1/EUReXToBEF</definedName>
    <definedName name="BEFeXToEUR" hidden="1">1/EUReXToBEF</definedName>
    <definedName name="BU_Pl">[4]References!$F$3:$F$21</definedName>
    <definedName name="CameraEnclosuresMounts" localSheetId="5">'[3]Video Systems'!#REF!</definedName>
    <definedName name="CameraEnclosuresMounts">'[3]Video Systems'!#REF!</definedName>
    <definedName name="CameraEnclosuresMounts60Hz" localSheetId="5">'[3]Video Systems 60Hz'!#REF!</definedName>
    <definedName name="CameraEnclosuresMounts60Hz">'[3]Video Systems 60Hz'!#REF!</definedName>
    <definedName name="Changes_2021" localSheetId="5">'[3]Video Systems'!#REF!</definedName>
    <definedName name="Changes_2021">'[3]Video Systems'!#REF!</definedName>
    <definedName name="Countryuplift">'[5]Basic Data'!$H$10:$H$11</definedName>
    <definedName name="DATA1" localSheetId="5">#REF!</definedName>
    <definedName name="DATA1">#REF!</definedName>
    <definedName name="DATA10" localSheetId="5">#REF!</definedName>
    <definedName name="DATA10">#REF!</definedName>
    <definedName name="DATA11" localSheetId="5">#REF!</definedName>
    <definedName name="DATA11">#REF!</definedName>
    <definedName name="DATA12" localSheetId="5">#REF!</definedName>
    <definedName name="DATA12">#REF!</definedName>
    <definedName name="DATA13" localSheetId="5">#REF!</definedName>
    <definedName name="DATA13">#REF!</definedName>
    <definedName name="DATA2" localSheetId="5">#REF!</definedName>
    <definedName name="DATA2">#REF!</definedName>
    <definedName name="DATA3" localSheetId="5">#REF!</definedName>
    <definedName name="DATA3">#REF!</definedName>
    <definedName name="DATA4" localSheetId="5">#REF!</definedName>
    <definedName name="DATA4">#REF!</definedName>
    <definedName name="DATA5" localSheetId="5">#REF!</definedName>
    <definedName name="DATA5">#REF!</definedName>
    <definedName name="DATA6" localSheetId="5">#REF!</definedName>
    <definedName name="DATA6">#REF!</definedName>
    <definedName name="DATA7" localSheetId="5">#REF!</definedName>
    <definedName name="DATA7">#REF!</definedName>
    <definedName name="DATA8" localSheetId="5">#REF!</definedName>
    <definedName name="DATA8">#REF!</definedName>
    <definedName name="DATA9" localSheetId="5">#REF!</definedName>
    <definedName name="DATA9">#REF!</definedName>
    <definedName name="DEMeXToEUR" localSheetId="5" hidden="1">1/EUReXToDEM</definedName>
    <definedName name="DEMeXToEUR" localSheetId="6" hidden="1">1/EUReXToDEM</definedName>
    <definedName name="DEMeXToEUR" hidden="1">1/EUReXToDEM</definedName>
    <definedName name="DigitalRecordingStorage" localSheetId="5">'[3]Video Systems'!#REF!</definedName>
    <definedName name="DigitalRecordingStorage">'[3]Video Systems'!#REF!</definedName>
    <definedName name="Emmer_Type_Number" localSheetId="5">#REF!</definedName>
    <definedName name="Emmer_Type_Number" localSheetId="6">#REF!</definedName>
    <definedName name="Emmer_Type_Number">#REF!</definedName>
    <definedName name="EncodersDecoders" localSheetId="5">'[3]Video Systems'!#REF!</definedName>
    <definedName name="EncodersDecoders">'[3]Video Systems'!#REF!</definedName>
    <definedName name="ESPeXToEUR" localSheetId="5" hidden="1">1/EUReXToESP</definedName>
    <definedName name="ESPeXToEUR" localSheetId="6" hidden="1">1/EUReXToESP</definedName>
    <definedName name="ESPeXToEUR" hidden="1">1/EUReXToESP</definedName>
    <definedName name="EUReXToATS" hidden="1">[6]EurotoolsXRates!$A$5</definedName>
    <definedName name="EUReXToBEF" hidden="1">[6]EurotoolsXRates!$A$6</definedName>
    <definedName name="EUReXToDEM" hidden="1">[6]EurotoolsXRates!$A$7</definedName>
    <definedName name="EUReXToESP" hidden="1">[6]EurotoolsXRates!$A$8</definedName>
    <definedName name="EUReXToFIM" hidden="1">[6]EurotoolsXRates!$A$9</definedName>
    <definedName name="EUReXToFRF" hidden="1">[6]EurotoolsXRates!$A$10</definedName>
    <definedName name="EUReXToIEP" hidden="1">[6]EurotoolsXRates!$A$11</definedName>
    <definedName name="EUReXToITL" hidden="1">[6]EurotoolsXRates!$A$12</definedName>
    <definedName name="EUReXToLUF" hidden="1">[6]EurotoolsXRates!$A$13</definedName>
    <definedName name="EUReXToNLG" hidden="1">[6]EurotoolsXRates!$A$14</definedName>
    <definedName name="EUReXToPTE" hidden="1">[6]EurotoolsXRates!$A$15</definedName>
    <definedName name="fasfasdfa">'[1]EU prices'!#REF!</definedName>
    <definedName name="FIMeXToEUR" localSheetId="5" hidden="1">1/EUReXToFIM</definedName>
    <definedName name="FIMeXToEUR" localSheetId="6" hidden="1">1/EUReXToFIM</definedName>
    <definedName name="FIMeXToEUR" hidden="1">1/EUReXToFIM</definedName>
    <definedName name="Fire_EN_54_Q3_4_V1_3">'[1]EU prices'!#REF!</definedName>
    <definedName name="FixedCameras" localSheetId="5">'[3]Video Systems'!#REF!</definedName>
    <definedName name="FixedCameras">'[3]Video Systems'!#REF!</definedName>
    <definedName name="FixedCameras60Hz" localSheetId="5">'[3]Video Systems 60Hz'!#REF!</definedName>
    <definedName name="FixedCameras60Hz">'[3]Video Systems 60Hz'!#REF!</definedName>
    <definedName name="FRFeXToEUR" localSheetId="5" hidden="1">1/EUReXToFRF</definedName>
    <definedName name="FRFeXToEUR" localSheetId="6" hidden="1">1/EUReXToFRF</definedName>
    <definedName name="FRFeXToEUR" hidden="1">1/EUReXToFRF</definedName>
    <definedName name="IEPeXToEUR" localSheetId="5" hidden="1">1/EUReXToIEP</definedName>
    <definedName name="IEPeXToEUR" localSheetId="6" hidden="1">1/EUReXToIEP</definedName>
    <definedName name="IEPeXToEUR" hidden="1">1/EUReXToIEP</definedName>
    <definedName name="Illumination" localSheetId="5">'[3]Video Systems'!#REF!</definedName>
    <definedName name="Illumination">'[3]Video Systems'!#REF!</definedName>
    <definedName name="ITLeXToEUR" localSheetId="5" hidden="1">1/EUReXToITL</definedName>
    <definedName name="ITLeXToEUR" localSheetId="6" hidden="1">1/EUReXToITL</definedName>
    <definedName name="ITLeXToEUR" hidden="1">1/EUReXToITL</definedName>
    <definedName name="Lenses" localSheetId="5">'[3]Video Systems'!#REF!</definedName>
    <definedName name="Lenses">'[3]Video Systems'!#REF!</definedName>
    <definedName name="LicensePlateCameras" localSheetId="5">'[3]Video Systems'!#REF!</definedName>
    <definedName name="LicensePlateCameras">'[3]Video Systems'!#REF!</definedName>
    <definedName name="LicensePlateCameras60Hz" localSheetId="5">'[3]Video Systems 60Hz'!#REF!</definedName>
    <definedName name="LicensePlateCameras60Hz">'[3]Video Systems 60Hz'!#REF!</definedName>
    <definedName name="LUFeXToEUR" localSheetId="5" hidden="1">1/EUReXToLUF</definedName>
    <definedName name="LUFeXToEUR" localSheetId="6" hidden="1">1/EUReXToLUF</definedName>
    <definedName name="LUFeXToEUR" hidden="1">1/EUReXToLUF</definedName>
    <definedName name="ManagementSystems" localSheetId="5">'[3]Video Systems'!#REF!</definedName>
    <definedName name="ManagementSystems">'[3]Video Systems'!#REF!</definedName>
    <definedName name="MiniDomeCameras" localSheetId="5">'[3]Video Systems'!#REF!</definedName>
    <definedName name="MiniDomeCameras">'[3]Video Systems'!#REF!</definedName>
    <definedName name="MiniDomeCameras60Hz" localSheetId="5">'[3]Video Systems 60Hz'!#REF!</definedName>
    <definedName name="MiniDomeCameras60Hz">'[3]Video Systems 60Hz'!#REF!</definedName>
    <definedName name="Monitors" localSheetId="5">'[3]Video Systems'!#REF!</definedName>
    <definedName name="Monitors">'[3]Video Systems'!#REF!</definedName>
    <definedName name="MovingCameras" localSheetId="5">'[3]Video Systems'!#REF!</definedName>
    <definedName name="MovingCameras">'[3]Video Systems'!#REF!</definedName>
    <definedName name="MovingCameras60Hz">'[3]Video Systems 60Hz'!#REF!</definedName>
    <definedName name="NLGeXToEUR" localSheetId="5" hidden="1">1/EUReXToNLG</definedName>
    <definedName name="NLGeXToEUR" localSheetId="6" hidden="1">1/EUReXToNLG</definedName>
    <definedName name="NLGeXToEUR" hidden="1">1/EUReXToNLG</definedName>
    <definedName name="Partner_level_uplift">'[5]Basic Data'!$H$2:$H$7</definedName>
    <definedName name="Partnerlevel">'[5]Basic Data'!$H$2:$H$7</definedName>
    <definedName name="Pc" localSheetId="5">#REF!</definedName>
    <definedName name="Pc" localSheetId="6">#REF!</definedName>
    <definedName name="Pc">#REF!</definedName>
    <definedName name="PFemale">[2]Messages!$A$2:$A$14</definedName>
    <definedName name="PMale">[2]Messages!$B$2:$B$14</definedName>
    <definedName name="PowerSupplies60Hz" localSheetId="5">'[3]Video Systems 60Hz'!#REF!</definedName>
    <definedName name="PowerSupplies60Hz">'[3]Video Systems 60Hz'!#REF!</definedName>
    <definedName name="Product">[2]Product!$A$1:$A$184</definedName>
    <definedName name="PTEeXToEUR" localSheetId="5" hidden="1">1/EUReXToPTE</definedName>
    <definedName name="PTEeXToEUR" localSheetId="6" hidden="1">1/EUReXToPTE</definedName>
    <definedName name="PTEeXToEUR" hidden="1">1/EUReXToPTE</definedName>
    <definedName name="RackingPowerSupplies" localSheetId="5">'[3]Video Systems'!#REF!</definedName>
    <definedName name="RackingPowerSupplies">'[3]Video Systems'!#REF!</definedName>
    <definedName name="SAPBEXdnldView" hidden="1">"4X7PHJJ3EF70UJ33CI6YVQIOV"</definedName>
    <definedName name="SAPBEXsysID" hidden="1">"PBK"</definedName>
    <definedName name="SAPCrosstab1" localSheetId="5">#REF!</definedName>
    <definedName name="SAPCrosstab1">#REF!</definedName>
    <definedName name="sdasdfdsa" localSheetId="5" hidden="1">1/EUReXToDEM</definedName>
    <definedName name="sdasdfdsa" localSheetId="6" hidden="1">1/EUReXToDEM</definedName>
    <definedName name="sdasdfdsa" hidden="1">1/EUReXToDEM</definedName>
    <definedName name="SFemale">[2]Messages!$A$15:$A$52</definedName>
    <definedName name="SMale">[2]Messages!$B$15:$B$52</definedName>
    <definedName name="Sony" localSheetId="5">'[3]Video Systems 60Hz'!#REF!</definedName>
    <definedName name="Sony">'[3]Video Systems 60Hz'!#REF!</definedName>
    <definedName name="SupCen">[7]InpVal!$G$2:$G$7</definedName>
    <definedName name="SwitchingControl" localSheetId="5">'[3]Video Systems'!#REF!</definedName>
    <definedName name="SwitchingControl">'[3]Video Systems'!#REF!</definedName>
    <definedName name="SwitchingControl60Hz" localSheetId="5">'[3]Video Systems 60Hz'!#REF!</definedName>
    <definedName name="SwitchingControl60Hz">'[3]Video Systems 60Hz'!#REF!</definedName>
    <definedName name="TEST0" localSheetId="5">#REF!</definedName>
    <definedName name="TEST0">#REF!</definedName>
    <definedName name="TESTHKEY" localSheetId="5">#REF!</definedName>
    <definedName name="TESTHKEY">#REF!</definedName>
    <definedName name="TESTKEYS" localSheetId="5">#REF!</definedName>
    <definedName name="TESTKEYS">#REF!</definedName>
    <definedName name="TESTVKEY" localSheetId="5">#REF!</definedName>
    <definedName name="TESTVKEY">#REF!</definedName>
    <definedName name="uplift">'[5]Basic Data'!$H$2:$H$7</definedName>
    <definedName name="VideoTransmissionSystems" localSheetId="5">'[3]Video Systems'!#REF!</definedName>
    <definedName name="VideoTransmissionSystems">'[3]Video Systems'!#REF!</definedName>
    <definedName name="VideoTransmissionSystems60Hz" localSheetId="5">'[3]Video Systems 60Hz'!#REF!</definedName>
    <definedName name="VideoTransmissionSystems60Hz">'[3]Video Systems 60Hz'!#REF!</definedName>
    <definedName name="wrn.EAN2." localSheetId="5" hidden="1">{#N/A,#N/A,TRUE,"A"}</definedName>
    <definedName name="wrn.EAN2." localSheetId="6" hidden="1">{#N/A,#N/A,TRUE,"A"}</definedName>
    <definedName name="wrn.EAN2." hidden="1">{#N/A,#N/A,TRUE,"A"}</definedName>
    <definedName name="wrn.EAN3" localSheetId="5" hidden="1">{#N/A,#N/A,TRUE,"A"}</definedName>
    <definedName name="wrn.EAN3" localSheetId="6" hidden="1">{#N/A,#N/A,TRUE,"A"}</definedName>
    <definedName name="wrn.EAN3" hidden="1">{#N/A,#N/A,TRUE,"A"}</definedName>
  </definedNames>
  <calcPr calcId="191029" concurrentManualCount="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56" i="1" l="1"/>
  <c r="M155" i="1"/>
  <c r="M5" i="1" l="1"/>
  <c r="M6" i="1"/>
  <c r="M7" i="1"/>
  <c r="M10" i="1"/>
  <c r="M11" i="1"/>
  <c r="M12" i="1"/>
  <c r="M14" i="1"/>
  <c r="M15" i="1"/>
  <c r="M16" i="1"/>
  <c r="M17" i="1"/>
  <c r="M18" i="1"/>
  <c r="M19" i="1"/>
  <c r="M20" i="1"/>
  <c r="M21" i="1"/>
  <c r="M22" i="1"/>
  <c r="M23" i="1"/>
  <c r="M24" i="1"/>
  <c r="M25" i="1"/>
  <c r="M27" i="1"/>
  <c r="M28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6" i="1"/>
  <c r="M47" i="1"/>
  <c r="M48" i="1"/>
  <c r="M49" i="1"/>
  <c r="M50" i="1"/>
  <c r="M52" i="1"/>
  <c r="M53" i="1"/>
  <c r="M54" i="1"/>
  <c r="M55" i="1"/>
  <c r="M57" i="1"/>
  <c r="M58" i="1"/>
  <c r="M59" i="1"/>
  <c r="M61" i="1"/>
  <c r="M62" i="1"/>
  <c r="M63" i="1"/>
  <c r="M64" i="1"/>
  <c r="M66" i="1"/>
  <c r="M69" i="1"/>
  <c r="M70" i="1"/>
  <c r="M71" i="1"/>
  <c r="M72" i="1"/>
  <c r="M74" i="1"/>
  <c r="M75" i="1"/>
  <c r="M76" i="1"/>
  <c r="M77" i="1"/>
  <c r="M78" i="1"/>
  <c r="M79" i="1"/>
  <c r="M80" i="1"/>
  <c r="M82" i="1"/>
  <c r="M83" i="1"/>
  <c r="M84" i="1"/>
  <c r="M85" i="1"/>
  <c r="M86" i="1"/>
  <c r="M87" i="1"/>
  <c r="M88" i="1"/>
  <c r="M89" i="1"/>
  <c r="M90" i="1"/>
  <c r="M93" i="1"/>
  <c r="M94" i="1"/>
  <c r="M95" i="1"/>
  <c r="M96" i="1"/>
  <c r="M97" i="1"/>
  <c r="M98" i="1"/>
  <c r="M99" i="1"/>
  <c r="M100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9" i="1"/>
  <c r="M120" i="1"/>
  <c r="M121" i="1"/>
  <c r="M122" i="1"/>
  <c r="M123" i="1"/>
  <c r="M124" i="1"/>
  <c r="M125" i="1"/>
  <c r="M126" i="1"/>
  <c r="M127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6" i="1"/>
  <c r="M147" i="1"/>
  <c r="M148" i="1"/>
  <c r="M149" i="1"/>
  <c r="M150" i="1"/>
  <c r="M151" i="1"/>
  <c r="M152" i="1"/>
  <c r="M153" i="1"/>
  <c r="M154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1" i="1"/>
  <c r="M172" i="1"/>
  <c r="M174" i="1"/>
  <c r="M175" i="1"/>
  <c r="M176" i="1"/>
  <c r="M177" i="1"/>
  <c r="M178" i="1"/>
  <c r="M179" i="1"/>
  <c r="M180" i="1"/>
  <c r="M181" i="1"/>
  <c r="M184" i="1"/>
  <c r="M185" i="1"/>
  <c r="M186" i="1"/>
  <c r="M187" i="1"/>
  <c r="M189" i="1"/>
  <c r="M190" i="1"/>
  <c r="M191" i="1"/>
  <c r="M192" i="1"/>
  <c r="M193" i="1"/>
  <c r="M194" i="1"/>
  <c r="M195" i="1"/>
  <c r="M196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20" i="1"/>
  <c r="M221" i="1"/>
  <c r="M223" i="1"/>
  <c r="M224" i="1"/>
  <c r="M225" i="1"/>
  <c r="M226" i="1"/>
  <c r="M227" i="1"/>
  <c r="M228" i="1"/>
  <c r="M229" i="1"/>
  <c r="M230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5" i="1"/>
  <c r="M246" i="1"/>
  <c r="M247" i="1"/>
  <c r="M248" i="1"/>
  <c r="M249" i="1"/>
  <c r="M251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8" i="1"/>
  <c r="M269" i="1"/>
  <c r="M270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90" i="1"/>
  <c r="M291" i="1"/>
  <c r="M292" i="1"/>
  <c r="M293" i="1"/>
  <c r="M294" i="1"/>
  <c r="M295" i="1"/>
  <c r="M296" i="1"/>
  <c r="M297" i="1"/>
  <c r="M298" i="1"/>
  <c r="M299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6" i="1"/>
  <c r="M337" i="1"/>
  <c r="M338" i="1"/>
  <c r="M339" i="1"/>
  <c r="M340" i="1"/>
  <c r="M341" i="1"/>
  <c r="M344" i="1"/>
  <c r="M345" i="1"/>
  <c r="M346" i="1"/>
  <c r="M347" i="1"/>
  <c r="M348" i="1"/>
  <c r="M349" i="1"/>
  <c r="M350" i="1"/>
  <c r="M351" i="1"/>
  <c r="M354" i="1"/>
  <c r="M355" i="1"/>
  <c r="M4" i="1"/>
  <c r="H489" i="18"/>
  <c r="H490" i="18"/>
  <c r="H491" i="18"/>
  <c r="H492" i="18"/>
  <c r="H493" i="18"/>
  <c r="H475" i="18"/>
  <c r="H460" i="18"/>
  <c r="E260" i="1" s="1"/>
  <c r="H461" i="18"/>
  <c r="E261" i="1" s="1"/>
  <c r="H441" i="18"/>
  <c r="H442" i="18"/>
  <c r="E251" i="1" s="1"/>
  <c r="H443" i="18"/>
  <c r="H444" i="18"/>
  <c r="E249" i="1" s="1"/>
  <c r="H445" i="18"/>
  <c r="H439" i="18"/>
  <c r="H440" i="18"/>
  <c r="E246" i="1" s="1"/>
  <c r="H416" i="18"/>
  <c r="E223" i="1" s="1"/>
  <c r="H389" i="18"/>
  <c r="H377" i="18"/>
  <c r="E203" i="1" s="1"/>
  <c r="H378" i="18"/>
  <c r="E204" i="1" s="1"/>
  <c r="H379" i="18"/>
  <c r="E205" i="1" s="1"/>
  <c r="H380" i="18"/>
  <c r="E206" i="1" s="1"/>
  <c r="H381" i="18"/>
  <c r="E207" i="1" s="1"/>
  <c r="H350" i="18"/>
  <c r="H351" i="18"/>
  <c r="E187" i="1" s="1"/>
  <c r="H352" i="18"/>
  <c r="H353" i="18"/>
  <c r="H354" i="18"/>
  <c r="E193" i="1" s="1"/>
  <c r="H355" i="18"/>
  <c r="H356" i="18"/>
  <c r="H334" i="18"/>
  <c r="H335" i="18"/>
  <c r="H336" i="18"/>
  <c r="E354" i="1" s="1"/>
  <c r="H337" i="18"/>
  <c r="E355" i="1" s="1"/>
  <c r="H338" i="18"/>
  <c r="H339" i="18"/>
  <c r="H322" i="18"/>
  <c r="H303" i="18"/>
  <c r="E150" i="1" s="1"/>
  <c r="H304" i="18"/>
  <c r="E151" i="1" s="1"/>
  <c r="H305" i="18"/>
  <c r="E152" i="1" s="1"/>
  <c r="H302" i="18"/>
  <c r="E149" i="1" s="1"/>
  <c r="H488" i="18"/>
  <c r="H487" i="18"/>
  <c r="H486" i="18"/>
  <c r="H484" i="18"/>
  <c r="H483" i="18"/>
  <c r="H482" i="18"/>
  <c r="H481" i="18"/>
  <c r="H479" i="18"/>
  <c r="H478" i="18"/>
  <c r="H477" i="18"/>
  <c r="H476" i="18"/>
  <c r="H474" i="18"/>
  <c r="H473" i="18"/>
  <c r="H472" i="18"/>
  <c r="H471" i="18"/>
  <c r="H470" i="18"/>
  <c r="H469" i="18"/>
  <c r="H468" i="18"/>
  <c r="H467" i="18"/>
  <c r="H464" i="18"/>
  <c r="E265" i="1" s="1"/>
  <c r="H463" i="18"/>
  <c r="E264" i="1" s="1"/>
  <c r="H462" i="18"/>
  <c r="E262" i="1" s="1"/>
  <c r="H459" i="18"/>
  <c r="E256" i="1" s="1"/>
  <c r="H458" i="18"/>
  <c r="E263" i="1" s="1"/>
  <c r="H457" i="18"/>
  <c r="E259" i="1" s="1"/>
  <c r="H456" i="18"/>
  <c r="E258" i="1" s="1"/>
  <c r="H455" i="18"/>
  <c r="E257" i="1" s="1"/>
  <c r="H454" i="18"/>
  <c r="E255" i="1" s="1"/>
  <c r="H453" i="18"/>
  <c r="E254" i="1" s="1"/>
  <c r="H452" i="18"/>
  <c r="E253" i="1" s="1"/>
  <c r="H450" i="18"/>
  <c r="E228" i="1" s="1"/>
  <c r="H449" i="18"/>
  <c r="H448" i="18"/>
  <c r="H447" i="18"/>
  <c r="H438" i="18"/>
  <c r="E245" i="1" s="1"/>
  <c r="H437" i="18"/>
  <c r="H436" i="18"/>
  <c r="H435" i="18"/>
  <c r="E248" i="1" s="1"/>
  <c r="H434" i="18"/>
  <c r="H433" i="18"/>
  <c r="E247" i="1" s="1"/>
  <c r="H432" i="18"/>
  <c r="H431" i="18"/>
  <c r="H430" i="18"/>
  <c r="H429" i="18"/>
  <c r="H428" i="18"/>
  <c r="H427" i="18"/>
  <c r="H426" i="18"/>
  <c r="H425" i="18"/>
  <c r="H424" i="18"/>
  <c r="H422" i="18"/>
  <c r="E230" i="1" s="1"/>
  <c r="H421" i="18"/>
  <c r="E229" i="1" s="1"/>
  <c r="H420" i="18"/>
  <c r="E227" i="1" s="1"/>
  <c r="H419" i="18"/>
  <c r="E226" i="1" s="1"/>
  <c r="H418" i="18"/>
  <c r="E225" i="1" s="1"/>
  <c r="H417" i="18"/>
  <c r="E224" i="1" s="1"/>
  <c r="H415" i="18"/>
  <c r="H414" i="18"/>
  <c r="H413" i="18"/>
  <c r="E243" i="1" s="1"/>
  <c r="H412" i="18"/>
  <c r="E242" i="1" s="1"/>
  <c r="H411" i="18"/>
  <c r="E241" i="1" s="1"/>
  <c r="H410" i="18"/>
  <c r="E240" i="1" s="1"/>
  <c r="H409" i="18"/>
  <c r="H408" i="18"/>
  <c r="H407" i="18"/>
  <c r="H406" i="18"/>
  <c r="H405" i="18"/>
  <c r="H404" i="18"/>
  <c r="E239" i="1" s="1"/>
  <c r="H403" i="18"/>
  <c r="E238" i="1" s="1"/>
  <c r="H402" i="18"/>
  <c r="E237" i="1" s="1"/>
  <c r="H401" i="18"/>
  <c r="E236" i="1" s="1"/>
  <c r="H400" i="18"/>
  <c r="E234" i="1" s="1"/>
  <c r="H399" i="18"/>
  <c r="E235" i="1" s="1"/>
  <c r="H398" i="18"/>
  <c r="E233" i="1" s="1"/>
  <c r="H397" i="18"/>
  <c r="E232" i="1" s="1"/>
  <c r="H395" i="18"/>
  <c r="H394" i="18"/>
  <c r="H393" i="18"/>
  <c r="E221" i="1" s="1"/>
  <c r="H392" i="18"/>
  <c r="E220" i="1" s="1"/>
  <c r="H391" i="18"/>
  <c r="H390" i="18"/>
  <c r="H386" i="18"/>
  <c r="E217" i="1" s="1"/>
  <c r="H385" i="18"/>
  <c r="E216" i="1" s="1"/>
  <c r="H384" i="18"/>
  <c r="E215" i="1" s="1"/>
  <c r="H383" i="18"/>
  <c r="E214" i="1" s="1"/>
  <c r="H382" i="18"/>
  <c r="E213" i="1" s="1"/>
  <c r="H376" i="18"/>
  <c r="E202" i="1" s="1"/>
  <c r="H375" i="18"/>
  <c r="E209" i="1" s="1"/>
  <c r="H374" i="18"/>
  <c r="E208" i="1" s="1"/>
  <c r="H373" i="18"/>
  <c r="E201" i="1" s="1"/>
  <c r="H372" i="18"/>
  <c r="E200" i="1" s="1"/>
  <c r="H371" i="18"/>
  <c r="E199" i="1" s="1"/>
  <c r="H370" i="18"/>
  <c r="E198" i="1" s="1"/>
  <c r="H369" i="18"/>
  <c r="E211" i="1" s="1"/>
  <c r="H368" i="18"/>
  <c r="E210" i="1" s="1"/>
  <c r="H367" i="18"/>
  <c r="E212" i="1" s="1"/>
  <c r="H366" i="18"/>
  <c r="H365" i="18"/>
  <c r="H364" i="18"/>
  <c r="H361" i="18"/>
  <c r="H360" i="18"/>
  <c r="E196" i="1" s="1"/>
  <c r="H359" i="18"/>
  <c r="E195" i="1" s="1"/>
  <c r="H358" i="18"/>
  <c r="H357" i="18"/>
  <c r="E194" i="1" s="1"/>
  <c r="H349" i="18"/>
  <c r="H348" i="18"/>
  <c r="E186" i="1" s="1"/>
  <c r="H347" i="18"/>
  <c r="H345" i="18"/>
  <c r="E168" i="1" s="1"/>
  <c r="H344" i="18"/>
  <c r="H343" i="18"/>
  <c r="H341" i="18"/>
  <c r="H340" i="18"/>
  <c r="H333" i="18"/>
  <c r="H332" i="18"/>
  <c r="H331" i="18"/>
  <c r="H330" i="18"/>
  <c r="H328" i="18"/>
  <c r="H327" i="18"/>
  <c r="H326" i="18"/>
  <c r="H325" i="18"/>
  <c r="H324" i="18"/>
  <c r="H323" i="18"/>
  <c r="H321" i="18"/>
  <c r="E192" i="1" s="1"/>
  <c r="H320" i="18"/>
  <c r="E191" i="1" s="1"/>
  <c r="H319" i="18"/>
  <c r="E190" i="1" s="1"/>
  <c r="H318" i="18"/>
  <c r="E189" i="1" s="1"/>
  <c r="H317" i="18"/>
  <c r="H316" i="18"/>
  <c r="H315" i="18"/>
  <c r="H314" i="18"/>
  <c r="H313" i="18"/>
  <c r="H312" i="18"/>
  <c r="H311" i="18"/>
  <c r="E185" i="1" s="1"/>
  <c r="H310" i="18"/>
  <c r="E184" i="1" s="1"/>
  <c r="H308" i="18"/>
  <c r="E155" i="1" s="1"/>
  <c r="H307" i="18"/>
  <c r="E154" i="1" s="1"/>
  <c r="H306" i="18"/>
  <c r="E153" i="1" s="1"/>
  <c r="H301" i="18"/>
  <c r="E148" i="1" s="1"/>
  <c r="H300" i="18"/>
  <c r="E147" i="1" s="1"/>
  <c r="H299" i="18"/>
  <c r="E146" i="1" s="1"/>
  <c r="H297" i="18"/>
  <c r="E80" i="1" s="1"/>
  <c r="H296" i="18"/>
  <c r="E79" i="1" s="1"/>
  <c r="H295" i="18"/>
  <c r="E78" i="1" s="1"/>
  <c r="H294" i="18"/>
  <c r="E77" i="1" s="1"/>
  <c r="H293" i="18"/>
  <c r="E76" i="1" s="1"/>
  <c r="H292" i="18"/>
  <c r="E75" i="1" s="1"/>
  <c r="H291" i="18"/>
  <c r="E74" i="1" s="1"/>
  <c r="H289" i="18"/>
  <c r="E144" i="1" s="1"/>
  <c r="H288" i="18"/>
  <c r="E143" i="1" s="1"/>
  <c r="H287" i="18"/>
  <c r="E142" i="1" s="1"/>
  <c r="H286" i="18"/>
  <c r="E141" i="1" s="1"/>
  <c r="H285" i="18"/>
  <c r="E140" i="1" s="1"/>
  <c r="H284" i="18"/>
  <c r="E139" i="1" s="1"/>
  <c r="H283" i="18"/>
  <c r="E138" i="1" s="1"/>
  <c r="H282" i="18"/>
  <c r="E137" i="1" s="1"/>
  <c r="H281" i="18"/>
  <c r="E136" i="1" s="1"/>
  <c r="H280" i="18"/>
  <c r="E135" i="1" s="1"/>
  <c r="H279" i="18"/>
  <c r="E134" i="1" s="1"/>
  <c r="H278" i="18"/>
  <c r="E133" i="1" s="1"/>
  <c r="H277" i="18"/>
  <c r="E132" i="1" s="1"/>
  <c r="H276" i="18"/>
  <c r="E131" i="1" s="1"/>
  <c r="H275" i="18"/>
  <c r="E130" i="1" s="1"/>
  <c r="H274" i="18"/>
  <c r="E129" i="1" s="1"/>
  <c r="H272" i="18"/>
  <c r="E127" i="1" s="1"/>
  <c r="H271" i="18"/>
  <c r="E126" i="1" s="1"/>
  <c r="H270" i="18"/>
  <c r="E125" i="1" s="1"/>
  <c r="H269" i="18"/>
  <c r="E124" i="1" s="1"/>
  <c r="H268" i="18"/>
  <c r="E123" i="1" s="1"/>
  <c r="H267" i="18"/>
  <c r="E122" i="1" s="1"/>
  <c r="H266" i="18"/>
  <c r="E121" i="1" s="1"/>
  <c r="H265" i="18"/>
  <c r="E119" i="1" s="1"/>
  <c r="H264" i="18"/>
  <c r="E120" i="1" s="1"/>
  <c r="H262" i="18"/>
  <c r="E334" i="1" s="1"/>
  <c r="H261" i="18"/>
  <c r="E333" i="1" s="1"/>
  <c r="H260" i="18"/>
  <c r="E332" i="1" s="1"/>
  <c r="H259" i="18"/>
  <c r="E331" i="1" s="1"/>
  <c r="H258" i="18"/>
  <c r="E330" i="1" s="1"/>
  <c r="H257" i="18"/>
  <c r="E329" i="1" s="1"/>
  <c r="H256" i="18"/>
  <c r="E328" i="1" s="1"/>
  <c r="H255" i="18"/>
  <c r="E327" i="1" s="1"/>
  <c r="H254" i="18"/>
  <c r="E326" i="1" s="1"/>
  <c r="H253" i="18"/>
  <c r="E325" i="1" s="1"/>
  <c r="H252" i="18"/>
  <c r="E324" i="1" s="1"/>
  <c r="H251" i="18"/>
  <c r="E323" i="1" s="1"/>
  <c r="H249" i="18"/>
  <c r="E322" i="1" s="1"/>
  <c r="H248" i="18"/>
  <c r="E321" i="1" s="1"/>
  <c r="H247" i="18"/>
  <c r="E320" i="1" s="1"/>
  <c r="H246" i="18"/>
  <c r="E319" i="1" s="1"/>
  <c r="H245" i="18"/>
  <c r="E318" i="1" s="1"/>
  <c r="H244" i="18"/>
  <c r="E317" i="1" s="1"/>
  <c r="H243" i="18"/>
  <c r="E316" i="1" s="1"/>
  <c r="H242" i="18"/>
  <c r="E315" i="1" s="1"/>
  <c r="H241" i="18"/>
  <c r="E314" i="1" s="1"/>
  <c r="H240" i="18"/>
  <c r="E313" i="1" s="1"/>
  <c r="H239" i="18"/>
  <c r="E312" i="1" s="1"/>
  <c r="H238" i="18"/>
  <c r="E311" i="1" s="1"/>
  <c r="H237" i="18"/>
  <c r="E310" i="1" s="1"/>
  <c r="H236" i="18"/>
  <c r="E309" i="1" s="1"/>
  <c r="H235" i="18"/>
  <c r="E308" i="1" s="1"/>
  <c r="H234" i="18"/>
  <c r="E307" i="1" s="1"/>
  <c r="H233" i="18"/>
  <c r="E306" i="1" s="1"/>
  <c r="H232" i="18"/>
  <c r="E305" i="1" s="1"/>
  <c r="H231" i="18"/>
  <c r="E304" i="1" s="1"/>
  <c r="H230" i="18"/>
  <c r="E303" i="1" s="1"/>
  <c r="H229" i="18"/>
  <c r="E302" i="1" s="1"/>
  <c r="H228" i="18"/>
  <c r="E301" i="1" s="1"/>
  <c r="H226" i="18"/>
  <c r="E296" i="1" s="1"/>
  <c r="H225" i="18"/>
  <c r="E295" i="1" s="1"/>
  <c r="H224" i="18"/>
  <c r="E294" i="1" s="1"/>
  <c r="H223" i="18"/>
  <c r="E293" i="1" s="1"/>
  <c r="H222" i="18"/>
  <c r="E292" i="1" s="1"/>
  <c r="H221" i="18"/>
  <c r="E291" i="1" s="1"/>
  <c r="H220" i="18"/>
  <c r="E290" i="1" s="1"/>
  <c r="H218" i="18"/>
  <c r="E288" i="1" s="1"/>
  <c r="H217" i="18"/>
  <c r="E287" i="1" s="1"/>
  <c r="H216" i="18"/>
  <c r="E286" i="1" s="1"/>
  <c r="H215" i="18"/>
  <c r="E299" i="1" s="1"/>
  <c r="H214" i="18"/>
  <c r="E298" i="1" s="1"/>
  <c r="H213" i="18"/>
  <c r="E297" i="1" s="1"/>
  <c r="H212" i="18"/>
  <c r="E285" i="1" s="1"/>
  <c r="H211" i="18"/>
  <c r="E284" i="1" s="1"/>
  <c r="H210" i="18"/>
  <c r="E283" i="1" s="1"/>
  <c r="H209" i="18"/>
  <c r="E282" i="1" s="1"/>
  <c r="H208" i="18"/>
  <c r="E281" i="1" s="1"/>
  <c r="H207" i="18"/>
  <c r="E278" i="1" s="1"/>
  <c r="H206" i="18"/>
  <c r="E277" i="1" s="1"/>
  <c r="H205" i="18"/>
  <c r="E280" i="1" s="1"/>
  <c r="H204" i="18"/>
  <c r="E279" i="1" s="1"/>
  <c r="H203" i="18"/>
  <c r="E276" i="1" s="1"/>
  <c r="H202" i="18"/>
  <c r="E275" i="1" s="1"/>
  <c r="H201" i="18"/>
  <c r="E274" i="1" s="1"/>
  <c r="H200" i="18"/>
  <c r="E273" i="1" s="1"/>
  <c r="H197" i="18"/>
  <c r="E181" i="1" s="1"/>
  <c r="H196" i="18"/>
  <c r="H195" i="18"/>
  <c r="H194" i="18"/>
  <c r="E180" i="1" s="1"/>
  <c r="H193" i="18"/>
  <c r="H192" i="18"/>
  <c r="E179" i="1" s="1"/>
  <c r="H191" i="18"/>
  <c r="E178" i="1" s="1"/>
  <c r="H190" i="18"/>
  <c r="E177" i="1" s="1"/>
  <c r="H189" i="18"/>
  <c r="E176" i="1" s="1"/>
  <c r="H188" i="18"/>
  <c r="E175" i="1" s="1"/>
  <c r="H187" i="18"/>
  <c r="E174" i="1" s="1"/>
  <c r="H185" i="18"/>
  <c r="E172" i="1" s="1"/>
  <c r="H184" i="18"/>
  <c r="E171" i="1" s="1"/>
  <c r="H182" i="18"/>
  <c r="H181" i="18"/>
  <c r="E169" i="1" s="1"/>
  <c r="H180" i="18"/>
  <c r="E167" i="1" s="1"/>
  <c r="H179" i="18"/>
  <c r="E166" i="1" s="1"/>
  <c r="H178" i="18"/>
  <c r="E165" i="1" s="1"/>
  <c r="H177" i="18"/>
  <c r="E164" i="1" s="1"/>
  <c r="H176" i="18"/>
  <c r="E163" i="1" s="1"/>
  <c r="H175" i="18"/>
  <c r="E162" i="1" s="1"/>
  <c r="H174" i="18"/>
  <c r="E161" i="1" s="1"/>
  <c r="H173" i="18"/>
  <c r="E160" i="1" s="1"/>
  <c r="H172" i="18"/>
  <c r="E159" i="1" s="1"/>
  <c r="H171" i="18"/>
  <c r="E158" i="1" s="1"/>
  <c r="H170" i="18"/>
  <c r="E156" i="1" s="1"/>
  <c r="H168" i="18"/>
  <c r="H167" i="18"/>
  <c r="H166" i="18"/>
  <c r="H165" i="18"/>
  <c r="H164" i="18"/>
  <c r="H163" i="18"/>
  <c r="H161" i="18"/>
  <c r="H160" i="18"/>
  <c r="H159" i="18"/>
  <c r="E351" i="1" s="1"/>
  <c r="H158" i="18"/>
  <c r="E350" i="1" s="1"/>
  <c r="H157" i="18"/>
  <c r="E349" i="1" s="1"/>
  <c r="H156" i="18"/>
  <c r="E348" i="1" s="1"/>
  <c r="H155" i="18"/>
  <c r="H154" i="18"/>
  <c r="E347" i="1" s="1"/>
  <c r="H153" i="18"/>
  <c r="E346" i="1" s="1"/>
  <c r="H152" i="18"/>
  <c r="E345" i="1" s="1"/>
  <c r="H151" i="18"/>
  <c r="E344" i="1" s="1"/>
  <c r="H148" i="18"/>
  <c r="H147" i="18"/>
  <c r="H146" i="18"/>
  <c r="E114" i="1" s="1"/>
  <c r="H145" i="18"/>
  <c r="E116" i="1" s="1"/>
  <c r="H144" i="18"/>
  <c r="E115" i="1" s="1"/>
  <c r="H143" i="18"/>
  <c r="E113" i="1" s="1"/>
  <c r="H142" i="18"/>
  <c r="E112" i="1" s="1"/>
  <c r="H141" i="18"/>
  <c r="E111" i="1" s="1"/>
  <c r="H140" i="18"/>
  <c r="E110" i="1" s="1"/>
  <c r="H139" i="18"/>
  <c r="E109" i="1" s="1"/>
  <c r="H138" i="18"/>
  <c r="E108" i="1" s="1"/>
  <c r="H137" i="18"/>
  <c r="E107" i="1" s="1"/>
  <c r="H136" i="18"/>
  <c r="E106" i="1" s="1"/>
  <c r="H135" i="18"/>
  <c r="E104" i="1" s="1"/>
  <c r="H134" i="18"/>
  <c r="E103" i="1" s="1"/>
  <c r="H133" i="18"/>
  <c r="E102" i="1" s="1"/>
  <c r="H132" i="18"/>
  <c r="E105" i="1" s="1"/>
  <c r="H130" i="18"/>
  <c r="E99" i="1" s="1"/>
  <c r="H129" i="18"/>
  <c r="E98" i="1" s="1"/>
  <c r="H128" i="18"/>
  <c r="E97" i="1" s="1"/>
  <c r="H127" i="18"/>
  <c r="E96" i="1" s="1"/>
  <c r="H126" i="18"/>
  <c r="E95" i="1" s="1"/>
  <c r="H125" i="18"/>
  <c r="E94" i="1" s="1"/>
  <c r="H124" i="18"/>
  <c r="E93" i="1" s="1"/>
  <c r="H123" i="18"/>
  <c r="E100" i="1" s="1"/>
  <c r="H120" i="18"/>
  <c r="E85" i="1" s="1"/>
  <c r="H119" i="18"/>
  <c r="E82" i="1" s="1"/>
  <c r="H118" i="18"/>
  <c r="E89" i="1" s="1"/>
  <c r="H117" i="18"/>
  <c r="E90" i="1" s="1"/>
  <c r="H116" i="18"/>
  <c r="E87" i="1" s="1"/>
  <c r="H115" i="18"/>
  <c r="E84" i="1" s="1"/>
  <c r="H114" i="18"/>
  <c r="E88" i="1" s="1"/>
  <c r="H113" i="18"/>
  <c r="E86" i="1" s="1"/>
  <c r="H112" i="18"/>
  <c r="E83" i="1" s="1"/>
  <c r="H110" i="18"/>
  <c r="E72" i="1" s="1"/>
  <c r="H109" i="18"/>
  <c r="E71" i="1" s="1"/>
  <c r="H108" i="18"/>
  <c r="E70" i="1" s="1"/>
  <c r="H107" i="18"/>
  <c r="E69" i="1" s="1"/>
  <c r="H99" i="18"/>
  <c r="E341" i="1" s="1"/>
  <c r="H98" i="18"/>
  <c r="E340" i="1" s="1"/>
  <c r="H97" i="18"/>
  <c r="E339" i="1" s="1"/>
  <c r="H96" i="18"/>
  <c r="E338" i="1" s="1"/>
  <c r="H95" i="18"/>
  <c r="E337" i="1" s="1"/>
  <c r="H94" i="18"/>
  <c r="E336" i="1" s="1"/>
  <c r="H92" i="18"/>
  <c r="H91" i="18"/>
  <c r="H90" i="18"/>
  <c r="E270" i="1" s="1"/>
  <c r="H89" i="18"/>
  <c r="E269" i="1" s="1"/>
  <c r="H88" i="18"/>
  <c r="E268" i="1" s="1"/>
  <c r="H87" i="18"/>
  <c r="H86" i="18"/>
  <c r="H84" i="18"/>
  <c r="E12" i="1" s="1"/>
  <c r="H83" i="18"/>
  <c r="E61" i="1" s="1"/>
  <c r="H81" i="18"/>
  <c r="E7" i="1" s="1"/>
  <c r="H80" i="18"/>
  <c r="E6" i="1" s="1"/>
  <c r="H79" i="18"/>
  <c r="E5" i="1" s="1"/>
  <c r="H78" i="18"/>
  <c r="E4" i="1" s="1"/>
  <c r="H77" i="18"/>
  <c r="H76" i="18"/>
  <c r="H74" i="18"/>
  <c r="E66" i="1" s="1"/>
  <c r="H72" i="18"/>
  <c r="H71" i="18"/>
  <c r="H69" i="18"/>
  <c r="H68" i="18"/>
  <c r="H67" i="18"/>
  <c r="H66" i="18"/>
  <c r="H65" i="18"/>
  <c r="H63" i="18"/>
  <c r="E59" i="1" s="1"/>
  <c r="H62" i="18"/>
  <c r="E58" i="1" s="1"/>
  <c r="H61" i="18"/>
  <c r="H60" i="18"/>
  <c r="E57" i="1" s="1"/>
  <c r="H58" i="18"/>
  <c r="H57" i="18"/>
  <c r="H56" i="18"/>
  <c r="H55" i="18"/>
  <c r="E55" i="1" s="1"/>
  <c r="H54" i="18"/>
  <c r="E54" i="1" s="1"/>
  <c r="H53" i="18"/>
  <c r="E53" i="1" s="1"/>
  <c r="H52" i="18"/>
  <c r="E52" i="1" s="1"/>
  <c r="H50" i="18"/>
  <c r="E64" i="1" s="1"/>
  <c r="H49" i="18"/>
  <c r="E63" i="1" s="1"/>
  <c r="H48" i="18"/>
  <c r="E62" i="1" s="1"/>
  <c r="H47" i="18"/>
  <c r="H46" i="18"/>
  <c r="E50" i="1" s="1"/>
  <c r="H45" i="18"/>
  <c r="E49" i="1" s="1"/>
  <c r="H44" i="18"/>
  <c r="E48" i="1" s="1"/>
  <c r="H43" i="18"/>
  <c r="E47" i="1" s="1"/>
  <c r="H42" i="18"/>
  <c r="E46" i="1" s="1"/>
  <c r="H40" i="18"/>
  <c r="E44" i="1" s="1"/>
  <c r="H39" i="18"/>
  <c r="E43" i="1" s="1"/>
  <c r="H38" i="18"/>
  <c r="E42" i="1" s="1"/>
  <c r="H37" i="18"/>
  <c r="E41" i="1" s="1"/>
  <c r="H36" i="18"/>
  <c r="E40" i="1" s="1"/>
  <c r="H35" i="18"/>
  <c r="H34" i="18"/>
  <c r="E36" i="1" s="1"/>
  <c r="H33" i="18"/>
  <c r="E39" i="1" s="1"/>
  <c r="H32" i="18"/>
  <c r="E38" i="1" s="1"/>
  <c r="H31" i="18"/>
  <c r="E37" i="1" s="1"/>
  <c r="H30" i="18"/>
  <c r="E35" i="1" s="1"/>
  <c r="H29" i="18"/>
  <c r="E34" i="1" s="1"/>
  <c r="H28" i="18"/>
  <c r="H27" i="18"/>
  <c r="E33" i="1" s="1"/>
  <c r="H26" i="18"/>
  <c r="E32" i="1" s="1"/>
  <c r="H25" i="18"/>
  <c r="E31" i="1" s="1"/>
  <c r="H24" i="18"/>
  <c r="E30" i="1" s="1"/>
  <c r="H22" i="18"/>
  <c r="E11" i="1" s="1"/>
  <c r="H21" i="18"/>
  <c r="E10" i="1" s="1"/>
  <c r="H19" i="18"/>
  <c r="E28" i="1" s="1"/>
  <c r="H18" i="18"/>
  <c r="E27" i="1" s="1"/>
  <c r="H17" i="18"/>
  <c r="E25" i="1" s="1"/>
  <c r="H16" i="18"/>
  <c r="E24" i="1" s="1"/>
  <c r="H15" i="18"/>
  <c r="E23" i="1" s="1"/>
  <c r="H14" i="18"/>
  <c r="E22" i="1" s="1"/>
  <c r="H13" i="18"/>
  <c r="E21" i="1" s="1"/>
  <c r="H12" i="18"/>
  <c r="H11" i="18"/>
  <c r="E20" i="1" s="1"/>
  <c r="H10" i="18"/>
  <c r="E19" i="1" s="1"/>
  <c r="H9" i="18"/>
  <c r="E18" i="1" s="1"/>
  <c r="H8" i="18"/>
  <c r="E17" i="1" s="1"/>
  <c r="H7" i="18"/>
  <c r="E16" i="1" s="1"/>
  <c r="H6" i="18"/>
  <c r="E15" i="1" s="1"/>
  <c r="H5" i="18"/>
  <c r="E14" i="1" s="1"/>
  <c r="K89" i="1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6" i="7"/>
  <c r="F4" i="9" l="1"/>
  <c r="F5" i="9"/>
  <c r="F6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3" i="9"/>
  <c r="E15" i="5" l="1"/>
  <c r="E14" i="5"/>
  <c r="K52" i="1" s="1"/>
  <c r="E13" i="5"/>
  <c r="E12" i="5"/>
  <c r="E11" i="5"/>
  <c r="E10" i="5"/>
  <c r="E9" i="5"/>
  <c r="E8" i="5"/>
  <c r="E7" i="5"/>
  <c r="K66" i="1" s="1"/>
  <c r="E6" i="5"/>
  <c r="K90" i="1"/>
  <c r="K20" i="1" l="1"/>
  <c r="K19" i="1"/>
  <c r="K18" i="1"/>
  <c r="K25" i="1"/>
  <c r="K17" i="1"/>
  <c r="K24" i="1"/>
  <c r="K16" i="1"/>
  <c r="K23" i="1"/>
  <c r="K15" i="1"/>
  <c r="K22" i="1"/>
  <c r="K14" i="1"/>
  <c r="K21" i="1"/>
  <c r="K69" i="1"/>
  <c r="K72" i="1"/>
  <c r="K71" i="1"/>
  <c r="K70" i="1"/>
  <c r="K10" i="1"/>
  <c r="K11" i="1"/>
  <c r="K338" i="1"/>
  <c r="K337" i="1"/>
  <c r="K336" i="1"/>
  <c r="K345" i="1"/>
  <c r="K86" i="1"/>
  <c r="K344" i="1"/>
  <c r="K87" i="1"/>
  <c r="K351" i="1"/>
  <c r="K88" i="1"/>
  <c r="K350" i="1"/>
  <c r="K82" i="1"/>
  <c r="K349" i="1"/>
  <c r="K75" i="1"/>
  <c r="K348" i="1"/>
  <c r="K83" i="1"/>
  <c r="K347" i="1"/>
  <c r="K84" i="1"/>
  <c r="K346" i="1"/>
  <c r="K85" i="1"/>
  <c r="K355" i="1"/>
  <c r="K215" i="1"/>
  <c r="K205" i="1"/>
  <c r="K192" i="1"/>
  <c r="K354" i="1"/>
  <c r="K212" i="1"/>
  <c r="K204" i="1"/>
  <c r="K191" i="1"/>
  <c r="K211" i="1"/>
  <c r="K203" i="1"/>
  <c r="K190" i="1"/>
  <c r="K210" i="1"/>
  <c r="K202" i="1"/>
  <c r="K189" i="1"/>
  <c r="K209" i="1"/>
  <c r="K201" i="1"/>
  <c r="K251" i="1"/>
  <c r="K208" i="1"/>
  <c r="K200" i="1"/>
  <c r="K217" i="1"/>
  <c r="K207" i="1"/>
  <c r="K199" i="1"/>
  <c r="K216" i="1"/>
  <c r="K206" i="1"/>
  <c r="K198" i="1"/>
</calcChain>
</file>

<file path=xl/sharedStrings.xml><?xml version="1.0" encoding="utf-8"?>
<sst xmlns="http://schemas.openxmlformats.org/spreadsheetml/2006/main" count="7916" uniqueCount="2794">
  <si>
    <t>SAP</t>
  </si>
  <si>
    <t>TYP</t>
  </si>
  <si>
    <t>OPIS</t>
  </si>
  <si>
    <t>A</t>
  </si>
  <si>
    <t>N/a</t>
  </si>
  <si>
    <t>F.01U.081.384</t>
  </si>
  <si>
    <t>Moduł kontroli baterii</t>
  </si>
  <si>
    <t>4.998.137.262</t>
  </si>
  <si>
    <t>ANI 0016 A</t>
  </si>
  <si>
    <t>Moduł wskaźników diodowych</t>
  </si>
  <si>
    <t>4.998.137.265</t>
  </si>
  <si>
    <t>RML 0008 A</t>
  </si>
  <si>
    <t>Moduł 8 wyjść przekaźnikowych niskonapięciowych</t>
  </si>
  <si>
    <t>4.998.137.266</t>
  </si>
  <si>
    <t>IOS 0020 A</t>
  </si>
  <si>
    <t>Moduł komunikacyjny (20mA i RS232)</t>
  </si>
  <si>
    <t>4.998.137.267</t>
  </si>
  <si>
    <t>IOS 0232 A</t>
  </si>
  <si>
    <t>Moduł komunikacyjny (2xRS232)</t>
  </si>
  <si>
    <t>4.998.137.269</t>
  </si>
  <si>
    <t>IOP 0008 A</t>
  </si>
  <si>
    <t>Moduł 8 wejść i 8 wyjść OC</t>
  </si>
  <si>
    <t>4.998.137.270</t>
  </si>
  <si>
    <t>CZM 0004 A</t>
  </si>
  <si>
    <t>Moduł 4 stref konwencjonalnych</t>
  </si>
  <si>
    <t>4.998.137.274</t>
  </si>
  <si>
    <t>RMH 0002 A</t>
  </si>
  <si>
    <t>Moduł 2 wyjść przekaźnikowych wysokonapięciowych</t>
  </si>
  <si>
    <t>4.998.137.275</t>
  </si>
  <si>
    <t>NZM 0002 A</t>
  </si>
  <si>
    <t>Moduł 2 linii sygnalizatorów</t>
  </si>
  <si>
    <t>F.01U.028.289</t>
  </si>
  <si>
    <t>FPE-5000-UGM</t>
  </si>
  <si>
    <t>Moduł komunikacyjny</t>
  </si>
  <si>
    <t>B</t>
  </si>
  <si>
    <t>4.998.137.277</t>
  </si>
  <si>
    <t>LSN 0300 A</t>
  </si>
  <si>
    <t>Moduł pętli LSN o obciążalności 300mA</t>
  </si>
  <si>
    <t>4.998.137.278</t>
  </si>
  <si>
    <t>LSN 1500 A</t>
  </si>
  <si>
    <t>Moduł pętli LSN o obciążalności 1500mA</t>
  </si>
  <si>
    <t>PRS-0002-C</t>
  </si>
  <si>
    <t>Szyna przyłączeniowa krótka</t>
  </si>
  <si>
    <t>4.998.137.280</t>
  </si>
  <si>
    <t>PRD 0004 A</t>
  </si>
  <si>
    <t>Szyna przyłączeniowa długa</t>
  </si>
  <si>
    <t>4.998.137.290</t>
  </si>
  <si>
    <t>CPH 0006 A</t>
  </si>
  <si>
    <t>Obudowa podstawowa na 6 modułów, 2 baterie 12V/40Ah, 1 uchwyt pojedynczy zasilacza PSB 1001 A (cena obejmuje uchwyt zasilacza pojedynczy PSB 1001 A)</t>
  </si>
  <si>
    <t>4.998.137.291</t>
  </si>
  <si>
    <t>MPH 0010 A</t>
  </si>
  <si>
    <t>Obudowa podstawowa na 10 modułów</t>
  </si>
  <si>
    <t>4.998.137.292</t>
  </si>
  <si>
    <t>EPH 0012 A</t>
  </si>
  <si>
    <t>Obudowa rozbudów na 12 modułów</t>
  </si>
  <si>
    <t>4.998.137.293</t>
  </si>
  <si>
    <t>PSF 0002 A</t>
  </si>
  <si>
    <t>Obudowa zasilania mała do instalacji dwóch baterii 12V/40Ah oraz jednego uchwytu zasilacza pojedynczego PSB 1001 A (cena obejmuje uchwyt zasilacza pojedynczy PSB 1001 A)</t>
  </si>
  <si>
    <t>4.998.137.294</t>
  </si>
  <si>
    <t>PMF 0004 A</t>
  </si>
  <si>
    <t>Obudowa zasilania średnia do instalacji czterech baterii 12V/40Ah oraz jednego uchwytu zasilacza pojedynczego PSB 1001 A (cena obejmuje uchwyt zasilacza pojedynczy PSB 1001 A)</t>
  </si>
  <si>
    <t>4.998.147.119</t>
  </si>
  <si>
    <t>USF 0000 A</t>
  </si>
  <si>
    <t>Obudowa mała uniwersalna</t>
  </si>
  <si>
    <t>F.01U.266.845</t>
  </si>
  <si>
    <t>FPM-5000-KMC</t>
  </si>
  <si>
    <t>Zestaw montażowy dla media konwertera</t>
  </si>
  <si>
    <t>4.998.137.296</t>
  </si>
  <si>
    <t>FBH 0000 A</t>
  </si>
  <si>
    <t>Rama montażowa duża</t>
  </si>
  <si>
    <t>4.998.137.297</t>
  </si>
  <si>
    <t>FMH 0000 A</t>
  </si>
  <si>
    <t>Rama montażowa średnia</t>
  </si>
  <si>
    <t>4.998.137.298</t>
  </si>
  <si>
    <t>FSH 0000 A</t>
  </si>
  <si>
    <t>Rama montażowa mała</t>
  </si>
  <si>
    <t>4.998.139.498</t>
  </si>
  <si>
    <t>FRB 0019 A</t>
  </si>
  <si>
    <t>19" Zestaw umożliwiający instalację w szafach rack 19" obudów: CPH 0006 A, MPH 0010 A, EPH 0012 A</t>
  </si>
  <si>
    <t>4.998.139.499</t>
  </si>
  <si>
    <t>FRM 0019 A</t>
  </si>
  <si>
    <t>19" Zestaw umożliwiający instalację w szafach rack 19" obudowy PMF 0004 A</t>
  </si>
  <si>
    <t>4.998.139.500</t>
  </si>
  <si>
    <t>FRS 0019 A</t>
  </si>
  <si>
    <t>19" Zestaw umożliwiający instalację w szafach rack 19" obudów PSF 0002A i USF 0000 A</t>
  </si>
  <si>
    <t>F.01U.500.374</t>
  </si>
  <si>
    <t>FDP 0001 A</t>
  </si>
  <si>
    <t>Zaślepka pustych slotów modułów</t>
  </si>
  <si>
    <t>F.01U.513.251</t>
  </si>
  <si>
    <t>FPO-5000-EB</t>
  </si>
  <si>
    <t>Szyna uziemiająca</t>
  </si>
  <si>
    <t>4.998.137.285</t>
  </si>
  <si>
    <t>HCP 0006 A</t>
  </si>
  <si>
    <t>Obudowa podstawowa 6 modułów, 2 baterie 12V/28Ah oraz uchwyt dwóch zasilaczy CPB 1002 A (zamawiany dodatkowo)</t>
  </si>
  <si>
    <t>4.998.137.286</t>
  </si>
  <si>
    <t>HBC 0010 A</t>
  </si>
  <si>
    <t>Obudowa podstawowa na 10 modułów, 2 baterie 12V/28Ah oraz uchwyt dwóch zasilaczy CPB 1002 A (zamawiany dodatkowo)</t>
  </si>
  <si>
    <t>4.998.137.287</t>
  </si>
  <si>
    <t>HBE 0012 A</t>
  </si>
  <si>
    <t>Obudowa rozszerzeń na 12 modułów, 2 baterie 12V/28Ah oraz uchwyt dwóch zasilaczy CPB 1002 A(zamawiamy dodatkowo)</t>
  </si>
  <si>
    <t>4.998.137.288</t>
  </si>
  <si>
    <t>PSS 0002 A</t>
  </si>
  <si>
    <t>Obudowa zasilania mała (może zostać wyposażona alternatywnie w: a) dwie baterie 12V/28Ah oraz pojedynczy uchwyt zasilacza PSB 1001 A b) uchwyt zasilacza podwójny PSB 1002 A c) płytę montażową HMP 0002 A)</t>
  </si>
  <si>
    <t>4.998.137.289</t>
  </si>
  <si>
    <t>PSB 0004 A</t>
  </si>
  <si>
    <t>Obudowa zasilania duża (może zostać wyposażona alternatywnie w: a) cztery baterie 12V/28 Ah oraz uchwyt zasilacza pojedynczy  PSB 1001 A b) dwie baterie 12V/28Ah oraz uchwyt zasilacza podwójny PSB 1002 A c) dwie baterie 12V/28Ah, uchwyt zasilacza podwójny PSB 1002 A oraz dystrybutor HPD 0000 A d) dwie baterie 12V/28Ah, uchwyt zasilacza podwójny PSB 1002 A oraz płytę montażową HMP 0001 A)</t>
  </si>
  <si>
    <t>F.01U.500.367</t>
  </si>
  <si>
    <t>Zasilacz 24V/6A</t>
  </si>
  <si>
    <t>4.998.153.243</t>
  </si>
  <si>
    <t>CPB 0000 A</t>
  </si>
  <si>
    <t xml:space="preserve">Zestaw kabli połączeniowych pomiędzy modułem BCM a zasilaczem UPS (długość 150 cm) </t>
  </si>
  <si>
    <t>F.01U.078.858</t>
  </si>
  <si>
    <t>FPO-5000-PSB1</t>
  </si>
  <si>
    <t xml:space="preserve">Uchwyt zasilacza pojedynczy (do obudów zasilania do montażu naściennego: PSS 0002 A oraz PSB 0004 A) </t>
  </si>
  <si>
    <t>F.01U.078.860</t>
  </si>
  <si>
    <t>FPO-5000-PSB-CH</t>
  </si>
  <si>
    <t>Uchwyt zasilacza podwójny (do obudów do montażu naściennego: HCP 0006 A, HBC 0010 A oraz HBE 0012 A)</t>
  </si>
  <si>
    <t>4.998.153.244</t>
  </si>
  <si>
    <t>CBB 0000 A</t>
  </si>
  <si>
    <t>Zestaw kabli połączeniowych (moduł BCM/baterie - 180 cm; bateria/bateria - 17cm) Wykorzystywane, gdy baterie są umieszczone w oddzielnej obudowie)</t>
  </si>
  <si>
    <t>F.01U.266.844</t>
  </si>
  <si>
    <t>FPM-5000-KES</t>
  </si>
  <si>
    <t>Zestaw montażowy do instalacji przełącznika Ethernet
lub konwertera transmisji w obudowach USF 0000 A
lub PSS 0002 A.</t>
  </si>
  <si>
    <t>F.01U.265.641</t>
  </si>
  <si>
    <t>EL1141-10B-BH</t>
  </si>
  <si>
    <t>Światłowodowy konwerter Ethernet MM</t>
  </si>
  <si>
    <t>F.01U.265.643</t>
  </si>
  <si>
    <t>EL1141-B0B-BH</t>
  </si>
  <si>
    <t>Światłowodowy konwerter Ethernet SM</t>
  </si>
  <si>
    <t>Czujki punktowe LSNi</t>
  </si>
  <si>
    <t>Seria 520</t>
  </si>
  <si>
    <t>F.01U.510.149</t>
  </si>
  <si>
    <t>FAP-O 520</t>
  </si>
  <si>
    <t>Czujka optyczna dekoracyjna Lsn, biała</t>
  </si>
  <si>
    <t>F.01U.510.151</t>
  </si>
  <si>
    <t>FAP-OC 520</t>
  </si>
  <si>
    <t>Czujka optyczo-chemiczna Lsn, biała</t>
  </si>
  <si>
    <t>F.01U.510.161</t>
  </si>
  <si>
    <t>FAP-O 520-P</t>
  </si>
  <si>
    <t>Czujka optyczna dekoracyjna Lsn, przezroczysta</t>
  </si>
  <si>
    <t>F.01U.510.162</t>
  </si>
  <si>
    <t>FAP-OC 520-P</t>
  </si>
  <si>
    <t xml:space="preserve">Czujka optyczno-chemiczna Lsn, przezroczysta </t>
  </si>
  <si>
    <t>Czujka termiczna</t>
  </si>
  <si>
    <t>F.01U.029.411</t>
  </si>
  <si>
    <t>FAD-420-HS-EN</t>
  </si>
  <si>
    <t>Osłona przeciwwietrzna z podstawą ms400</t>
  </si>
  <si>
    <t xml:space="preserve">Czujka optyczna do stosowania w osłonie przeciwietrznej </t>
  </si>
  <si>
    <t>F.01U.029.219</t>
  </si>
  <si>
    <t>D344-1.5</t>
  </si>
  <si>
    <t>Rurka próbkująca o długości 45,7cm</t>
  </si>
  <si>
    <t>F.01U.029.175</t>
  </si>
  <si>
    <t>D344-3</t>
  </si>
  <si>
    <t>Rurka próbkująca 91,4 cm</t>
  </si>
  <si>
    <t>F.01U.029.174</t>
  </si>
  <si>
    <t>D344-5</t>
  </si>
  <si>
    <t>Rurka próbkująca 1,52 m(DS290)</t>
  </si>
  <si>
    <t>D344-TF</t>
  </si>
  <si>
    <t>Rurka filtrująca próbkująca 20/PK</t>
  </si>
  <si>
    <t>F.01U.029.619</t>
  </si>
  <si>
    <t>FAD-RB-DIBT</t>
  </si>
  <si>
    <t xml:space="preserve">Płytka przekaźników do zastosowań zgodnych z wytycznymi DIBT </t>
  </si>
  <si>
    <t>AVENAR Detector 4000</t>
  </si>
  <si>
    <t>FAP-425-O</t>
  </si>
  <si>
    <t>FAP-425-O-R</t>
  </si>
  <si>
    <t xml:space="preserve">Czujka optyczna z przełącznikami obrotowymi </t>
  </si>
  <si>
    <t>FAP-425-DO-R</t>
  </si>
  <si>
    <t>FAP-425-OT</t>
  </si>
  <si>
    <t>FAP-425-OT-R</t>
  </si>
  <si>
    <t>FAP-425-DOT-R</t>
  </si>
  <si>
    <t>FAH-425-T-R</t>
  </si>
  <si>
    <t xml:space="preserve">Czujka termiczna z przełącznikami obrotowymi </t>
  </si>
  <si>
    <t>FAP-425-DOTC-R</t>
  </si>
  <si>
    <t>FAD-425-O-R</t>
  </si>
  <si>
    <t>Akcesoria czujek serii 520</t>
  </si>
  <si>
    <t>4.998.151.297</t>
  </si>
  <si>
    <t>FAA-500</t>
  </si>
  <si>
    <t>Gniazdo czujek serii 520</t>
  </si>
  <si>
    <t>4.998.151.302</t>
  </si>
  <si>
    <t>FAA-500-BB</t>
  </si>
  <si>
    <t>Puszka montażowa czujek serii 500 do instalacji w sufitach podwieszanych</t>
  </si>
  <si>
    <t>4.998.151.296</t>
  </si>
  <si>
    <t>FAA-500-TR-P</t>
  </si>
  <si>
    <t>Pierścień przezroczysty zewnętrzny z zestawem kolorowych wkładek</t>
  </si>
  <si>
    <t>4.998.151.295</t>
  </si>
  <si>
    <t>FAA-500-TR-W</t>
  </si>
  <si>
    <t>Pierścień biały zewnętrzny</t>
  </si>
  <si>
    <t>FAA-500-SB-H</t>
  </si>
  <si>
    <t>Puszka montażowa do montażu powierzchniowego z uszczelką</t>
  </si>
  <si>
    <t>F.01U.510.028</t>
  </si>
  <si>
    <t>FAA-500-SPRING</t>
  </si>
  <si>
    <t>4.998.151.299</t>
  </si>
  <si>
    <t>FAA-500-R</t>
  </si>
  <si>
    <t xml:space="preserve">Podstawa z wyjściem przekaźnikowym </t>
  </si>
  <si>
    <t>F.01U.508.713</t>
  </si>
  <si>
    <t>FAA-500-CB</t>
  </si>
  <si>
    <t xml:space="preserve">Zintegrowana obudowa do sufitów betonowych </t>
  </si>
  <si>
    <t>4.998.021.535</t>
  </si>
  <si>
    <t>MS 400</t>
  </si>
  <si>
    <t>Gniazdo czujek serii 400</t>
  </si>
  <si>
    <t>MS 400 B</t>
  </si>
  <si>
    <t>Gniazdo czujek serii 400 z logo Bosch</t>
  </si>
  <si>
    <t>F.01U.215.142</t>
  </si>
  <si>
    <t>FAA-420-SEAL</t>
  </si>
  <si>
    <t>F.01U.508.658</t>
  </si>
  <si>
    <t xml:space="preserve">FAA-MSR420 </t>
  </si>
  <si>
    <t>Gniazdo czujki z wyjściem przekaźnikowym (tylko do czujek serii 420!!)</t>
  </si>
  <si>
    <t>4.998.113.025</t>
  </si>
  <si>
    <t>MSC 420</t>
  </si>
  <si>
    <t xml:space="preserve">MSC 420 podstawa do montażu sufitowego </t>
  </si>
  <si>
    <t>4.998.114.565</t>
  </si>
  <si>
    <t>MSR 320</t>
  </si>
  <si>
    <t xml:space="preserve">MSC 320 podstawa z przekaźnikiem </t>
  </si>
  <si>
    <t>4.998.025.369</t>
  </si>
  <si>
    <t>SK 400</t>
  </si>
  <si>
    <t>Metalowa kratka zabezpieczająca</t>
  </si>
  <si>
    <t>4.998.035.312</t>
  </si>
  <si>
    <t>SSK400</t>
  </si>
  <si>
    <t>4.998.084.709</t>
  </si>
  <si>
    <t>TP4 400</t>
  </si>
  <si>
    <t>4.998.084.710</t>
  </si>
  <si>
    <t>TP8 400</t>
  </si>
  <si>
    <t>MH 400</t>
  </si>
  <si>
    <t>Grzałka czujki</t>
  </si>
  <si>
    <t>WA400</t>
  </si>
  <si>
    <t xml:space="preserve">MK 400, uchwyt do instalacji czujki </t>
  </si>
  <si>
    <t>Wskaźnik zadziałania</t>
  </si>
  <si>
    <t>FAA-420-RI-DIN</t>
  </si>
  <si>
    <t>F.01U.289.620</t>
  </si>
  <si>
    <t>C</t>
  </si>
  <si>
    <t>FAA-420-RI-ROW</t>
  </si>
  <si>
    <t>F.01U.289.120</t>
  </si>
  <si>
    <t>Czujki specjalne</t>
  </si>
  <si>
    <t>Liniowe czujki dymu</t>
  </si>
  <si>
    <t>F.01U.290.195</t>
  </si>
  <si>
    <t>FIRERAY3000</t>
  </si>
  <si>
    <t xml:space="preserve">Fireray 3000 Liniowa czujka dymu </t>
  </si>
  <si>
    <t>F.01U.290.196</t>
  </si>
  <si>
    <t>FIRERAY3000-HD</t>
  </si>
  <si>
    <t xml:space="preserve">Fireray 3000 dodatkowa glowica </t>
  </si>
  <si>
    <t>F.01U.290.197</t>
  </si>
  <si>
    <t>FIRERAY5000-EN</t>
  </si>
  <si>
    <t>Czujka liniowa FireRay5000 (możliwość pracy dwóch głowic)</t>
  </si>
  <si>
    <t>F.01U.143.247</t>
  </si>
  <si>
    <t>FRAY5000-HEAD-EN</t>
  </si>
  <si>
    <t>F.01U.083.264</t>
  </si>
  <si>
    <t>FRAY5000-LR-KIT</t>
  </si>
  <si>
    <t>F.01U.098.240</t>
  </si>
  <si>
    <t>FRAY5000-BR</t>
  </si>
  <si>
    <t>F.01U.098.241</t>
  </si>
  <si>
    <t>FRAY5000-4PRISM</t>
  </si>
  <si>
    <t>F.01U.098.242</t>
  </si>
  <si>
    <t>FRAY5000-1PRISM</t>
  </si>
  <si>
    <t>Czujka płomienia</t>
  </si>
  <si>
    <t>F.01U.279.762</t>
  </si>
  <si>
    <t>F.01U.279.880</t>
  </si>
  <si>
    <t>F.01U.279.881</t>
  </si>
  <si>
    <t>F.01U.279.764</t>
  </si>
  <si>
    <t>IR3 – czujka płomienia w wersji EX</t>
  </si>
  <si>
    <t>Podstawa montaż powierzchniowy</t>
  </si>
  <si>
    <t>4.998.112.084</t>
  </si>
  <si>
    <t>4.998.112.085</t>
  </si>
  <si>
    <t>SB3</t>
  </si>
  <si>
    <t>ROPy adresowalne LSNi</t>
  </si>
  <si>
    <t>F.01U.011.956</t>
  </si>
  <si>
    <t>FMC-210-DM-G-R</t>
  </si>
  <si>
    <t>ROP czerwony, wewnętrzny</t>
  </si>
  <si>
    <t>F.01U.011.958</t>
  </si>
  <si>
    <t>FMC-210-DM-H-R</t>
  </si>
  <si>
    <t>ROP czerwony, zewnętrzny</t>
  </si>
  <si>
    <t>3.756.630.007</t>
  </si>
  <si>
    <t>FMM-KEY-Form G/H</t>
  </si>
  <si>
    <t>Klucz do Ręcznego Ostrzegacza Pożarowego</t>
  </si>
  <si>
    <t>Moduły adresowalne LSNi</t>
  </si>
  <si>
    <t>F.01U.508.715</t>
  </si>
  <si>
    <t>FLM-420-NAC-S</t>
  </si>
  <si>
    <t>F.01U.508.717</t>
  </si>
  <si>
    <t>FLM-420-NAC-D</t>
  </si>
  <si>
    <t>F.01U.508.710</t>
  </si>
  <si>
    <t>FLM-420-RHV-S</t>
  </si>
  <si>
    <t>F.01U.508.714</t>
  </si>
  <si>
    <t>FLM-420-RHV-D</t>
  </si>
  <si>
    <t>F.01U.508.711</t>
  </si>
  <si>
    <t>FLM-I 420-S</t>
  </si>
  <si>
    <t>Izolator zwarć</t>
  </si>
  <si>
    <t>F.01U.012.542</t>
  </si>
  <si>
    <t>FLM-420-I2-W</t>
  </si>
  <si>
    <t>F.01U.012.571</t>
  </si>
  <si>
    <t>FLM-420-I2-E</t>
  </si>
  <si>
    <t>F.01U.012.578</t>
  </si>
  <si>
    <t>FLM-420-I2-D</t>
  </si>
  <si>
    <t>F.01U.012.591</t>
  </si>
  <si>
    <t>FLM-420-RLV1-E</t>
  </si>
  <si>
    <t>F.01U.012.594</t>
  </si>
  <si>
    <t>FLM-420-RLV1-D</t>
  </si>
  <si>
    <t>F.01U.012.534</t>
  </si>
  <si>
    <t>FLM-420/4-CON-S</t>
  </si>
  <si>
    <t>F.01U.012.535</t>
  </si>
  <si>
    <t>FLM-420/4-CON-D</t>
  </si>
  <si>
    <t>F.01U.033.247</t>
  </si>
  <si>
    <t>FLM-420-RLV8-S</t>
  </si>
  <si>
    <t>Moduł 8 wyjśc przekaźnikowych niskonapięciowych wraz z obudową</t>
  </si>
  <si>
    <t>F.01U.033.251</t>
  </si>
  <si>
    <t>FLM-420-I8R1-S</t>
  </si>
  <si>
    <t>Moduł 8 wejśći 1 wyjścia przekaźnikowego niskonapięciowego wraz z obudową</t>
  </si>
  <si>
    <t>F.01U.080.970</t>
  </si>
  <si>
    <t>FLM-420-RLE-S</t>
  </si>
  <si>
    <t>F.01U.012.595</t>
  </si>
  <si>
    <t>FMX-IFB55-S</t>
  </si>
  <si>
    <t xml:space="preserve">Obudowa  do modułu do instalacji naściennej </t>
  </si>
  <si>
    <t>F.01U.029.614</t>
  </si>
  <si>
    <t>FLM-IFB126-S</t>
  </si>
  <si>
    <t>FLM-420-EOL2W-W</t>
  </si>
  <si>
    <t>F.01U.096.884</t>
  </si>
  <si>
    <t>FLM-420-EOL4W-S</t>
  </si>
  <si>
    <t>F.01U.083.617</t>
  </si>
  <si>
    <t>FLM-420-EOL4W-D</t>
  </si>
  <si>
    <t>F.01U.083.618</t>
  </si>
  <si>
    <t xml:space="preserve">EOL do moduło EOL 4 żyłowy do szyny DIN </t>
  </si>
  <si>
    <t xml:space="preserve">Sygnalizatory </t>
  </si>
  <si>
    <t>Akustyczne (konwencjonalne)</t>
  </si>
  <si>
    <t>F.01U.143.878</t>
  </si>
  <si>
    <t>FNM-320-SRD</t>
  </si>
  <si>
    <t>Sygnalizator akustyczny, czerwony, montaż powierzchniowy</t>
  </si>
  <si>
    <t>F.01U.143.879</t>
  </si>
  <si>
    <t>FNM-320-FRD</t>
  </si>
  <si>
    <t>Sygnalizator akustyczny, czerwony, montaż płaski</t>
  </si>
  <si>
    <t>F.01U.143.880</t>
  </si>
  <si>
    <t>FNM-320-SWH</t>
  </si>
  <si>
    <t>Sygnalizator akustyczny, biały, montaż powierzchniowy</t>
  </si>
  <si>
    <t>F.01U.143.881</t>
  </si>
  <si>
    <t>FNM-320-FWH</t>
  </si>
  <si>
    <t>Sygnalizator akustyczny, biały, montaż płaski</t>
  </si>
  <si>
    <t>F.01U.143.882</t>
  </si>
  <si>
    <t>FNM-320-LEDSRD</t>
  </si>
  <si>
    <t>Sygnalizator akustyczny  z diodą LED, montaż powierzchniowy</t>
  </si>
  <si>
    <t>F.01U.288.471</t>
  </si>
  <si>
    <t>ROLP-R-LX-W-RF</t>
  </si>
  <si>
    <t>Akustyczne LSNi (adresowalne)</t>
  </si>
  <si>
    <t>F.01U.268.723</t>
  </si>
  <si>
    <t>FNM-420V-A-RD</t>
  </si>
  <si>
    <t>Sygnalizator akustyczno-głosowy czerwony, wewnętrzny</t>
  </si>
  <si>
    <t>F.01U.268.724</t>
  </si>
  <si>
    <t>FNM-420V-A-WH</t>
  </si>
  <si>
    <t>Sygnalizator akustyczno-głosowy biały, wewnętrzny</t>
  </si>
  <si>
    <t>F.01U.168.576</t>
  </si>
  <si>
    <t>FNM-420U-A-BSRD</t>
  </si>
  <si>
    <t>Adresowalny sygnalizator akustyczny z baterią w podstawie czujki, czerwony, wewnetrzny</t>
  </si>
  <si>
    <t>F.01U.168.575</t>
  </si>
  <si>
    <t>FNM-420U-A-BSWH</t>
  </si>
  <si>
    <t>Adresowalny sygnalizator akustyczny z baterią w podstawie czujki, biały, wewnetrzny</t>
  </si>
  <si>
    <t>F.01U.168.577</t>
  </si>
  <si>
    <t>FNM-420U-A-RD</t>
  </si>
  <si>
    <t>Adresowalny sygnalizator akustyczny z baterią, wewnętrzny, czerwony</t>
  </si>
  <si>
    <t>F.01U.168.578</t>
  </si>
  <si>
    <t>FNM-420U-A-WH</t>
  </si>
  <si>
    <t>Adresowalny sygnalizator akustyczny z baterią, wewnętrzny, biały</t>
  </si>
  <si>
    <t>F.01U.168.579</t>
  </si>
  <si>
    <t>FNM-420U-B-RD</t>
  </si>
  <si>
    <t>Adresowalny sygnalizator akustyczny z baterią, zewnętrzny, czerwony</t>
  </si>
  <si>
    <t>F.01U.168.622</t>
  </si>
  <si>
    <t>FNM-BATTERIES</t>
  </si>
  <si>
    <t>F.01U.064.694</t>
  </si>
  <si>
    <t>FNM-COVER-RD</t>
  </si>
  <si>
    <t>F.01U.064.695</t>
  </si>
  <si>
    <t>FNM-COVER-WH</t>
  </si>
  <si>
    <t>F.01U.064.692</t>
  </si>
  <si>
    <t>FNM-SPACER-WH</t>
  </si>
  <si>
    <t>F.01U.064.693</t>
  </si>
  <si>
    <t>FNM-SPACER-RD</t>
  </si>
  <si>
    <t xml:space="preserve">Podkładka dystansująca do natynkowej instalacji kabli czerwona </t>
  </si>
  <si>
    <t>Optyczne (konwencjonalne)</t>
  </si>
  <si>
    <t>F.01U.143.883</t>
  </si>
  <si>
    <t>FNS-320-SRD</t>
  </si>
  <si>
    <t>Sygnalizator optyczny, czerwony</t>
  </si>
  <si>
    <t>F.01U.143.885</t>
  </si>
  <si>
    <t>FNS-320-SWH</t>
  </si>
  <si>
    <t>Sygnalizator optyczny, biały</t>
  </si>
  <si>
    <t>F.01U.288.465</t>
  </si>
  <si>
    <t>SOL-LX-W-RF-R-S</t>
  </si>
  <si>
    <t>Sygnalizator optyczny LX, sygnalizacja błyskowa w kolorze czerwonym, płytka podstawa w kolorze czerwonym, montaz ścienny</t>
  </si>
  <si>
    <t>F.01U.288.467</t>
  </si>
  <si>
    <t>SOL-LX-W-RF-R-D</t>
  </si>
  <si>
    <t>Sygnalizator optyczny LX, sygnalizacja błyskowa w kolorze czerwonym, głęboka podstawa w kolorze czerwonym, montaż ścienny</t>
  </si>
  <si>
    <t>Optyczne LSNi (adresowalne)</t>
  </si>
  <si>
    <t>F.01U.516.089</t>
  </si>
  <si>
    <t>FNS-420-R</t>
  </si>
  <si>
    <t xml:space="preserve">Sygnalizator optyczny adresowalny instalowany w podstawie </t>
  </si>
  <si>
    <t>Sprzęt testowy i serwisowy</t>
  </si>
  <si>
    <t>F.01U.508.720</t>
  </si>
  <si>
    <t>FAA-500-RTL</t>
  </si>
  <si>
    <t>Urządzenie do wyjmowania czujek serii 500 z gniazda</t>
  </si>
  <si>
    <t>F.01U.508.725</t>
  </si>
  <si>
    <t>FAA-500-TTL</t>
  </si>
  <si>
    <t>Urządzenie testowe do czujek serii 500 z magnesem</t>
  </si>
  <si>
    <t>SOLO461</t>
  </si>
  <si>
    <t>Tester czujek termicznych, bez kabla</t>
  </si>
  <si>
    <t>4.998.112.071</t>
  </si>
  <si>
    <t>SOLO330</t>
  </si>
  <si>
    <t>Tester czujek optycznych</t>
  </si>
  <si>
    <t>F.01U.301.469</t>
  </si>
  <si>
    <t>FME-Test-CO</t>
  </si>
  <si>
    <t>Aerozol z tlenkiem węgla do testowania czujek z gazowym torem detekcji</t>
  </si>
  <si>
    <t>4.998.112.113</t>
  </si>
  <si>
    <t>SOLO200</t>
  </si>
  <si>
    <t>Narzędzie do demontowania czujek (bez tyczki)</t>
  </si>
  <si>
    <t>4.998.112.069</t>
  </si>
  <si>
    <t>4.998.082.502</t>
  </si>
  <si>
    <t>RTL-cap</t>
  </si>
  <si>
    <t>Plastikowa pokrywa do narzędzia do demontowania czujek (niebędne dwie sztuki)</t>
  </si>
  <si>
    <t>F.01U.169.803</t>
  </si>
  <si>
    <t>Wizualizacja</t>
  </si>
  <si>
    <t>System wizualizacji</t>
  </si>
  <si>
    <t>FSM-5000</t>
  </si>
  <si>
    <t>FSM-2500</t>
  </si>
  <si>
    <t>Systemy ASD - TITANUS</t>
  </si>
  <si>
    <t>Titanus LSNi (adresowalny)</t>
  </si>
  <si>
    <t>F.01U.078.495</t>
  </si>
  <si>
    <t>Zasysająca czujka dymu z panelem wskaźników LED, sygnalizujących tryb pracy, usterkę i alarm</t>
  </si>
  <si>
    <t>F.01U.078.496</t>
  </si>
  <si>
    <t>FAS-420-TM-R</t>
  </si>
  <si>
    <t>Zasysająca czujka dymu  z panelem wskaźników LED, sygnalizujących tryb pray, usterkę, alarm zidentyfikacją źródła ognia</t>
  </si>
  <si>
    <t>F.01U.078.497</t>
  </si>
  <si>
    <t>FAS-420-TM-RVB</t>
  </si>
  <si>
    <t>Zasysająca czujka dymu z panelem wskaźników LED, sygnalizujących tryb pracy,usterkę, alarm, z identyfikacjąźródła ognia oraz wskaźnikiem poziomu zadymienia</t>
  </si>
  <si>
    <t>F.01U.078.494</t>
  </si>
  <si>
    <t>FAS-420-TM-HB</t>
  </si>
  <si>
    <t>Podstawa obudowy do zasysającej czujki dymu serii FAS-420-TM</t>
  </si>
  <si>
    <t>F.01U.029.255</t>
  </si>
  <si>
    <t>FAS-420-TP1</t>
  </si>
  <si>
    <t>Titanus PRO SENS TP-1, LSNi</t>
  </si>
  <si>
    <t>F.01U.029.256</t>
  </si>
  <si>
    <t>FAS-420-TP2</t>
  </si>
  <si>
    <t>Titanus PRO SENS TP-2, LSNi</t>
  </si>
  <si>
    <t>F.01U.029.252</t>
  </si>
  <si>
    <t>FAS-420-TT1</t>
  </si>
  <si>
    <t>Titanus TOP SENS TT-1, LSNi</t>
  </si>
  <si>
    <t>F.01U.029.253</t>
  </si>
  <si>
    <t>FAS-420-TT2</t>
  </si>
  <si>
    <t>Titanus TOP SENS TT-2, LSNi</t>
  </si>
  <si>
    <t>F.01U.083.877</t>
  </si>
  <si>
    <t>FAS-420-TP1-SL</t>
  </si>
  <si>
    <t>Titanus Pro Sens podstawowy TP1, wyciszona zasysająca czujka dymu wwersji „LSN improved”</t>
  </si>
  <si>
    <t>F.01U.083.876</t>
  </si>
  <si>
    <t>FAS-420-TP2-SL</t>
  </si>
  <si>
    <t>Titanus Pro Sens Podstawowa TP2 ,wyciszona zasysająca czujka dymu wwersji „LSN improved”</t>
  </si>
  <si>
    <t>F.01U.083.875</t>
  </si>
  <si>
    <t>FAS-420-TT1-SL</t>
  </si>
  <si>
    <t>Titanus Top Sens podstawowy TT1 , wyciszona zasysająca czujka dymu wwersji „LSN improved”</t>
  </si>
  <si>
    <t>F.01U.083.874</t>
  </si>
  <si>
    <t>FAS-420-TT2-SL</t>
  </si>
  <si>
    <t>Titanus Top Sens podstawowa  TT2,wyciszona zasysająca czujka dymu wwersji „LSN improved”</t>
  </si>
  <si>
    <t>F.01U.090.252</t>
  </si>
  <si>
    <t>FAS-ASD-SL</t>
  </si>
  <si>
    <t>Element wyciszający system zasysnia</t>
  </si>
  <si>
    <t>DM-TT-50(80)</t>
  </si>
  <si>
    <t>Moduł czujki DM-TT-50(80)-LB/a</t>
  </si>
  <si>
    <t>DM-TT-10(25)</t>
  </si>
  <si>
    <t>Moduł czujki DM-TT-10(25)-LB/a</t>
  </si>
  <si>
    <t>DM-TT-01(05)</t>
  </si>
  <si>
    <t>Moduł czujki DM-TT-01(05)-LB/a</t>
  </si>
  <si>
    <t>Akcesoria Titanus</t>
  </si>
  <si>
    <t>4.998.143.410</t>
  </si>
  <si>
    <t>TITANUS MT-1 mount</t>
  </si>
  <si>
    <t>Wspornik montażowy MT-1</t>
  </si>
  <si>
    <t>4.998.143.413</t>
  </si>
  <si>
    <t>TITANUS AF-BR</t>
  </si>
  <si>
    <t>Taśmy znakujące  AF-BR do kryz redukcji zasysania</t>
  </si>
  <si>
    <t>4.998.143.416</t>
  </si>
  <si>
    <t>TITANUS AF-2.0</t>
  </si>
  <si>
    <t>4.998.143.417</t>
  </si>
  <si>
    <t>TITANUS AF-2.5</t>
  </si>
  <si>
    <t>4.998.143.418</t>
  </si>
  <si>
    <t>TITANUS AF-3.0</t>
  </si>
  <si>
    <t>4.998.143.419</t>
  </si>
  <si>
    <t>TITANUS AF-3.2</t>
  </si>
  <si>
    <t>4.998.143.420</t>
  </si>
  <si>
    <t>TITANUS AF-3.4</t>
  </si>
  <si>
    <t>4.998.143.422</t>
  </si>
  <si>
    <t>TITANUS AF-3.6</t>
  </si>
  <si>
    <t>4.998.143.423</t>
  </si>
  <si>
    <t>TITANUS AF-3.8</t>
  </si>
  <si>
    <t>4.998.143.424</t>
  </si>
  <si>
    <t>TITANUS AF-4.0</t>
  </si>
  <si>
    <t>4.998.143.425</t>
  </si>
  <si>
    <t>TITANUS AF-4.2</t>
  </si>
  <si>
    <t>4.998.143.426</t>
  </si>
  <si>
    <t>TITANUS AF-4.4</t>
  </si>
  <si>
    <t>4.998.143.427</t>
  </si>
  <si>
    <t>TITANUS AF-4.6</t>
  </si>
  <si>
    <t>4.998.143.428</t>
  </si>
  <si>
    <t>TITANUS AF-5.0</t>
  </si>
  <si>
    <t>4.998.143.429</t>
  </si>
  <si>
    <t>TITANUS AF-5.2</t>
  </si>
  <si>
    <t>4.998.143.430</t>
  </si>
  <si>
    <t>TITANUS AF-5.6</t>
  </si>
  <si>
    <t>4.998.143.431</t>
  </si>
  <si>
    <t>TITANUS AF-6.0</t>
  </si>
  <si>
    <t>4.998.143.432</t>
  </si>
  <si>
    <t>TITANUS AF-6.8</t>
  </si>
  <si>
    <t>4.998.143.433</t>
  </si>
  <si>
    <t>TITANUS AF-7.0</t>
  </si>
  <si>
    <t>4.998.148.848</t>
  </si>
  <si>
    <t>RAS test-pipe</t>
  </si>
  <si>
    <t>Rurka testowa</t>
  </si>
  <si>
    <t>4.998.148.849</t>
  </si>
  <si>
    <t>RAS test adapter</t>
  </si>
  <si>
    <t xml:space="preserve">Adapter testowy </t>
  </si>
  <si>
    <t>F.01U.033.505</t>
  </si>
  <si>
    <t>FAS-ASD-DIAG</t>
  </si>
  <si>
    <t>Diagnostic cable incl software DIAG 3</t>
  </si>
  <si>
    <t>F.01U.029.727</t>
  </si>
  <si>
    <t>FAS-ASD-AHC</t>
  </si>
  <si>
    <t>Wężyk zasysający do sufitu</t>
  </si>
  <si>
    <t>F.01U.029.725</t>
  </si>
  <si>
    <t>FAS-ASD-CLT</t>
  </si>
  <si>
    <t>F.01U.029.724</t>
  </si>
  <si>
    <t>FAS-ASD-AR</t>
  </si>
  <si>
    <t xml:space="preserve">Redukcja zasysania </t>
  </si>
  <si>
    <t>F.01U.029.722</t>
  </si>
  <si>
    <t>FAS-ASD-F</t>
  </si>
  <si>
    <t>Kołnierz</t>
  </si>
  <si>
    <t>F.01U.029.721</t>
  </si>
  <si>
    <t>FAS-ASD-TRPG16</t>
  </si>
  <si>
    <t>Gwintowany  pierścień, PG 16</t>
  </si>
  <si>
    <t>F.01U.029.720</t>
  </si>
  <si>
    <t>FAS-ASD-CSL</t>
  </si>
  <si>
    <t xml:space="preserve">Połaczenie linia prostą </t>
  </si>
  <si>
    <t>F.01U.029.719</t>
  </si>
  <si>
    <t>FAS-ASD-PHF16</t>
  </si>
  <si>
    <t>Elastyczny wąż, PG 16</t>
  </si>
  <si>
    <t>F.01U.029.718</t>
  </si>
  <si>
    <t>FAS-ASD-3WT</t>
  </si>
  <si>
    <t>Trójnik</t>
  </si>
  <si>
    <t>F.01U.029.717</t>
  </si>
  <si>
    <t>FAS-ASD-WS</t>
  </si>
  <si>
    <t>Rozdzielacz wody</t>
  </si>
  <si>
    <t>F.01U.029.716</t>
  </si>
  <si>
    <t>FAS-ASD-DSB</t>
  </si>
  <si>
    <t>Bariera zabezpieczająca</t>
  </si>
  <si>
    <t>F.01U.029.715</t>
  </si>
  <si>
    <t>FAS-ASD-RFL</t>
  </si>
  <si>
    <t xml:space="preserve">Zamiennik filtr duży </t>
  </si>
  <si>
    <t>F.01U.029.714</t>
  </si>
  <si>
    <t>FAS-ASD-FL</t>
  </si>
  <si>
    <t>Filtr duże pudełko</t>
  </si>
  <si>
    <t>Centrale konwencjonalne FPC 500</t>
  </si>
  <si>
    <t>F.01U.164.791</t>
  </si>
  <si>
    <t>FPC-500-2</t>
  </si>
  <si>
    <t>Centrala konwencjonalna 2 linie</t>
  </si>
  <si>
    <t>F.01U.164.792</t>
  </si>
  <si>
    <t>FPC-500-4</t>
  </si>
  <si>
    <t>Centrala konwencjonalna 4 linie</t>
  </si>
  <si>
    <t>F.01U.164.793</t>
  </si>
  <si>
    <t>FPC-500-8</t>
  </si>
  <si>
    <t>Centrala konwencjonalna 8 linie</t>
  </si>
  <si>
    <t>F.01U.164.794</t>
  </si>
  <si>
    <t>FPC-500-OCEXT</t>
  </si>
  <si>
    <t>Płytka rozszerzeń OC</t>
  </si>
  <si>
    <t>F.01U.164.795</t>
  </si>
  <si>
    <t>FPC-500-RLYEXT</t>
  </si>
  <si>
    <t>Płytka rozszerzeń przekaźników</t>
  </si>
  <si>
    <t>F.01U.164.844</t>
  </si>
  <si>
    <t>FPC-500-KEY</t>
  </si>
  <si>
    <t>Klucz dostepu centrali</t>
  </si>
  <si>
    <t xml:space="preserve">Konwencjonalne czujki pożarowe </t>
  </si>
  <si>
    <t xml:space="preserve">Czujki serii 320 </t>
  </si>
  <si>
    <t>FCP-O320</t>
  </si>
  <si>
    <t>Optyczna czujka dymu</t>
  </si>
  <si>
    <t>FCP-OC320</t>
  </si>
  <si>
    <t>Multidetektorowa czujka optyczno / chemiczna (CO)</t>
  </si>
  <si>
    <t>FCP-OT320</t>
  </si>
  <si>
    <t>Multidetektorowa czujka optyczno / termiczna</t>
  </si>
  <si>
    <t>FCH-T320</t>
  </si>
  <si>
    <t>F.01U.029.857</t>
  </si>
  <si>
    <t>FCP-O320-R470</t>
  </si>
  <si>
    <t>F.01U.029.867</t>
  </si>
  <si>
    <t>FCP-OC320-R470</t>
  </si>
  <si>
    <t>F.01U.029.862</t>
  </si>
  <si>
    <t>FCP-OT320-R470</t>
  </si>
  <si>
    <t>F.01U.029.861</t>
  </si>
  <si>
    <t>FCH-T320-R470</t>
  </si>
  <si>
    <t xml:space="preserve">Konwencjonalne ręczne ostrzegacze pożarowe </t>
  </si>
  <si>
    <t>F.01U.012.771</t>
  </si>
  <si>
    <t>FMC-300RW-GSGRD</t>
  </si>
  <si>
    <t>F.01U.012.777</t>
  </si>
  <si>
    <t>FMC-300RW-GSRRD</t>
  </si>
  <si>
    <t>KONIEC CENNIKA</t>
  </si>
  <si>
    <t>Legenda:</t>
  </si>
  <si>
    <t xml:space="preserve">kolor czerwony - nowe produkty </t>
  </si>
  <si>
    <t>kolor niebieski - zmiana ceny</t>
  </si>
  <si>
    <t xml:space="preserve">kolor szary produkty wycofane z cennika </t>
  </si>
  <si>
    <t>Przy składaniu ofert na produkty zawarte w cenniku należy zweryfikować czy produkt posiada aktualne wymagane certyfikaty</t>
  </si>
  <si>
    <t>certyfikaty do pobrania pod produktami na stronie www.boschsecurity.pl</t>
  </si>
  <si>
    <t>Wyjaśnienia dotyczące cenników. Opisane tematy:</t>
  </si>
  <si>
    <t>- Gwarancja</t>
  </si>
  <si>
    <t xml:space="preserve">Na czerwono oznaczono produkty nowe. </t>
  </si>
  <si>
    <t xml:space="preserve">Na niebiesko oznaczono produkty których cena uległa zmianie. </t>
  </si>
  <si>
    <t xml:space="preserve">Na szaro produkty wycofane z cennika </t>
  </si>
  <si>
    <t>Przy składaniu ofert na produkty zawarte w cenniku należy zweryfikować czy produkt posiada aktualny certyfikat</t>
  </si>
  <si>
    <r>
      <t>Certyfikaty do pobrania pod produktami na stronie:</t>
    </r>
    <r>
      <rPr>
        <sz val="10"/>
        <color rgb="FF0033CC"/>
        <rFont val="Arial"/>
        <family val="2"/>
        <charset val="238"/>
      </rPr>
      <t xml:space="preserve"> www.boschsecurity.pl</t>
    </r>
  </si>
  <si>
    <t>Gwarancja</t>
  </si>
  <si>
    <t>Od stycznia 2005 okres gwarancji zintegrowany jest w cennikach BU Fire.</t>
  </si>
  <si>
    <t>-</t>
  </si>
  <si>
    <t>Okres GWARANCJI określany jest w miesiącach.</t>
  </si>
  <si>
    <t>Gwarancja OGRANICZONA dotyczy oprogramowania i oznacza, że w przypadku niedziałania od początku (Dead On Arrival, DOA) nowe oprogramowanie i/lub wsparcie jest wymieniane</t>
  </si>
  <si>
    <t>bezpłatnie. We wszystkich innych przypadkach (np. uszkodzenie płyty CD) gwarancja nie obowiązuje.</t>
  </si>
  <si>
    <t>Wprowadzenie</t>
  </si>
  <si>
    <t>produkowane na zamówienie i dlatego potrzebują nieco czasu. Zamówienia należy składać z klasyfikacją ABC.</t>
  </si>
  <si>
    <t xml:space="preserve">Klasyfikacja ta (z czasami oczekiwania) zostanie opublikowana w cenniku. W ten sposób klasyfikacja będzie </t>
  </si>
  <si>
    <t xml:space="preserve">znana w całym łańcuchu dostaw (od fabryki po klienta). Ostateczna odpowiedzialność za klasyfikację ABC </t>
  </si>
  <si>
    <t>spoczywa na menedżerze wspomagania sprzedaży (Sales Support Manager).</t>
  </si>
  <si>
    <t>Definicja</t>
  </si>
  <si>
    <t xml:space="preserve">Poziom usług (RLIP=Requested Line Item Performance) na klase ABC i kryteria klasyfikacji produktu jako </t>
  </si>
  <si>
    <t>Klasa</t>
  </si>
  <si>
    <t>Poiom usług</t>
  </si>
  <si>
    <t>Kryteria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</si>
  <si>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Element magazynowy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</si>
  <si>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 o wysokim i stosunkowo stabilnym popycie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</si>
  <si>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95% dostępnych z magazynu, w innych przypadkach należy poczekać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</si>
  <si>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 sprzedawane głównie przez hurtownie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</si>
  <si>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Produkty, które ‘dopełniają’  pakiet (np. łączniki)</t>
    </r>
  </si>
  <si>
    <t>·       Element magazynowy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</si>
  <si>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rozsądnej, ale wysoce nieprzewidywalnej strukturze popytu.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</si>
  <si>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90% dostępnych z magazynu, w innych przypadkach należy poczekać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</si>
  <si>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 xml:space="preserve">Produkty sprzedawane przez kanał VAR </t>
    </r>
  </si>
  <si>
    <t>Element produkowany na zamówienie</t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</si>
  <si>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o niskiej i nieprzewidywalnej strukturze popytu</t>
    </r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</si>
  <si>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Okres oczekiwania jest określony w cenniku</t>
    </r>
  </si>
  <si>
    <r>
      <t>·</t>
    </r>
    <r>
      <rPr>
        <sz val="7"/>
        <rFont val="Arial"/>
        <family val="2"/>
      </rPr>
      <t xml:space="preserve">   </t>
    </r>
    <r>
      <rPr>
        <sz val="10"/>
        <rFont val="Arial"/>
        <family val="2"/>
      </rPr>
      <t>Produkty dostosowane do klienta</t>
    </r>
  </si>
  <si>
    <t>Uwaga:</t>
  </si>
  <si>
    <t xml:space="preserve">Czujki w osłonach przeciwietrznych </t>
  </si>
  <si>
    <t>F.01U.308.231</t>
  </si>
  <si>
    <t>PT</t>
  </si>
  <si>
    <t>CN</t>
  </si>
  <si>
    <t>F.01U.307.728</t>
  </si>
  <si>
    <t xml:space="preserve">Czujka optyczne bez przełączników obrotowych </t>
  </si>
  <si>
    <t>DM1103B-EX</t>
  </si>
  <si>
    <t xml:space="preserve">Video Detecja </t>
  </si>
  <si>
    <t>FCS-8000-VFD-B</t>
  </si>
  <si>
    <t>F.01U.317.536</t>
  </si>
  <si>
    <t>Moduł LSN do podłączania  syglalizatorów konwencjonalnych z obudową</t>
  </si>
  <si>
    <t xml:space="preserve">Moduł LSN do podłączania  syglalizatorów konwencjonalnych instalacja w szynie DIN </t>
  </si>
  <si>
    <t>Moduł wyjść przekaźnikowych wysokonapięciowych 2 wyjścia/2 wejścia , z obudową</t>
  </si>
  <si>
    <t>Moduł wyjść przekaźnikowych wysokonapięciowych 2 wyjścia/2 wejścia, montaz szyna DIN</t>
  </si>
  <si>
    <t xml:space="preserve">Moduł wejść (2 wejścia), montaz ścienny </t>
  </si>
  <si>
    <t xml:space="preserve">Moduł wejśc (2 wejścia), montarz wbudowany </t>
  </si>
  <si>
    <t xml:space="preserve">Moduł wejśc (2 wejścia), montaz szyna DIN </t>
  </si>
  <si>
    <t>Moduł wyjść przekaźnikowych niskonapięciowych (1 przekaźnik), montaż wbudowany</t>
  </si>
  <si>
    <t xml:space="preserve">Moduł wyjść przekaźnikowych niskonapięciowych (1 przekaźnik), montaż szyna DIN </t>
  </si>
  <si>
    <t>Modu 2ł linii konwencjonalnych z obudową</t>
  </si>
  <si>
    <t xml:space="preserve">Moduł 2 linii konwencjonalnych , montaż szyna DIN </t>
  </si>
  <si>
    <t xml:space="preserve">Moduł 2 wejścia jedno wyjście dedykowany do systemy gaszenia montraż w obudowie lub szynie DIN </t>
  </si>
  <si>
    <t xml:space="preserve">Obudowa do modułów serii FLM420 </t>
  </si>
  <si>
    <t xml:space="preserve">EOL do modułów LSN , montaz ścienny </t>
  </si>
  <si>
    <t xml:space="preserve">EOL do moduło EOL 4 żyłowy, montaż powierzchniowy </t>
  </si>
  <si>
    <t>Tyczka przedłużająca do narzędzia do demontowania czujek 1-3,38 m</t>
  </si>
  <si>
    <t>4.998.112.070</t>
  </si>
  <si>
    <t>Tyczka przedłużająca (1m)</t>
  </si>
  <si>
    <t>SOLO610</t>
  </si>
  <si>
    <t xml:space="preserve">Torba na wyposażenie Solo </t>
  </si>
  <si>
    <t>ROP seria konwencjonalna FMC</t>
  </si>
  <si>
    <t>4.998.143.400</t>
  </si>
  <si>
    <t>4.998.143.402</t>
  </si>
  <si>
    <t>SOLO101</t>
  </si>
  <si>
    <t>4.998.097.924</t>
  </si>
  <si>
    <t>D</t>
  </si>
  <si>
    <t>(C1/C2)</t>
  </si>
  <si>
    <t xml:space="preserve">Wszystkie elementy są kategoryzowane do klasy 1, A, B lub C. Produkty 1, A i B są z zasady w magazynie, produkty C </t>
  </si>
  <si>
    <t>1, A, B lub C są następujące:</t>
  </si>
  <si>
    <r>
      <t>·</t>
    </r>
    <r>
      <rPr>
        <sz val="7"/>
        <rFont val="Arial"/>
        <family val="2"/>
      </rPr>
      <t xml:space="preserve">       </t>
    </r>
    <r>
      <rPr>
        <sz val="10"/>
        <rFont val="Arial"/>
        <family val="2"/>
      </rPr>
      <t>98% dostępnych z magazynu, w innych przypadkach należy poczekać</t>
    </r>
  </si>
  <si>
    <t xml:space="preserve">Produkty bez przewidywalnego zapotrzebowania i czasu produkcji </t>
  </si>
  <si>
    <t xml:space="preserve">Elementy produkowane na zamowienie </t>
  </si>
  <si>
    <t xml:space="preserve">Czas realizacji określany indywidualnie do każdego zamówienia </t>
  </si>
  <si>
    <t xml:space="preserve">Produkty projektowane według zamówienia klienta </t>
  </si>
  <si>
    <t xml:space="preserve">Okres oczekiwania dla produktów klasy  B i C wyrażony jest w dniach . </t>
  </si>
  <si>
    <t xml:space="preserve">Klasyfikacja 1-A-B-C </t>
  </si>
  <si>
    <t>DE</t>
  </si>
  <si>
    <t>GB</t>
  </si>
  <si>
    <t>US</t>
  </si>
  <si>
    <t>CH</t>
  </si>
  <si>
    <t>HU</t>
  </si>
  <si>
    <t>IT</t>
  </si>
  <si>
    <t>BCM-0000-B</t>
  </si>
  <si>
    <t>UPS 2416 A</t>
  </si>
  <si>
    <t>016589</t>
  </si>
  <si>
    <t>007127</t>
  </si>
  <si>
    <t>016091</t>
  </si>
  <si>
    <t>016519</t>
  </si>
  <si>
    <t>FAS-420-TM</t>
  </si>
  <si>
    <t xml:space="preserve">Fireray5000 zestaw dłuższego zasięgu , przedłużenie 50m zawiera 3 lustra </t>
  </si>
  <si>
    <t xml:space="preserve">Dodatkowa głowica do FRAY5000-EN z jednym lustrem </t>
  </si>
  <si>
    <t>Element umożliwiający instalację  4 luster</t>
  </si>
  <si>
    <t>Element umożliwiający instalacje jednego lustra</t>
  </si>
  <si>
    <t>5A</t>
  </si>
  <si>
    <t>5B</t>
  </si>
  <si>
    <t>- Klasyfikacja 1- A-B-C</t>
  </si>
  <si>
    <t>F.01U.510.166</t>
  </si>
  <si>
    <t xml:space="preserve">Walizka diagnostyczna LSNi </t>
  </si>
  <si>
    <t xml:space="preserve">Osłona zabezpieczająca przed kurzem - cena za 1sztukę. </t>
  </si>
  <si>
    <t xml:space="preserve">Tabliczka znamionowa do nanoszenia numerów stref  i czujek (do montażu na wysokości do 4 m),- cena za 1 sztukę. </t>
  </si>
  <si>
    <t xml:space="preserve">Tabliczka znamionowa do nanoszenia numerów stref  i czujek (do montażu na wysokości do 8 m)- cena za 1 sztukę . </t>
  </si>
  <si>
    <t xml:space="preserve">Folia redukcyjna 2,0mm (cena za 1szt) </t>
  </si>
  <si>
    <t>Folia redukcyjna 2,5mm (cena za 1szt)</t>
  </si>
  <si>
    <t>Folia redukcyjna 3,0mm (cena za 1szt)</t>
  </si>
  <si>
    <t xml:space="preserve">Folia redukcyjna 3,2mm (cena za 1szt) </t>
  </si>
  <si>
    <t>Folia redukcyjna 3,4mm (cena za 1szt)</t>
  </si>
  <si>
    <t>Folia redukcyjna 3,6mm (cena za 1szt)</t>
  </si>
  <si>
    <t>Folia redukcyjna 3,8mm (cena za 1szt)</t>
  </si>
  <si>
    <t>Folia redukcyjna4,0mm (cena za 1szt)</t>
  </si>
  <si>
    <t>Folia redukcyjna 4,2mm (cena za 1szt)</t>
  </si>
  <si>
    <t>Folia redukcyjna 4,4mm (cena za 1szt)</t>
  </si>
  <si>
    <t>Folia redukcyjna 4,6mm (cena za 1szt)</t>
  </si>
  <si>
    <t>Folia redukcyjna 5,0mm (cena za 1szt)</t>
  </si>
  <si>
    <t>Folia redukcyjna 5,2mm (cena za 1szt)</t>
  </si>
  <si>
    <t>Folia redukcyjna5,6mm (cena za 1szt)</t>
  </si>
  <si>
    <t>Folia redukcyjna 6,0mm (cena za 1szt)</t>
  </si>
  <si>
    <t>Folia redukcyjna 6,8mm (cena za 1szt)</t>
  </si>
  <si>
    <t>Folia redukcyjna 7,0mm (cena za 1szt)</t>
  </si>
  <si>
    <t>Przelotka sufitowa ( cena za sztukę)</t>
  </si>
  <si>
    <t xml:space="preserve">Baterie dla sygnalizatorów FNM-420U </t>
  </si>
  <si>
    <t>Pokrywa do sygnalizatora akustycznego motowanego w podstawie do zastosowń wewnętrznych, czerwona</t>
  </si>
  <si>
    <t xml:space="preserve">Pokrywa do sygnalizatora akustycznego motowanego w podstawie do zastosowń wewnętrznych, biała </t>
  </si>
  <si>
    <t>Podkładka dystansująca do natynkowej instalacji kabli biała</t>
  </si>
  <si>
    <t>Minimalne zamówienie paczka 10 sztuk lub wielokrotność 10. Jeżeli potrzebujesz 50 sztuk zamawiasz 5</t>
  </si>
  <si>
    <t xml:space="preserve">Gumowa uszczelka do pomieszczeń wilgotnych dla podstaw MS400 </t>
  </si>
  <si>
    <t xml:space="preserve">Minimalna ilość zamówienia 20 sztuk. Jeżeli potrzebujesz 40 sztuk zamawiasz 2 </t>
  </si>
  <si>
    <t xml:space="preserve">Minimalna ilość zamówienia 10 sztuk. Jeżeli potrzebujesz 30 sztuk zamawiasz 3 </t>
  </si>
  <si>
    <t xml:space="preserve">Minimalna ilośc zamówienia 10 sztuk. Jeżeli potrzebujesz 30 sztuk zamawiasz 3 </t>
  </si>
  <si>
    <t xml:space="preserve">Minimalna ilość zamówienia 50sztuk lub wielokrotność 50. Potrzebujesz 150 sztuk zamawiasz 150 </t>
  </si>
  <si>
    <t xml:space="preserve">Minimalna wielkość zamówienia 10 sztuk lub wielokrotność 10. Jeżeli potrzebujesz 30 sztuk zamawiasz 30 </t>
  </si>
  <si>
    <t xml:space="preserve">Minimalne zamówienie paczka 10 sztuk lub wielokrotność 10. Jeżeli potrzebujesz 30 sztuk zamawiasz 30 </t>
  </si>
  <si>
    <t>Minimalne zamówienie paczka 10 sztuk lub wielokrotność 10</t>
  </si>
  <si>
    <t xml:space="preserve">Minimalna ilość zamówienia 50 sztuk lub wielokrotność 50. Potrzebujesz 150 sztuk zamawiasz 150  </t>
  </si>
  <si>
    <t>F.01U.215.139</t>
  </si>
  <si>
    <t>Dostarczane bez baterii
(Baterie do zamówienia FNM-BATTERIES; F.01U.168.622 )</t>
  </si>
  <si>
    <t>F.01U.025.845</t>
  </si>
  <si>
    <t>FMC-SPGL-DEIL</t>
  </si>
  <si>
    <t xml:space="preserve">Zapasowa szybka do Ręcznych OstrzeGaczy Pożarowych  MPC- 5 sztuk </t>
  </si>
  <si>
    <t>F.01U.335.524</t>
  </si>
  <si>
    <t>Przedłużenie licencji zdalnych usług (1 rok)</t>
  </si>
  <si>
    <t>Akcesoria do czujek serii 420 i 425</t>
  </si>
  <si>
    <t xml:space="preserve">Czujka optyczno-termiczno-chemiczna Dual Ray z przełącznikami obrotowymi </t>
  </si>
  <si>
    <t>Uniwersalny wspornik dla Fireray5000</t>
  </si>
  <si>
    <t>F.01U.332.582</t>
  </si>
  <si>
    <t>OOH740-A9-EX</t>
  </si>
  <si>
    <t>FDB201</t>
  </si>
  <si>
    <t>F.01U.332.583</t>
  </si>
  <si>
    <t>Dualna czujka optyczna w wersji EX</t>
  </si>
  <si>
    <t>FDB291</t>
  </si>
  <si>
    <t>F.01U.335.165</t>
  </si>
  <si>
    <t>FDB295</t>
  </si>
  <si>
    <t>F.01U.335.589</t>
  </si>
  <si>
    <t>FDB295M</t>
  </si>
  <si>
    <t>F.01U.335.595</t>
  </si>
  <si>
    <t>FDBZ291</t>
  </si>
  <si>
    <t>F.01U.335.590</t>
  </si>
  <si>
    <t>Tabliczka znamionowa do nanoszenia oznakowania czujki</t>
  </si>
  <si>
    <t>Podstawa montaz powierzchniowy z zabezpieczeniem przeciw wilgoci</t>
  </si>
  <si>
    <t>Metalowy dławik kablowy M20x1.5</t>
  </si>
  <si>
    <t>Podstawa do podwójnej czujki optycznej OOH740-A9-EX w wersji EX</t>
  </si>
  <si>
    <t>FDBZ293</t>
  </si>
  <si>
    <t>F.01U.335.591</t>
  </si>
  <si>
    <t>Blokada czujki M3x6. W zestawie 2 klucze imbusowe.</t>
  </si>
  <si>
    <t xml:space="preserve">Minimalna wielkość zamówienia 100 sztuk lub wielokrotność 100. Jeżeli potrzebujesz 60 sztuk zamawiasz 100 </t>
  </si>
  <si>
    <t>Uszczelka do OOH740-A9-Ex</t>
  </si>
  <si>
    <t>F.01U.335.592</t>
  </si>
  <si>
    <t>FDBZ295</t>
  </si>
  <si>
    <t>FDZ291</t>
  </si>
  <si>
    <t>F.01U.335.594</t>
  </si>
  <si>
    <t>ZDJĘCIE</t>
  </si>
  <si>
    <t>CENA REUP PLN</t>
  </si>
  <si>
    <t>Grupa rabatowa</t>
  </si>
  <si>
    <t>Klasyfikacja logistyczna kod ABC</t>
  </si>
  <si>
    <t>Informacje do zamówienia</t>
  </si>
  <si>
    <t>Kraj pochodzenia</t>
  </si>
  <si>
    <t>F.01U.335.593</t>
  </si>
  <si>
    <t>FDUD291</t>
  </si>
  <si>
    <t xml:space="preserve">AVIOTEC IP starlight 8000 - kamera do inteligentnej wideo detekcji pożaru. </t>
  </si>
  <si>
    <t>ROP w wersji EX</t>
  </si>
  <si>
    <t>Bariera iskrobezpieczna SB3 wraz z modułem DCA1192</t>
  </si>
  <si>
    <t xml:space="preserve">Narzędzie do demontowania czujek </t>
  </si>
  <si>
    <t>Bezpieczna brama sieciowa do zdalnego połączenia (+licencja 3-msc)</t>
  </si>
  <si>
    <t>Akcesoria do czujek serii 425 i 520</t>
  </si>
  <si>
    <t>Czujka optyczna Dual Ray z przełącznikami obrotowymi</t>
  </si>
  <si>
    <t xml:space="preserve">Czujka optyczno-termiczna bez przełączników obrotowych </t>
  </si>
  <si>
    <t>Czujka optyczno-termiczna z przełącznikami obrotowymi</t>
  </si>
  <si>
    <t>Czujka optyczno-termiczna Dual Ray z przełącznikami obrotowymi</t>
  </si>
  <si>
    <t>SOLO106-2</t>
  </si>
  <si>
    <t>F.01U.345.557</t>
  </si>
  <si>
    <t>Dodatkowe uwagi</t>
  </si>
  <si>
    <t>Uwaga! Brak wymaganego Świadectwa Dopuszczenia.</t>
  </si>
  <si>
    <t>Minimalne zamówienie paczka 12szt lub wieloktotność 12. Jeżli potrzebujesz 12 sztuk zamawiasz 12</t>
  </si>
  <si>
    <t>Minimalna wielkość zamówienia 10 sztuk lub wielokrotność 10. Jeżeli potrzebujesz 30 sztuk zamawiasz 3.</t>
  </si>
  <si>
    <t xml:space="preserve">Osłona zabezpieczająca przed kurzem - cena za 10 sztuk. </t>
  </si>
  <si>
    <t>Sygnalizator akustyczno optyczny, podstawa czerwona, światło czerwone, montaz ścienny</t>
  </si>
  <si>
    <t>System wizualizacji do 2500 punktów.</t>
  </si>
  <si>
    <t>System wizualizacji do 5000 punktów.</t>
  </si>
  <si>
    <t>CBS-BNDLE1-FIR</t>
  </si>
  <si>
    <t>ROP jednostadiowy czerwony</t>
  </si>
  <si>
    <t>ROP jednostadiowy czerwony z możliwością resetu</t>
  </si>
  <si>
    <t>FME-420-LSN-TTL</t>
  </si>
  <si>
    <t>Czujki bezprzewodowe</t>
  </si>
  <si>
    <t>F.01U.363.162</t>
  </si>
  <si>
    <t>Zapasowa bateria do SOLO461</t>
  </si>
  <si>
    <t>SOLO770</t>
  </si>
  <si>
    <t>F.01U.363.163</t>
  </si>
  <si>
    <t>FWI-270</t>
  </si>
  <si>
    <t>FDOOT271-O</t>
  </si>
  <si>
    <t>FDB271</t>
  </si>
  <si>
    <t>FDMH273-R</t>
  </si>
  <si>
    <t>FDME273-O</t>
  </si>
  <si>
    <t>BAT3.6-10</t>
  </si>
  <si>
    <t>DMZ1196-AC</t>
  </si>
  <si>
    <t>FDUZ227</t>
  </si>
  <si>
    <t>F.01U.349.134</t>
  </si>
  <si>
    <t>F.01U.349.135</t>
  </si>
  <si>
    <t>F.01U.349.136</t>
  </si>
  <si>
    <t>F.01U.349.137</t>
  </si>
  <si>
    <t>F.01U.349.249</t>
  </si>
  <si>
    <t>F.01U.349.248</t>
  </si>
  <si>
    <t>F.01U.349.250</t>
  </si>
  <si>
    <t>F.01U.349.254</t>
  </si>
  <si>
    <t>Moduł LSN do urządzeń bezprzewodowych</t>
  </si>
  <si>
    <t>Czujka bezprzewodowa optyczno-termiczna</t>
  </si>
  <si>
    <t>Podstawa czujki bezprzewodowej</t>
  </si>
  <si>
    <t>Li-SOCl2 bateria 3.6V, 10 Ah</t>
  </si>
  <si>
    <t>Zapasowa szybka do FDM273-O</t>
  </si>
  <si>
    <t>MCL adapter USB</t>
  </si>
  <si>
    <t>Obudowa bezprzewodowego ROP dwustadiowego</t>
  </si>
  <si>
    <t>Bezprzewodowy ROP dwustadiowy - elektronika</t>
  </si>
  <si>
    <t>Cena za sztukę. Zamówienie w paczkach 10 sztuk.</t>
  </si>
  <si>
    <t>EWE-FPA5MPC-IW</t>
  </si>
  <si>
    <t>EWE-FPA5FMR-IW</t>
  </si>
  <si>
    <t>EWE-FPDVC-IW</t>
  </si>
  <si>
    <t>EWE-LSN1500-IW</t>
  </si>
  <si>
    <t>EWE-FPA5MD-IW</t>
  </si>
  <si>
    <t>EWE-FAP520-IW</t>
  </si>
  <si>
    <t>EWE-FPC500-IW</t>
  </si>
  <si>
    <t>EWE-FPTDT-IW</t>
  </si>
  <si>
    <t>EWE-UPS2416-IW</t>
  </si>
  <si>
    <t>EWE-AVIOTEC-IW</t>
  </si>
  <si>
    <t>F.01U.360.726</t>
  </si>
  <si>
    <t>F.01U.360.727</t>
  </si>
  <si>
    <t>F.01U.360.729</t>
  </si>
  <si>
    <t>F.01U.360.730</t>
  </si>
  <si>
    <t>F.01U.360.731</t>
  </si>
  <si>
    <t>F.01U.360.733</t>
  </si>
  <si>
    <t>F.01U.360.735</t>
  </si>
  <si>
    <t>F.01U.360.736</t>
  </si>
  <si>
    <t>F.01U.360.742</t>
  </si>
  <si>
    <t>F.01U.360.765</t>
  </si>
  <si>
    <t>Przedłużenie gwarancji</t>
  </si>
  <si>
    <t>Zamawiasz tyle sztuk, ile sztuk danego produktu chcesz objąć dodatkową gwarancją na 12-msc. Dwukrotność tej ilości, aby zapewnić dodatkowe 24-msc (maksymalna długość gwarancji razem wynosi 5 lat).</t>
  </si>
  <si>
    <t>12 msc. rozszrzenie gwarancji na panel wyniesiony FMR-5000</t>
  </si>
  <si>
    <t>12 msc. rozszrzerzenie gwarancji na kontroler centrali FPA-5000</t>
  </si>
  <si>
    <t>12 msc. rozszrzenie gwarancji na moduł LSN1500</t>
  </si>
  <si>
    <t>12 msc. rozszrzenie gwarancji na moduł centrali FPA</t>
  </si>
  <si>
    <t>12 msc. rozszrzenie gwarancji na czujnik FAP520</t>
  </si>
  <si>
    <t>12 msc. rozszrzenie gwarancji na centralę FPC-500</t>
  </si>
  <si>
    <t>12 msc. rozszrzenie gwarancji na czujkę FAP-425</t>
  </si>
  <si>
    <t>12 msc. rozszrzenie gwarancji na UPS2426 zasilacz centrali</t>
  </si>
  <si>
    <t>12 msc. rozszrzenie gwarancji na Aviotec starlight 8000</t>
  </si>
  <si>
    <t>12 msc. rozszrzenie gwarancji na moduł wej./wyj.</t>
  </si>
  <si>
    <t>Ceny rozszerzeń gwarancji nie podlegają rabatowaniu projektowemu. Przyznawany jest tylko rabat bazowy.</t>
  </si>
  <si>
    <t>2.799.271.257</t>
  </si>
  <si>
    <t>FMX-DET-MB</t>
  </si>
  <si>
    <t>Uchwyt montażowy do instalacji pod podłogą uniesioną. Nie zawiera gniazda czujki.</t>
  </si>
  <si>
    <t>niedostępne</t>
  </si>
  <si>
    <t>F.01U.360.934</t>
  </si>
  <si>
    <t>FPA-REMOTE-GATEWAY</t>
  </si>
  <si>
    <t>Titanus konwencjonalny</t>
  </si>
  <si>
    <t>FCS-320-TM</t>
  </si>
  <si>
    <t>FCS-320-TM-R</t>
  </si>
  <si>
    <t>FCS-320-TP1</t>
  </si>
  <si>
    <t>FCS-320-TP2</t>
  </si>
  <si>
    <t>FCA-320-RESET</t>
  </si>
  <si>
    <t>FCA-320-RELAY</t>
  </si>
  <si>
    <t>FCS-320-IK</t>
  </si>
  <si>
    <t>F.01U.141.195</t>
  </si>
  <si>
    <t>F.01U.141.196</t>
  </si>
  <si>
    <t>F.01U.141.197</t>
  </si>
  <si>
    <t>F.01U.141.198</t>
  </si>
  <si>
    <t>F.01U.141.199</t>
  </si>
  <si>
    <t>F.01U.141.200</t>
  </si>
  <si>
    <t>F.01U.141.201</t>
  </si>
  <si>
    <t>DM-TP-50(80)</t>
  </si>
  <si>
    <t>DM-TP-10(25)</t>
  </si>
  <si>
    <t>DM-TP-01(05)</t>
  </si>
  <si>
    <t>4.998.143.394</t>
  </si>
  <si>
    <t>4.998.143.395</t>
  </si>
  <si>
    <t>4.998.143.396</t>
  </si>
  <si>
    <t>FCS-320-TM - Titanus MicroSense konwencjonalny</t>
  </si>
  <si>
    <t>FCS-320-TP1 - Titanus ProSense TP1 konwencjonalny</t>
  </si>
  <si>
    <t>FCS-320-TP2 - Titanus ProSense TP2 konwencjonalny</t>
  </si>
  <si>
    <t>Zestaw montażowy do dodatkowych modułów (reset, relay)</t>
  </si>
  <si>
    <t>FCS-320-TM-R - Titanus MicroSense konwencjonalny z identyfikacją źródła pożarów (wymagany moduł FCA-320-RELAY i obudowa FCS-320-IK).</t>
  </si>
  <si>
    <t>Moduł detektora DM-TP-50(80)-LB/a NIEKOMPATYBILNY Z FAS-420 TP/TT</t>
  </si>
  <si>
    <t>Moduł detektora DM-TP-10(25)-LB/a NIEKOMPATYBILNY Z FAS-420 TP/TT</t>
  </si>
  <si>
    <t>Moduł detektora DM-TP-01(05)-LB/a NIEKOMPATYBILNY Z FAS-420 TP/TT</t>
  </si>
  <si>
    <t>Informacje dodatkowe</t>
  </si>
  <si>
    <t>PL - SF 400</t>
  </si>
  <si>
    <t>Special filter 400mm</t>
  </si>
  <si>
    <t>PL - SF 650</t>
  </si>
  <si>
    <t>Special filter 650mm</t>
  </si>
  <si>
    <t>PL - LF-AD-2</t>
  </si>
  <si>
    <t>Filter medium-superfine-coarse-filtermat</t>
  </si>
  <si>
    <t>PL - RSV-R25</t>
  </si>
  <si>
    <t>Non return valve, spring loaded</t>
  </si>
  <si>
    <t>PL - KA-1</t>
  </si>
  <si>
    <t>Steam trap</t>
  </si>
  <si>
    <t>PL - AK-2,0</t>
  </si>
  <si>
    <t>Airflow 2,0mm reducer for deep freeze</t>
  </si>
  <si>
    <t>PL - AK-2,5</t>
  </si>
  <si>
    <t>Airflow 2,5mm reducer for deep freeze</t>
  </si>
  <si>
    <t>PL - AK-3,0</t>
  </si>
  <si>
    <t>Airflow 3,0mm reducer for deep freeze</t>
  </si>
  <si>
    <t>PL - AK-3,2</t>
  </si>
  <si>
    <t>Airflow 3,2mm reducer for deep freeze</t>
  </si>
  <si>
    <t>PL - AK-3,4</t>
  </si>
  <si>
    <t>Airflow 3,4mm reducer for deep freeze</t>
  </si>
  <si>
    <t>PL - AK-3,6</t>
  </si>
  <si>
    <t>Airflow 3,6mm reducer for deep freeze</t>
  </si>
  <si>
    <t>PL - AK-3,8</t>
  </si>
  <si>
    <t>Airflow 3,8mm reducer for deep freeze</t>
  </si>
  <si>
    <t>PL - AK-4,0</t>
  </si>
  <si>
    <t>Airflow 4,0mm reducer for deep freeze</t>
  </si>
  <si>
    <t>PL - AK-4,2</t>
  </si>
  <si>
    <t>Airflow 4,2mm reducer for deep freeze</t>
  </si>
  <si>
    <t>PL - AK-4,4</t>
  </si>
  <si>
    <t>Airflow 4,4mm reducer for deep freeze</t>
  </si>
  <si>
    <t>PL - AK-4,6</t>
  </si>
  <si>
    <t>Airflow 4,6mm reducer for deep freeze</t>
  </si>
  <si>
    <t>PL - AK-5,0</t>
  </si>
  <si>
    <t>Airflow 5,0mm reducer for deep freeze</t>
  </si>
  <si>
    <t>PL - AK-5,2</t>
  </si>
  <si>
    <t>Airflow 5,2mm reducer for deep freeze</t>
  </si>
  <si>
    <t>PL - AK-5,6</t>
  </si>
  <si>
    <t>Airflow 5,6mm reducer for deep freeze</t>
  </si>
  <si>
    <t>PL - AK-6,0</t>
  </si>
  <si>
    <t>Airflow 6,0mm reducer for deep freeze</t>
  </si>
  <si>
    <t>PL - AK-6,8</t>
  </si>
  <si>
    <t>Airflow 6,8mm reducer for deep freeze</t>
  </si>
  <si>
    <t>PL - AK-7</t>
  </si>
  <si>
    <t>Airflow 7,0mm reducer for deep freeze</t>
  </si>
  <si>
    <t>PL - AK-C</t>
  </si>
  <si>
    <t>Plastic clip for airflow reducer</t>
  </si>
  <si>
    <t>PL  - K.Schell.</t>
  </si>
  <si>
    <t>Plastic clip</t>
  </si>
  <si>
    <t>PL - CT-1</t>
  </si>
  <si>
    <t>Smoke pen</t>
  </si>
  <si>
    <t>PL - AK-CT-1</t>
  </si>
  <si>
    <t>Fixing tool for smoke pen</t>
  </si>
  <si>
    <t>PL - SP-CT-1</t>
  </si>
  <si>
    <t>Smoke sticks for smoke pen</t>
  </si>
  <si>
    <t>PL - TP-1-F/a</t>
  </si>
  <si>
    <t>TITANUS PRO ·SENS ®</t>
  </si>
  <si>
    <t>PL - DM-TP10-LF</t>
  </si>
  <si>
    <t>Detector module TITANUS PRO·SENS®</t>
  </si>
  <si>
    <t>PL - DM-TP01-LF</t>
  </si>
  <si>
    <t>PL - DM-TP50-LF</t>
  </si>
  <si>
    <t>PL - TT-1-F/a</t>
  </si>
  <si>
    <t>TITANUS TOP·SENS®</t>
  </si>
  <si>
    <t>PL - DM-TT10-LF</t>
  </si>
  <si>
    <t>Detector module TITANUS TOP·SENS®</t>
  </si>
  <si>
    <t>PL - DM-TT01-LF</t>
  </si>
  <si>
    <t>PL - DM-TT50-LF</t>
  </si>
  <si>
    <t xml:space="preserve">W przypadku zamówień mniejszych niż 7000PLN REUP (jednorazowa kwota zamówienia obejmująca tylko poniższe produkty) doliczamy opłatę za transport 200PLN. </t>
  </si>
  <si>
    <t>Opcjonalna płytka resetu dla czujek serii FCS-320</t>
  </si>
  <si>
    <t>Opcjonalny moduł wyjść przekaźnikowych typu RU-1 do FCS-320-TM-R</t>
  </si>
  <si>
    <t>Sprężyna do gniazd instalowanych w betonowych lub drewnianych sufitach</t>
  </si>
  <si>
    <t>Minimalne zamówienie paczka 10 sztuk lub wielokrotność 10. Jeżeli potrzebujesz 50 sztuk zamawiasz 50.</t>
  </si>
  <si>
    <t>Centrala AVENAR 2000</t>
  </si>
  <si>
    <t>FPA-2000-SWM</t>
  </si>
  <si>
    <t>FPA-2000-SFM</t>
  </si>
  <si>
    <t>FPA-2000-PWM</t>
  </si>
  <si>
    <t>FPA-2000-PFM</t>
  </si>
  <si>
    <t>F.01U.383.886</t>
  </si>
  <si>
    <t>F.01U.383.887</t>
  </si>
  <si>
    <t>F.01U.383.888</t>
  </si>
  <si>
    <t>F.01U.383.893</t>
  </si>
  <si>
    <t>FPE-8000-SPC</t>
  </si>
  <si>
    <t>FPE-8000-PPC</t>
  </si>
  <si>
    <t>F.01U.327.090</t>
  </si>
  <si>
    <t>F.01U.352.441</t>
  </si>
  <si>
    <t>Kontroler centrali, licencja standard</t>
  </si>
  <si>
    <t>Kontroler centrali, licencja premium</t>
  </si>
  <si>
    <t>Moduły funkcjonalne central</t>
  </si>
  <si>
    <t>Kontroler główny centrali, licencje</t>
  </si>
  <si>
    <t>Szyny przyłączeniowe central</t>
  </si>
  <si>
    <t>Obudowy do instalacji na ramach montażowych central</t>
  </si>
  <si>
    <t>Obudowy do monatażu naściennego central</t>
  </si>
  <si>
    <t>Zestawy kabli central</t>
  </si>
  <si>
    <t>Akcesoria central</t>
  </si>
  <si>
    <t>Wyniesione pole obsługi</t>
  </si>
  <si>
    <t>F.01U.327.092</t>
  </si>
  <si>
    <t>FPE-8000-FMR</t>
  </si>
  <si>
    <t>Klawiatura wyniesiona - wersja AVENAR</t>
  </si>
  <si>
    <t>FPE-8000-CRP</t>
  </si>
  <si>
    <t>FPE-8000-CRK</t>
  </si>
  <si>
    <t>F.01U.349.391</t>
  </si>
  <si>
    <t>F.01U.349.392</t>
  </si>
  <si>
    <t xml:space="preserve">Zestaw kabli do redundantnego połączenia dwóch kontrolerów centrali AVENAR (do systemów o pojemności powyżej 512 elementów)  </t>
  </si>
  <si>
    <t>Zestaw do podłączenia wyniesionego pola obsługi AVENAR jako redudancji centrali AVENAR 8000.</t>
  </si>
  <si>
    <t>Akustyczno - optytczne (adresowalne)</t>
  </si>
  <si>
    <t>FNX-425U-RFRD</t>
  </si>
  <si>
    <t>FNX-425U-BAT</t>
  </si>
  <si>
    <t>Sygnalizator optyczno-akustyczny, czerwony, światło czerwone</t>
  </si>
  <si>
    <t>Zestaw baterii dla AVENAR all-in-one 4000</t>
  </si>
  <si>
    <t>Bateria w zestawie, czerwona pokrywa dostarczana w zestawie</t>
  </si>
  <si>
    <t>F.01U.359.435</t>
  </si>
  <si>
    <t>F.01U.359.438</t>
  </si>
  <si>
    <t>FME-SOLO-A10S</t>
  </si>
  <si>
    <t>Aerosol do testowania czujek optycznych</t>
  </si>
  <si>
    <t>FMC-420RW-GFGRD</t>
  </si>
  <si>
    <t>F.01U.012.783</t>
  </si>
  <si>
    <t>FMC-420RW-GSGRD</t>
  </si>
  <si>
    <t>FMC-420RW-GSRRD</t>
  </si>
  <si>
    <t>FMC-420RW-GFRRD</t>
  </si>
  <si>
    <t>F.01U.012.781</t>
  </si>
  <si>
    <t>F.01U.012.782</t>
  </si>
  <si>
    <t>F.01U.012.784</t>
  </si>
  <si>
    <t>ROP wewnętrzny, czerwony, montaż podtynkowy, z możliwością kasowania alarmu</t>
  </si>
  <si>
    <t>ROP wewnętrzny, czerwony, montaż podtynkowy</t>
  </si>
  <si>
    <t>ROP wewnętrzny, czerwony, montaż natynkowy, z możliwością kasowania alarmu</t>
  </si>
  <si>
    <t>ROP wewnętrzny, czerwony, montaż natynkowy</t>
  </si>
  <si>
    <t>FMC-BEZEL-RD</t>
  </si>
  <si>
    <t>F.01U.073.045</t>
  </si>
  <si>
    <t>Ramka montażowa dla FMC-420RW-GFGRD oraz FMC-420RW-GFRRD</t>
  </si>
  <si>
    <t>FMC-SPGL-RW</t>
  </si>
  <si>
    <t>Opakowanie 5 sztuk zapasowych szybek do FMC-420RW-GSGRD oraz FMC-420RW-GFGRD</t>
  </si>
  <si>
    <t>F.01U.013.504</t>
  </si>
  <si>
    <t>1 opakowanie zawiera 5 sztuk. Jeśli potrzebujesz 10 sztuk, zamów 2</t>
  </si>
  <si>
    <t>FMC-KEY-RW</t>
  </si>
  <si>
    <t>Kluczyk testowy do ROP</t>
  </si>
  <si>
    <t>FMC-FLAP-RW</t>
  </si>
  <si>
    <t>Klapka chroniąca przed omyłkową aktywacją (opakowanie 5 sztuk)</t>
  </si>
  <si>
    <t>F.01U.028.227</t>
  </si>
  <si>
    <t>F.01U.028.194</t>
  </si>
  <si>
    <t>ROP typu FMC-210 i powiązane akcesoria</t>
  </si>
  <si>
    <t>ROP typu FMC-420 i powiązane akcesoria</t>
  </si>
  <si>
    <t>F.01U.026.293</t>
  </si>
  <si>
    <t>F.01U.026.292</t>
  </si>
  <si>
    <t>F.01U.026.295</t>
  </si>
  <si>
    <t>F.01U.026.291</t>
  </si>
  <si>
    <t>F.01U.284.903</t>
  </si>
  <si>
    <t>F.01U.307.725</t>
  </si>
  <si>
    <t>F.01U.307.726</t>
  </si>
  <si>
    <t>F.01U.307.729</t>
  </si>
  <si>
    <t>F.01U.307.727</t>
  </si>
  <si>
    <t>F.01U.307.730</t>
  </si>
  <si>
    <t>F.01U.307.732</t>
  </si>
  <si>
    <t>F.01U.307.731</t>
  </si>
  <si>
    <t>Centrala AVENAR 8000</t>
  </si>
  <si>
    <t>Minimalna wielkość zamówienia 10 sztuk, cena za sztukę. Zamawiać 10 lub wielokrotność 10.</t>
  </si>
  <si>
    <t>FSM-10k</t>
  </si>
  <si>
    <t>F.01U.374.278</t>
  </si>
  <si>
    <t>System wizualizacji do 10 000 punktów.</t>
  </si>
  <si>
    <t>Cena REUP przedłużenia gw.</t>
  </si>
  <si>
    <t>F.01U.363.332</t>
  </si>
  <si>
    <t>F.01U.363.333</t>
  </si>
  <si>
    <t>F.01U.363.334</t>
  </si>
  <si>
    <t>F.01U.363.335</t>
  </si>
  <si>
    <t>F.01U.363.336</t>
  </si>
  <si>
    <t>F.01U.363.337</t>
  </si>
  <si>
    <t>F.01U.363.338</t>
  </si>
  <si>
    <t>F.01U.363.339</t>
  </si>
  <si>
    <t>F.01U.363.340</t>
  </si>
  <si>
    <t>F.01U.363.341</t>
  </si>
  <si>
    <t>F.01U.363.342</t>
  </si>
  <si>
    <t>F.01U.363.343</t>
  </si>
  <si>
    <t>F.01U.363.344</t>
  </si>
  <si>
    <t>F.01U.363.345</t>
  </si>
  <si>
    <t>F.01U.363.346</t>
  </si>
  <si>
    <t>F.01U.363.347</t>
  </si>
  <si>
    <t>F.01U.363.348</t>
  </si>
  <si>
    <t>F.01U.363.349</t>
  </si>
  <si>
    <t>F.01U.363.350</t>
  </si>
  <si>
    <t>F.01U.363.351</t>
  </si>
  <si>
    <t>F.01U.363.352</t>
  </si>
  <si>
    <t>F.01U.363.353</t>
  </si>
  <si>
    <t>F.01U.363.354</t>
  </si>
  <si>
    <t>F.01U.363.355</t>
  </si>
  <si>
    <t>F.01U.363.356</t>
  </si>
  <si>
    <t>F.01U.363.357</t>
  </si>
  <si>
    <t>F.01U.363.358</t>
  </si>
  <si>
    <t>F.01U.363.359</t>
  </si>
  <si>
    <t>F.01U.363.360</t>
  </si>
  <si>
    <t>F.01U.363.361</t>
  </si>
  <si>
    <t>F.01U.363.362</t>
  </si>
  <si>
    <t>F.01U.363.363</t>
  </si>
  <si>
    <t>F.01U.363.364</t>
  </si>
  <si>
    <t>F.01U.363.365</t>
  </si>
  <si>
    <t>F.01U.363.366</t>
  </si>
  <si>
    <t>Centrala z kontrolerem w wersji standard, montaż ścienny. 
W skład zestawu wchodzi: 1x FPE-2000-SPC, 1x BCM-000-B, 1x LSN 0300 A, 1x PRS-0002-C, 1x PRD-0004 A, 1x UPS 2416A, 3x FDP 0001 A, 1x HCP 0006 A, 1x FPO-5000-PSB-CH.</t>
  </si>
  <si>
    <t>Centrala z kontrolerem w wersji standard, montaż na ramie.
W skład zestawu wchodzi: 1x FPE-2000-SPC, 1x BCM-000-B, 1x LSN 0300 A, 1x PRS-0002-C, 1x PRD-0004 A, 1x UPS 2416A, 3x FDP 0001 A, 1x CPH 0006 A, 1x FBH 0000 A</t>
  </si>
  <si>
    <t>Centrala z kontrolerem w wersji premium montaż ścienny
W skład zestawu wchodzi: 1x FPE-2000-PPC, 1x BCM-000-B, 1x LSN 0300 A, 1x PRS-0002-C, 1x PRD-0004 A, 1x UPS 2416A, 3x FDP 0001 A, 1x HCP 0006 A, 1x FPO-5000-PSB-CH</t>
  </si>
  <si>
    <t>Centrala z kontrolerem w wersji premium, montaż na ramie
W skład zestawu wchodzi: 1x FPE-2000-PPC, 1x BCM-000-B, 1x LSN 0300 A, 1x PRS-0002-C, 1x PRD-0004 A, 1x UPS 2416A, 3x FDP 0001 A, 1x CPH 0006 A, 1x FBH 0000 A</t>
  </si>
  <si>
    <t>F.01U.393.222</t>
  </si>
  <si>
    <t>F.01U.393.223</t>
  </si>
  <si>
    <t>PA 10-SSM</t>
  </si>
  <si>
    <t>PA 5</t>
  </si>
  <si>
    <t>Przemysłowy sygnalizator akustyczny, wysoki</t>
  </si>
  <si>
    <t>Przemysłowy sygnalizator akustyczny, niski</t>
  </si>
  <si>
    <t>FW-TP-PL</t>
  </si>
  <si>
    <t>Front foil TITANUS</t>
  </si>
  <si>
    <t>F.01U.399.609</t>
  </si>
  <si>
    <t>Czujka wymaga dokupienia folii FW-TP-PL</t>
  </si>
  <si>
    <t>Tak jak w przypadku FAS-420-TM, wymagana podstawa FAS-420-TM-HB</t>
  </si>
  <si>
    <t>Tak jak w przypadku FAS-420-TM-R, wymagana podstawa FAS-420-TM-HB</t>
  </si>
  <si>
    <t>F.01U.393.220</t>
  </si>
  <si>
    <t>PY X-M-10-SSM R</t>
  </si>
  <si>
    <t>Sygnalizator optyczny do zastosowań przemysłowych, czerwony</t>
  </si>
  <si>
    <t>należy zamawiac osobno dla poszczególnych elementów / modułów centrali; dla kontrolera indeks EWE-FPA5MPC-IW</t>
  </si>
  <si>
    <t>F.01U.400.533</t>
  </si>
  <si>
    <t>Czujka liniowa Fireray ONE</t>
  </si>
  <si>
    <t>Change Indicator</t>
  </si>
  <si>
    <t>12 NC</t>
  </si>
  <si>
    <t>CTN</t>
  </si>
  <si>
    <t>SAPnumber</t>
  </si>
  <si>
    <t>Description</t>
  </si>
  <si>
    <t>Discount Category</t>
  </si>
  <si>
    <t>Status</t>
  </si>
  <si>
    <t>ABC Code</t>
  </si>
  <si>
    <t>Warranty Extension</t>
  </si>
  <si>
    <t>HS Code</t>
  </si>
  <si>
    <t>Country of Origin</t>
  </si>
  <si>
    <t>Spike order</t>
  </si>
  <si>
    <t>Net weight 
(kg)</t>
  </si>
  <si>
    <t>Order Info</t>
  </si>
  <si>
    <t>Repair process</t>
  </si>
  <si>
    <t>Remarks</t>
  </si>
  <si>
    <t>EAN code single</t>
  </si>
  <si>
    <t>Modular Panel</t>
  </si>
  <si>
    <t>7050 000 81384</t>
  </si>
  <si>
    <t>BCM 0000 B  Battery Controller Module</t>
  </si>
  <si>
    <t>0.342</t>
  </si>
  <si>
    <t>SBN</t>
  </si>
  <si>
    <t>6649 981 37262</t>
  </si>
  <si>
    <t>ANI 0016 A  16 Point Annunciator internal</t>
  </si>
  <si>
    <t>0.26</t>
  </si>
  <si>
    <t>RML 0008 A  Relay Low Voltage</t>
  </si>
  <si>
    <t>0.306</t>
  </si>
  <si>
    <t>6649 981 37266</t>
  </si>
  <si>
    <t>IOS 0020 A  20mA Communication Module</t>
  </si>
  <si>
    <t>0.594</t>
  </si>
  <si>
    <t>6649 981 37267</t>
  </si>
  <si>
    <t>IOS 0232 A  RS232 Communication Module</t>
  </si>
  <si>
    <t>0.233</t>
  </si>
  <si>
    <t>6649 981 37269</t>
  </si>
  <si>
    <t>IOP 0008 A  8 input/output OC module</t>
  </si>
  <si>
    <t>0.299</t>
  </si>
  <si>
    <t>6649 981 37270</t>
  </si>
  <si>
    <t>CZM 0004 A  4 Zone Conventional Zone Module</t>
  </si>
  <si>
    <t>0.333</t>
  </si>
  <si>
    <t>7050 000 63204</t>
  </si>
  <si>
    <t>ENO 0000 B</t>
  </si>
  <si>
    <t>F.01U.063.204</t>
  </si>
  <si>
    <t>ENO 0000 B (External Notification)</t>
  </si>
  <si>
    <t>0.27</t>
  </si>
  <si>
    <t>6649 981 37274</t>
  </si>
  <si>
    <t>RMH 0002 A  2 Zone Relay high voltage</t>
  </si>
  <si>
    <t>0.31</t>
  </si>
  <si>
    <t>6649 981 37275</t>
  </si>
  <si>
    <t>NZM 0002 A  2 Zone NAC Zone Module</t>
  </si>
  <si>
    <t>6650 000 28289</t>
  </si>
  <si>
    <t>UGM interface module</t>
  </si>
  <si>
    <t>no W-Extension</t>
  </si>
  <si>
    <t>6649 981 37277</t>
  </si>
  <si>
    <t>LSN 0300 A  LSN Module</t>
  </si>
  <si>
    <t>6649 981 37278</t>
  </si>
  <si>
    <t>LSN 1500 A, LSN improved Module</t>
  </si>
  <si>
    <t>0.68</t>
  </si>
  <si>
    <t>6649 981 37279</t>
  </si>
  <si>
    <t>PRS-0002-C  Panel Rail Short</t>
  </si>
  <si>
    <t>0.45</t>
  </si>
  <si>
    <t>6649 981 37280</t>
  </si>
  <si>
    <t>PRD 0004 A  Panel Rail long</t>
  </si>
  <si>
    <t>0.72</t>
  </si>
  <si>
    <t xml:space="preserve">AVENAR Panel 8000 </t>
  </si>
  <si>
    <t/>
  </si>
  <si>
    <t>7050 003 27090</t>
  </si>
  <si>
    <t>Panel controller, standard license</t>
  </si>
  <si>
    <t>7050 003 52441</t>
  </si>
  <si>
    <t>Panel controller, premium license</t>
  </si>
  <si>
    <t>S</t>
  </si>
  <si>
    <t>n.a.</t>
  </si>
  <si>
    <t>Fire Panel Remote Services</t>
  </si>
  <si>
    <t>No physical product</t>
  </si>
  <si>
    <t>Annual Connectivity License.</t>
  </si>
  <si>
    <t>426045108990</t>
  </si>
  <si>
    <t>6649 981 37290</t>
  </si>
  <si>
    <t>CPH 0006 A  Backbox CABT 1 rail</t>
  </si>
  <si>
    <t>12.34</t>
  </si>
  <si>
    <t>6649 981 37291</t>
  </si>
  <si>
    <t>MPH 0010 A  Backbox CABT 2 Rails</t>
  </si>
  <si>
    <t>13.85</t>
  </si>
  <si>
    <t>6649 981 37292</t>
  </si>
  <si>
    <t>EPH 0012 A  Backbox 3 rails</t>
  </si>
  <si>
    <t>14.55</t>
  </si>
  <si>
    <t>6649 981 37293</t>
  </si>
  <si>
    <t>PSF 0002 A  Power-small-frame</t>
  </si>
  <si>
    <t>7.723</t>
  </si>
  <si>
    <t>6650 005 11306</t>
  </si>
  <si>
    <t>PMF 0002 A</t>
  </si>
  <si>
    <t>F.01U.511.306</t>
  </si>
  <si>
    <t>PMF 0002 A  Power-medium-frame</t>
  </si>
  <si>
    <t>12.726</t>
  </si>
  <si>
    <t>6649 981 37294</t>
  </si>
  <si>
    <t>PMF 0004 A  Power-medium-frame</t>
  </si>
  <si>
    <t>12.132</t>
  </si>
  <si>
    <t>6649 981 47119</t>
  </si>
  <si>
    <t>USF 0000 A  Universal housing-small-frame</t>
  </si>
  <si>
    <t>7.489</t>
  </si>
  <si>
    <t>6649 981 37296</t>
  </si>
  <si>
    <t>FBH 0000 A  Mounting frame large</t>
  </si>
  <si>
    <t>4.822</t>
  </si>
  <si>
    <t>6649 981 37297</t>
  </si>
  <si>
    <t>FMH 0000 A  Mounting frame medium</t>
  </si>
  <si>
    <t>4.137</t>
  </si>
  <si>
    <t>6649 981 37298</t>
  </si>
  <si>
    <t>FSH 0000 A  Mounting frame small</t>
  </si>
  <si>
    <t>2.362</t>
  </si>
  <si>
    <t>7050 002 66845</t>
  </si>
  <si>
    <t>mounting kit for media converter</t>
  </si>
  <si>
    <t>0.86</t>
  </si>
  <si>
    <t>6650 005 11305</t>
  </si>
  <si>
    <t>HMP 0003 A</t>
  </si>
  <si>
    <t>F.01U.511.305</t>
  </si>
  <si>
    <t>HMP 0003 A, installation plate for mounting frame</t>
  </si>
  <si>
    <t>0.383</t>
  </si>
  <si>
    <t>6649 981 39498</t>
  </si>
  <si>
    <t>FRB 0019 A  19" Frame Rack X Rails</t>
  </si>
  <si>
    <t>4.813</t>
  </si>
  <si>
    <t>6649 981 39499</t>
  </si>
  <si>
    <t>FRM 0019 A  19" Frame Rack X Rails</t>
  </si>
  <si>
    <t>4.778</t>
  </si>
  <si>
    <t>6649 981 39500</t>
  </si>
  <si>
    <t>FRS 0019 A  19" Frame Rack X Rails</t>
  </si>
  <si>
    <t>3.14</t>
  </si>
  <si>
    <t>6650 005 00374</t>
  </si>
  <si>
    <t>FDP 0001 A    Front Dummy cover plate</t>
  </si>
  <si>
    <t>0.1</t>
  </si>
  <si>
    <t>6650 005 13251</t>
  </si>
  <si>
    <t xml:space="preserve">FPO-5000-EB earth bar </t>
  </si>
  <si>
    <t>0.111</t>
  </si>
  <si>
    <t>6649 981 37285</t>
  </si>
  <si>
    <t>HCP 0006 A  CABT 1 Rail &amp; Common Control</t>
  </si>
  <si>
    <t>13.581</t>
  </si>
  <si>
    <t>6649 981 37286</t>
  </si>
  <si>
    <t>HBC 0010 A  CABT 2 Rails &amp; Common Control</t>
  </si>
  <si>
    <t>17.11</t>
  </si>
  <si>
    <t>6649 981 37287</t>
  </si>
  <si>
    <t>HBE 0012 A  CABT 3 Rails</t>
  </si>
  <si>
    <t>18.144</t>
  </si>
  <si>
    <t>6649 981 37288</t>
  </si>
  <si>
    <t>PSS 0002 A  CABT 1 power Slot 2 batterys</t>
  </si>
  <si>
    <t>7.452</t>
  </si>
  <si>
    <t>6649 981 37289</t>
  </si>
  <si>
    <t>PSB 0004 A  CABT 1 power Slot 4 batterys</t>
  </si>
  <si>
    <t>12.511</t>
  </si>
  <si>
    <t>6650 005 11304</t>
  </si>
  <si>
    <t>FRK 0019 A</t>
  </si>
  <si>
    <t>F.01U.511.304</t>
  </si>
  <si>
    <t>FRK 0019 A 19 inches fixing kit</t>
  </si>
  <si>
    <t>2.34</t>
  </si>
  <si>
    <t>7050 002 66844</t>
  </si>
  <si>
    <t>FPM-5000-KES mounting kit for Ethernet switch</t>
  </si>
  <si>
    <t>2.77</t>
  </si>
  <si>
    <t>7050 002 65641</t>
  </si>
  <si>
    <t>EL1141-10B-BH Ethernet Fibre Optics Converter MM</t>
  </si>
  <si>
    <t>TW</t>
  </si>
  <si>
    <t>0.58</t>
  </si>
  <si>
    <t>7050 002 65643</t>
  </si>
  <si>
    <t>EL1141-10B-BH Ethernet Fibre Optics Converter SM</t>
  </si>
  <si>
    <t>6650 005 00367</t>
  </si>
  <si>
    <t>UPS 2416 Power Supply 24V/6A NAC sync</t>
  </si>
  <si>
    <t>0.97</t>
  </si>
  <si>
    <t>6649 981 53243</t>
  </si>
  <si>
    <t xml:space="preserve">CPB 0000 A  Cable set P-Supply to BC </t>
  </si>
  <si>
    <t>0.198</t>
  </si>
  <si>
    <t>7050 000 78858</t>
  </si>
  <si>
    <t xml:space="preserve">PSB 1001 A  P-Supply Bracket US single </t>
  </si>
  <si>
    <t>1.03</t>
  </si>
  <si>
    <t>7050 000 78860</t>
  </si>
  <si>
    <t>CPB 1002 A  P-Supply Bracket CH US</t>
  </si>
  <si>
    <t>0.798</t>
  </si>
  <si>
    <t>FPP-3000</t>
  </si>
  <si>
    <t>Power Supply</t>
  </si>
  <si>
    <t>PL</t>
  </si>
  <si>
    <t>6650 005 11307</t>
  </si>
  <si>
    <t>FPP 5000</t>
  </si>
  <si>
    <t>F.01U.511.307</t>
  </si>
  <si>
    <t>FPP 5000, AUX power supply kit</t>
  </si>
  <si>
    <t>NL</t>
  </si>
  <si>
    <t>20.7</t>
  </si>
  <si>
    <t>RC</t>
  </si>
  <si>
    <t>7050 001 61679</t>
  </si>
  <si>
    <t>FPP-5000-TI13</t>
  </si>
  <si>
    <t>F.01U.161.679</t>
  </si>
  <si>
    <t>LSN interface for FPP-5000</t>
  </si>
  <si>
    <t>6649 981 53244</t>
  </si>
  <si>
    <t>CBB 0000 A  Cable set BC to Battery</t>
  </si>
  <si>
    <t>6649 981 53247</t>
  </si>
  <si>
    <t>CPA 0000 A</t>
  </si>
  <si>
    <t>4.998.153.247</t>
  </si>
  <si>
    <t>CPA 0000 A  Cable set PC to AT2000</t>
  </si>
  <si>
    <t>0.39</t>
  </si>
  <si>
    <t>7050 003 49391</t>
  </si>
  <si>
    <t>Cable set redundant panel controller</t>
  </si>
  <si>
    <t>7050 003 49392</t>
  </si>
  <si>
    <t>Cable redundant keypad</t>
  </si>
  <si>
    <t>Display Panels</t>
  </si>
  <si>
    <t>6649 980 00922</t>
  </si>
  <si>
    <t>BAT 100 LSN</t>
  </si>
  <si>
    <t>4.998.000.922</t>
  </si>
  <si>
    <t>BAT100 LSN, Remote display panel</t>
  </si>
  <si>
    <t>2.61</t>
  </si>
  <si>
    <t>ATB 420 LSNi</t>
  </si>
  <si>
    <t>F.01U.284.611</t>
  </si>
  <si>
    <t>ATB 420 LSNi for the connection to location map tableaus</t>
  </si>
  <si>
    <t>EWE-FDMOD-IW</t>
  </si>
  <si>
    <t>0.07</t>
  </si>
  <si>
    <t>6649 980 01941</t>
  </si>
  <si>
    <t>BAT100-LABELS</t>
  </si>
  <si>
    <t>4.998.001.941</t>
  </si>
  <si>
    <t>BS labeling strips for BAT 100</t>
  </si>
  <si>
    <t>0.266</t>
  </si>
  <si>
    <t>ATG 420 LSNI</t>
  </si>
  <si>
    <t>F.01U.284.610</t>
  </si>
  <si>
    <t>ATG 420 LSNi display module</t>
  </si>
  <si>
    <t>0.055</t>
  </si>
  <si>
    <t>not in MFG</t>
  </si>
  <si>
    <t>ATG100-LABEL</t>
  </si>
  <si>
    <t>3.902.102.662</t>
  </si>
  <si>
    <t>BS labeling membranes ATG 100</t>
  </si>
  <si>
    <t>0.349</t>
  </si>
  <si>
    <t>7050 003 09110</t>
  </si>
  <si>
    <t>Secure Network Gateway</t>
  </si>
  <si>
    <t>6650 005 00442</t>
  </si>
  <si>
    <t>SIV 28</t>
  </si>
  <si>
    <t>F.01U.500.442</t>
  </si>
  <si>
    <t xml:space="preserve">SIV 28V Fuse protected distributor           </t>
  </si>
  <si>
    <t>0.22</t>
  </si>
  <si>
    <t>Remote Keypad for AVENAR Panel Series</t>
  </si>
  <si>
    <t>7050 003 27092</t>
  </si>
  <si>
    <t>Remote Keypad</t>
  </si>
  <si>
    <t>AVENAR Panel 2000 Series</t>
  </si>
  <si>
    <t>7050 003 27091</t>
  </si>
  <si>
    <t>FPE-2000-SPC</t>
  </si>
  <si>
    <t>F.01U.327.091</t>
  </si>
  <si>
    <t>Panel controller AVENAR panel 2000, standard license</t>
  </si>
  <si>
    <t>7050 003 52443</t>
  </si>
  <si>
    <t>FPE-2000-PPC</t>
  </si>
  <si>
    <t>F.01U.352.443</t>
  </si>
  <si>
    <t>Panel controller AVENAR panel 2000, premium license</t>
  </si>
  <si>
    <t>7050 003 83886</t>
  </si>
  <si>
    <t>Panel kit standard license, wall-mount</t>
  </si>
  <si>
    <t>7050 003 83887</t>
  </si>
  <si>
    <t>Panel kit standard license, frame-mount</t>
  </si>
  <si>
    <t>7050 003 83888</t>
  </si>
  <si>
    <t>Panel kit premium license, wall-mount</t>
  </si>
  <si>
    <t>7050 003 83893</t>
  </si>
  <si>
    <t>Panel kit premium license, frame-mount</t>
  </si>
  <si>
    <t>Fire Monitoring System</t>
  </si>
  <si>
    <t>7050 003 14991</t>
  </si>
  <si>
    <t>F.01U.314.991</t>
  </si>
  <si>
    <t>Fire Monitoring System 5000</t>
  </si>
  <si>
    <t>0.001</t>
  </si>
  <si>
    <t>Sold only in SEO. Outphased  for rest EMEA</t>
  </si>
  <si>
    <t>No repair</t>
  </si>
  <si>
    <t>7050 003 14990</t>
  </si>
  <si>
    <t>F.01U.314.990</t>
  </si>
  <si>
    <t>Fire Monitoring System 2500</t>
  </si>
  <si>
    <t>FSM-10K</t>
  </si>
  <si>
    <t>Fire Monitoring System 10000</t>
  </si>
  <si>
    <t>Cannot be sold in SEO</t>
  </si>
  <si>
    <t>F.01U.374.695</t>
  </si>
  <si>
    <t>F.01U.374.694</t>
  </si>
  <si>
    <t>7050 003 14992</t>
  </si>
  <si>
    <t>FSM-5000-EP</t>
  </si>
  <si>
    <t>F.01U.314.992</t>
  </si>
  <si>
    <t>Evolution pack FSM-5000</t>
  </si>
  <si>
    <t>7050 003 15067</t>
  </si>
  <si>
    <t>FSM-2500-EP</t>
  </si>
  <si>
    <t>F.01U.315.067</t>
  </si>
  <si>
    <t>Evolution pack FSM-2500</t>
  </si>
  <si>
    <t>Conventional panels</t>
  </si>
  <si>
    <t>2 zone conventional fire panel</t>
  </si>
  <si>
    <t>2.2</t>
  </si>
  <si>
    <t>4 zone conventional fire panel</t>
  </si>
  <si>
    <t>3.456</t>
  </si>
  <si>
    <t>8 zone conventional fire panel</t>
  </si>
  <si>
    <t>3.42</t>
  </si>
  <si>
    <t>Optional open collector board</t>
  </si>
  <si>
    <t>Optional relay board</t>
  </si>
  <si>
    <t>Optional access key level 2</t>
  </si>
  <si>
    <t>0.01</t>
  </si>
  <si>
    <t>LSN Detectors</t>
  </si>
  <si>
    <t>500 Series</t>
  </si>
  <si>
    <t>6650 005 10149</t>
  </si>
  <si>
    <t>FAP-O 520 opt smoke detector LSNi white</t>
  </si>
  <si>
    <t>0.170</t>
  </si>
  <si>
    <t>6650 005 10151</t>
  </si>
  <si>
    <t>FAP-OC 520 Multisensor detector LSNi wh</t>
  </si>
  <si>
    <t>0.180</t>
  </si>
  <si>
    <t>6650 005 10161</t>
  </si>
  <si>
    <t>FAP-O 520-P opt smoke detector LSNi tr</t>
  </si>
  <si>
    <t>6650 005 10162</t>
  </si>
  <si>
    <t>FAP-OC 520-P Multisens detector LSNi tr</t>
  </si>
  <si>
    <t>7050 003 07726</t>
  </si>
  <si>
    <t>Optical with Rotary-Switches</t>
  </si>
  <si>
    <t>0.077</t>
  </si>
  <si>
    <t>7050 003 07728</t>
  </si>
  <si>
    <t>Optical/Thermal with Rotary-Switches</t>
  </si>
  <si>
    <t>7050 003 07732</t>
  </si>
  <si>
    <t>Heat with Rotary-Switches</t>
  </si>
  <si>
    <t>7050 003 07729</t>
  </si>
  <si>
    <t>Dual-Optical with Rotary-Switches</t>
  </si>
  <si>
    <t>7050 003 07730</t>
  </si>
  <si>
    <t>Dual-Optical/Thermal with Rotary-Switches</t>
  </si>
  <si>
    <t>7050 003 07731</t>
  </si>
  <si>
    <t>Dual-Optical/Thermal/Chemical with Rotary-Switches</t>
  </si>
  <si>
    <t>0.082</t>
  </si>
  <si>
    <t>7050 003 07725</t>
  </si>
  <si>
    <t>Optical without Rotary-Switches</t>
  </si>
  <si>
    <t>0.075</t>
  </si>
  <si>
    <t>7050 003 07727</t>
  </si>
  <si>
    <t>Optical/Thermal without Rotary-Switches</t>
  </si>
  <si>
    <t>Accessories 500/400/300 series detectors</t>
  </si>
  <si>
    <t>Accessories for FAP-500 Series</t>
  </si>
  <si>
    <t>6650 005 08713</t>
  </si>
  <si>
    <t>FAA-500-CB, built-in housing for concrete ceiling</t>
  </si>
  <si>
    <t>0.2</t>
  </si>
  <si>
    <t>6649 981 51297</t>
  </si>
  <si>
    <t>FAA500, base LSN</t>
  </si>
  <si>
    <t>0.25</t>
  </si>
  <si>
    <t>6649 981 51302</t>
  </si>
  <si>
    <t>FAA-500-BB, mount back box</t>
  </si>
  <si>
    <t>0.166</t>
  </si>
  <si>
    <t>6649 981 51296</t>
  </si>
  <si>
    <t>FAA-500-TR-P, transperant iris with color insert</t>
  </si>
  <si>
    <t>0.049</t>
  </si>
  <si>
    <t>6649 981 51295</t>
  </si>
  <si>
    <t>Trim ring for 500 Series, iris white</t>
  </si>
  <si>
    <t>0.03</t>
  </si>
  <si>
    <t>6650 005 10166</t>
  </si>
  <si>
    <t xml:space="preserve">FAA-500-SB-H Surface mount back box with damp room seal </t>
  </si>
  <si>
    <t>8717332204748</t>
  </si>
  <si>
    <t>6650 005 10028</t>
  </si>
  <si>
    <t>FAA-500-SPRING for concrete / wooden ceilings</t>
  </si>
  <si>
    <t>0.116</t>
  </si>
  <si>
    <t>Price per piece. Order only 10 pcs or multiple of 10. E.g. needed 30 pcs, order 30 pcs</t>
  </si>
  <si>
    <t>8717332204793</t>
  </si>
  <si>
    <t>6649 981 51299</t>
  </si>
  <si>
    <t>FAA-500-R base LSN with relay</t>
  </si>
  <si>
    <t>0.24</t>
  </si>
  <si>
    <t>8717332283224</t>
  </si>
  <si>
    <t>Accessories for 300 and 400 series</t>
  </si>
  <si>
    <t>6650 005 08658</t>
  </si>
  <si>
    <t>FAA-MSR420</t>
  </si>
  <si>
    <t>FAA-420-R Base with Relay for 420 Series</t>
  </si>
  <si>
    <t>0.09</t>
  </si>
  <si>
    <t>8717332206896</t>
  </si>
  <si>
    <t>0.216</t>
  </si>
  <si>
    <t>6649 980 21535</t>
  </si>
  <si>
    <t>MS 400, socket, surface/ flush mounted cable supply</t>
  </si>
  <si>
    <t>0.009</t>
  </si>
  <si>
    <t>7050 002 15139</t>
  </si>
  <si>
    <t>MS 400 Detector Base with Bosch Logo</t>
  </si>
  <si>
    <t>7050 002 15142</t>
  </si>
  <si>
    <t>FAA-420-SEAL Damp Room Seal MS400 (10ps)</t>
  </si>
  <si>
    <t>0.23</t>
  </si>
  <si>
    <t>One package unit contains 10 pcs. E.g. 50 pcs needed --&gt; order 5</t>
  </si>
  <si>
    <t>6649 981 13025</t>
  </si>
  <si>
    <t>MSC 420 Add base surface-mount</t>
  </si>
  <si>
    <t>6649 981 14565</t>
  </si>
  <si>
    <t>MSR 320 GLT, Base with Relay</t>
  </si>
  <si>
    <t>0.04</t>
  </si>
  <si>
    <t>6649 980 25369</t>
  </si>
  <si>
    <t>SK 400, Metal cage for protection MagicSens detectors</t>
  </si>
  <si>
    <t>0.3</t>
  </si>
  <si>
    <t>6649 980 35312</t>
  </si>
  <si>
    <t>SSK 400, dust cover (10ps)</t>
  </si>
  <si>
    <t>0.21</t>
  </si>
  <si>
    <t>6649 980 84709</t>
  </si>
  <si>
    <t>TP4 400, lettering strip till 4 m hight, (Attention!!! Order multiple, read comment)</t>
  </si>
  <si>
    <t>0.006</t>
  </si>
  <si>
    <t>Order only 50 pcs or multiple of 50. E.g. needed 150 pcs, order 150 pcs</t>
  </si>
  <si>
    <t>6649 980 84710</t>
  </si>
  <si>
    <t>TP8 400, lettering strip till 8 m hight, (Attention!!! Order multiple, read comment)</t>
  </si>
  <si>
    <t>6649 980 25373</t>
  </si>
  <si>
    <t>MH 400, detector heating</t>
  </si>
  <si>
    <t>0.017</t>
  </si>
  <si>
    <t>6649 980 97924</t>
  </si>
  <si>
    <t>MK 400, detector console including socket</t>
  </si>
  <si>
    <t>0.199</t>
  </si>
  <si>
    <t>7050 002 89620</t>
  </si>
  <si>
    <t>Remote Indicator</t>
  </si>
  <si>
    <t>0.061</t>
  </si>
  <si>
    <t>7050 002 89120</t>
  </si>
  <si>
    <t>0.058</t>
  </si>
  <si>
    <t>6627 992 71257</t>
  </si>
  <si>
    <t>MOUNT BRACKfalse floor mounting bracket</t>
  </si>
  <si>
    <t>7050 002 39554</t>
  </si>
  <si>
    <t>FAA-420-CAP-V0</t>
  </si>
  <si>
    <t>F.01U.239.554</t>
  </si>
  <si>
    <t>Detector cap, V0 rating (200 pcs)</t>
  </si>
  <si>
    <t>0.023</t>
  </si>
  <si>
    <t>One unit contains 200 pcs. Minimum order quantity is 5 units (= 1.000 caps). Delivery time 3-4 months.</t>
  </si>
  <si>
    <t>Mainly used for Israel</t>
  </si>
  <si>
    <t>7050 002 14891</t>
  </si>
  <si>
    <t>MS 400 V0</t>
  </si>
  <si>
    <t>F.01U.214.891</t>
  </si>
  <si>
    <t>Detector base, V0 rating</t>
  </si>
  <si>
    <t>0.081</t>
  </si>
  <si>
    <t>Conventional detectors</t>
  </si>
  <si>
    <t>320 Series</t>
  </si>
  <si>
    <t>7050 000 26293</t>
  </si>
  <si>
    <t>FCP-O320 optical conventional (820Ω)</t>
  </si>
  <si>
    <t>0.072</t>
  </si>
  <si>
    <t>7050 000 26292</t>
  </si>
  <si>
    <t>FCP-OC 320 optical/ chemical conv. det. (820Ω)</t>
  </si>
  <si>
    <t>7050 000 26295</t>
  </si>
  <si>
    <t>FCP-OT 320 optical/ heat conv. Detector (820Ω)</t>
  </si>
  <si>
    <t>7050 000 26291</t>
  </si>
  <si>
    <t>FCH-T 320 conv. RoR heat detector (820Ω)</t>
  </si>
  <si>
    <t>0.069</t>
  </si>
  <si>
    <t>7050 000 26294</t>
  </si>
  <si>
    <t>FCH-T320-FSA</t>
  </si>
  <si>
    <t>F.01U.026.294</t>
  </si>
  <si>
    <t>FCH-T 320-FSA Heat, RoR conv. Detector (820Ω)</t>
  </si>
  <si>
    <t>7850 000 29857</t>
  </si>
  <si>
    <t>FCP-O 320-R470 optical smoke detector (470Ω)</t>
  </si>
  <si>
    <t>7850 000 29867</t>
  </si>
  <si>
    <t>FCP-OC 320-R470 Combined opt/gas det. (470Ω)</t>
  </si>
  <si>
    <t>7850 000 29862</t>
  </si>
  <si>
    <t>FCP-OT 320-R470 optical/heat detector (470Ω)</t>
  </si>
  <si>
    <t>0.091</t>
  </si>
  <si>
    <t>7850 000 29861</t>
  </si>
  <si>
    <t>FCH-T 320-R470 heat detector (470Ω)</t>
  </si>
  <si>
    <t>0.099</t>
  </si>
  <si>
    <t>7050 000 83619</t>
  </si>
  <si>
    <t>FLM-320-EOL2W</t>
  </si>
  <si>
    <t>F.01U.083.619</t>
  </si>
  <si>
    <t>FLM-320-EOL2W Conv EOL Module 2-Wire</t>
  </si>
  <si>
    <t>FLM-320-EOL4W-S</t>
  </si>
  <si>
    <t>F.01U.083.620</t>
  </si>
  <si>
    <t>FLM-320-EOL4W-S Conv EOL Module 4-Wire</t>
  </si>
  <si>
    <t>0.48</t>
  </si>
  <si>
    <t>7850 005 10647</t>
  </si>
  <si>
    <t>FCA-500-EU</t>
  </si>
  <si>
    <t>F.01U.510.647</t>
  </si>
  <si>
    <t>FCA-500-EU base conventional for EU</t>
  </si>
  <si>
    <t>0.218</t>
  </si>
  <si>
    <t>7850 005 10648</t>
  </si>
  <si>
    <t>FCA-500-E-EU</t>
  </si>
  <si>
    <t>F.01U.510.648</t>
  </si>
  <si>
    <t>FCA-500-E-EU base conv-EOL for EU</t>
  </si>
  <si>
    <t>7850 005 12649</t>
  </si>
  <si>
    <t>FCP-O 500</t>
  </si>
  <si>
    <t>F.01U.510.649</t>
  </si>
  <si>
    <t>FCP-O 500 conv opt smoke detector EU wh</t>
  </si>
  <si>
    <t>EWE-FCP500-IW</t>
  </si>
  <si>
    <t>0.308</t>
  </si>
  <si>
    <t>7850 005 10653</t>
  </si>
  <si>
    <t>FCP-OC 500</t>
  </si>
  <si>
    <t>F.01U.510.653</t>
  </si>
  <si>
    <t>FCP-OC 500 Multisens detect conv EU wh</t>
  </si>
  <si>
    <t>0.217</t>
  </si>
  <si>
    <t>7850 005 10654</t>
  </si>
  <si>
    <t>FCP-O 500-P</t>
  </si>
  <si>
    <t>F.01U.510.654</t>
  </si>
  <si>
    <t>FCP-O 500-P conv opt smoke det EU tr</t>
  </si>
  <si>
    <t>0.36</t>
  </si>
  <si>
    <t>7850 005 10656</t>
  </si>
  <si>
    <t>FCP-OC 500-P</t>
  </si>
  <si>
    <t>F.01U.510.656</t>
  </si>
  <si>
    <t>FCP-OC 500-P conv multisen detect EU tr</t>
  </si>
  <si>
    <t>0.35</t>
  </si>
  <si>
    <t>Detectors for explosive areas</t>
  </si>
  <si>
    <t>7050 002 79764</t>
  </si>
  <si>
    <t>Flameproof (Exd) IR3 Flame Detector</t>
  </si>
  <si>
    <t>2.5</t>
  </si>
  <si>
    <t>Dual-optical detector, explosive area</t>
  </si>
  <si>
    <t>0.124</t>
  </si>
  <si>
    <t>Base for Dual-Optical Detector for Ex Area</t>
  </si>
  <si>
    <t>0.025</t>
  </si>
  <si>
    <t>Base attachment</t>
  </si>
  <si>
    <t>0.036</t>
  </si>
  <si>
    <t>Base attachment wet</t>
  </si>
  <si>
    <t>0.286</t>
  </si>
  <si>
    <t>Metal cable gland</t>
  </si>
  <si>
    <t>0.354</t>
  </si>
  <si>
    <t>Order only 10 pcs or multiple of 10. E.g. needed 30 pcs, order 30 pcs</t>
  </si>
  <si>
    <t>Detector exchanger</t>
  </si>
  <si>
    <t>0.480</t>
  </si>
  <si>
    <t>Designation plate</t>
  </si>
  <si>
    <t>0.024</t>
  </si>
  <si>
    <t>Detector locking device</t>
  </si>
  <si>
    <t>0.026</t>
  </si>
  <si>
    <t>Order only 100 pcs or multiple of 100. E.g. needed 60 pcs, order 100 pcs</t>
  </si>
  <si>
    <t>Sealing element</t>
  </si>
  <si>
    <t>0.037</t>
  </si>
  <si>
    <t>Detector dust cap</t>
  </si>
  <si>
    <t>0.045</t>
  </si>
  <si>
    <t>6649 981 12085</t>
  </si>
  <si>
    <t>SB3, Safety barrier (including input/output module DCA1192)</t>
  </si>
  <si>
    <t>1.19</t>
  </si>
  <si>
    <t>6649 981 15785</t>
  </si>
  <si>
    <t>DOW1171-ident</t>
  </si>
  <si>
    <t>DBZ1193A,  DOW1171 Det identifier</t>
  </si>
  <si>
    <t>Price per piece. Order only 10 pcs or multiple of 10. E.g. needed 30 pcs, order 30 pcs.</t>
  </si>
  <si>
    <t>Video-based Fire Detection</t>
  </si>
  <si>
    <t>7050  003 17536</t>
  </si>
  <si>
    <t>AVIOTEC IP starlight 8000</t>
  </si>
  <si>
    <t>1.196</t>
  </si>
  <si>
    <t>Wireless Devices</t>
  </si>
  <si>
    <t>66F01U349134</t>
  </si>
  <si>
    <t>Radio gateway</t>
  </si>
  <si>
    <t>0.260</t>
  </si>
  <si>
    <t>66F01U349135</t>
  </si>
  <si>
    <t>Radio fire detector</t>
  </si>
  <si>
    <t>0.134</t>
  </si>
  <si>
    <t>66F01U349136</t>
  </si>
  <si>
    <t>Base radio fire detector</t>
  </si>
  <si>
    <t>0.039</t>
  </si>
  <si>
    <t>66F01U349137</t>
  </si>
  <si>
    <t>Radio manual call point housing</t>
  </si>
  <si>
    <t>0.285</t>
  </si>
  <si>
    <t>66F01U349249</t>
  </si>
  <si>
    <t>Radio manual call point switching unit</t>
  </si>
  <si>
    <t>0.108</t>
  </si>
  <si>
    <t>66F01U349248</t>
  </si>
  <si>
    <t>Li-SOCl2 battery pack 3.6V, 10 Ah</t>
  </si>
  <si>
    <t>66F01U349251</t>
  </si>
  <si>
    <t>FDM275-O</t>
  </si>
  <si>
    <t>F.01U.349.251</t>
  </si>
  <si>
    <t>Radio manual call point</t>
  </si>
  <si>
    <t>0.224</t>
  </si>
  <si>
    <t>66F01U349250</t>
  </si>
  <si>
    <t>Spare glass FDM273-O</t>
  </si>
  <si>
    <t>0.117</t>
  </si>
  <si>
    <t xml:space="preserve">Price of 1 Pc.
But can be only ordered in set of 10 Pieces </t>
  </si>
  <si>
    <t>66F01U349252</t>
  </si>
  <si>
    <t>FDMG295</t>
  </si>
  <si>
    <t>F.01U.349.252</t>
  </si>
  <si>
    <t>Spare glass FDM275-O</t>
  </si>
  <si>
    <t>0.066</t>
  </si>
  <si>
    <t xml:space="preserve">Price of 1 Pc.
But can be only ordered in set of 5 Pieces </t>
  </si>
  <si>
    <t>66F01U349253</t>
  </si>
  <si>
    <t>FDMP295</t>
  </si>
  <si>
    <t>F.01U.349.253</t>
  </si>
  <si>
    <t>Spare plastic FDM275-O</t>
  </si>
  <si>
    <t>66F01U349254</t>
  </si>
  <si>
    <t>MCL USB ADAPTER</t>
  </si>
  <si>
    <t>0.197</t>
  </si>
  <si>
    <t>Special detectors</t>
  </si>
  <si>
    <t>Titanus Smoke extraction systems Systems</t>
  </si>
  <si>
    <t>7050 000 78495</t>
  </si>
  <si>
    <t>Smoke System</t>
  </si>
  <si>
    <t>0.576</t>
  </si>
  <si>
    <t>7050 000 78496</t>
  </si>
  <si>
    <t>FAS-420-TM-R aspirating smoke detector</t>
  </si>
  <si>
    <t>0.47</t>
  </si>
  <si>
    <t>7050 000 78497</t>
  </si>
  <si>
    <t>FAS-420-TM-RVB aspirating smoke detector</t>
  </si>
  <si>
    <t>7050 000 78494 </t>
  </si>
  <si>
    <t>FAS-420-TM series housing base</t>
  </si>
  <si>
    <t>0.468</t>
  </si>
  <si>
    <t>6650 000 29252</t>
  </si>
  <si>
    <t>Titanus Top Sens TT1, LSNi</t>
  </si>
  <si>
    <t>1.341</t>
  </si>
  <si>
    <t>6650 000 29253</t>
  </si>
  <si>
    <t>Titanus Top Sens TT2, LSNi</t>
  </si>
  <si>
    <t>1.45</t>
  </si>
  <si>
    <t>6650 000 29255</t>
  </si>
  <si>
    <t>1.53</t>
  </si>
  <si>
    <t>6650 000 29256</t>
  </si>
  <si>
    <t>7050 000 83877</t>
  </si>
  <si>
    <t>Titanus Pro Sens Basic TP1 Silent</t>
  </si>
  <si>
    <t>7050 000 83876</t>
  </si>
  <si>
    <t>Titanus Pro Sens Basic TP2 Silent</t>
  </si>
  <si>
    <t>1.55</t>
  </si>
  <si>
    <t>7050 000 83875</t>
  </si>
  <si>
    <t>Titanus Top Sens Basic TT1 Silent</t>
  </si>
  <si>
    <t>7050 000 83874</t>
  </si>
  <si>
    <t>Titanus Top Sens Basic TT2 Silent</t>
  </si>
  <si>
    <t>1.57</t>
  </si>
  <si>
    <t>7050 000 90252</t>
  </si>
  <si>
    <t>Sound Suppressor for Aspirating</t>
  </si>
  <si>
    <t>0.43</t>
  </si>
  <si>
    <t>6649 981 43394</t>
  </si>
  <si>
    <t>Detector module DM-TP-50(80)-LB/a INCOMPATIBLE WITH FAS-420 TP/TT</t>
  </si>
  <si>
    <t>0.11</t>
  </si>
  <si>
    <t xml:space="preserve"> INCOMPATIBLE WITH FAS-420 TP/TT</t>
  </si>
  <si>
    <t>6649 981 43395</t>
  </si>
  <si>
    <t>Detector module DM-TP-10(25)-LB/a INCOMPATIBLE WITH FAS-420 TP/TT</t>
  </si>
  <si>
    <t>6649 981 43396</t>
  </si>
  <si>
    <t>Detector module DM-TP-01(05)-LB/a INCOMPATIBLE WITH FAS-420 TP/TT</t>
  </si>
  <si>
    <t>6649 981 43400</t>
  </si>
  <si>
    <t>Detector module DM-TT-50(80)-LB/a</t>
  </si>
  <si>
    <t>6649 981 43401</t>
  </si>
  <si>
    <t>Detector module DM-TT-10(25)-LB/a</t>
  </si>
  <si>
    <t>0.14</t>
  </si>
  <si>
    <t>6649 981 43402</t>
  </si>
  <si>
    <t>Detector module DM-TT-01(05)-LB/a</t>
  </si>
  <si>
    <t>0.125</t>
  </si>
  <si>
    <t xml:space="preserve">Conventional smoke extraction systems </t>
  </si>
  <si>
    <t>7050 001 41195</t>
  </si>
  <si>
    <t>FCS-320-TM Conventional ASD</t>
  </si>
  <si>
    <t>EWE-FCS320-IW</t>
  </si>
  <si>
    <t>0.53</t>
  </si>
  <si>
    <t>7051 001 41196</t>
  </si>
  <si>
    <t>FCS-320-TM-R Conventional ASD</t>
  </si>
  <si>
    <t>7052 001 41197</t>
  </si>
  <si>
    <t>FCS-320-TP1 Conventional ASD</t>
  </si>
  <si>
    <t>1.282</t>
  </si>
  <si>
    <t>7053 001 41198</t>
  </si>
  <si>
    <t>FCS-320-TP2 Conventional ASD</t>
  </si>
  <si>
    <t>1.324</t>
  </si>
  <si>
    <t>7050 001 41199</t>
  </si>
  <si>
    <t>Reset Board for FCS-320 series</t>
  </si>
  <si>
    <t>0.02</t>
  </si>
  <si>
    <t>7050 001 41200</t>
  </si>
  <si>
    <t>Relay Module Type RU-1 for FCS-320-TM-R</t>
  </si>
  <si>
    <t>7054 001 41201</t>
  </si>
  <si>
    <t>Installation Kid for add. modules</t>
  </si>
  <si>
    <t>0.033</t>
  </si>
  <si>
    <t xml:space="preserve">Titanus Accessories and reduction foils </t>
  </si>
  <si>
    <t>6649 981 43410</t>
  </si>
  <si>
    <t>Fixing unit MT-1</t>
  </si>
  <si>
    <t>0.971</t>
  </si>
  <si>
    <t>6649 981 43413</t>
  </si>
  <si>
    <t>fixing foil</t>
  </si>
  <si>
    <t>6649 981 43416</t>
  </si>
  <si>
    <t>reduction foil 2,0mm</t>
  </si>
  <si>
    <t>6649 981 43417</t>
  </si>
  <si>
    <t>reduction foil 2,5mm</t>
  </si>
  <si>
    <t>6649 981 43418</t>
  </si>
  <si>
    <t>reduction foil 3,0mm</t>
  </si>
  <si>
    <t>6649 981 43419</t>
  </si>
  <si>
    <t>reduction foil 3,2mm</t>
  </si>
  <si>
    <t>0.012</t>
  </si>
  <si>
    <t>6649 981 43420</t>
  </si>
  <si>
    <t>reduction foil 3,4mm</t>
  </si>
  <si>
    <t>6649 981 43422</t>
  </si>
  <si>
    <t>reduction foil 3,6mm</t>
  </si>
  <si>
    <t>6649 981 43423</t>
  </si>
  <si>
    <t>reduction foil 3,8mm</t>
  </si>
  <si>
    <t>0.366</t>
  </si>
  <si>
    <t>6649 981 43424</t>
  </si>
  <si>
    <t>reduction foil 4,0mm</t>
  </si>
  <si>
    <t>6649 981 43425</t>
  </si>
  <si>
    <t>reduction foil 4,2mm</t>
  </si>
  <si>
    <t>6649 981 43426</t>
  </si>
  <si>
    <t>reduction foil 4,4mm</t>
  </si>
  <si>
    <t>6649 981 43427</t>
  </si>
  <si>
    <t>reduction foil 4,6mm</t>
  </si>
  <si>
    <t>6649 981 43428</t>
  </si>
  <si>
    <t>reduction foil 5,0mm</t>
  </si>
  <si>
    <t>0.042</t>
  </si>
  <si>
    <t>6649 981 43429</t>
  </si>
  <si>
    <t>reduction foil 5,2mm</t>
  </si>
  <si>
    <t>0.008</t>
  </si>
  <si>
    <t>6649 981 43430</t>
  </si>
  <si>
    <t>reduction foil 5,6mm</t>
  </si>
  <si>
    <t>0.003</t>
  </si>
  <si>
    <t>6649 981 43431</t>
  </si>
  <si>
    <t>reduction foil 6,0mm</t>
  </si>
  <si>
    <t>6649 981 43432</t>
  </si>
  <si>
    <t>reduction foil 6,8mm</t>
  </si>
  <si>
    <t>6649 981 43433</t>
  </si>
  <si>
    <t>reduction foil 7,0mm</t>
  </si>
  <si>
    <t>6649 981 48848</t>
  </si>
  <si>
    <t>Test tube</t>
  </si>
  <si>
    <t>0.12</t>
  </si>
  <si>
    <t>6649 981 48849</t>
  </si>
  <si>
    <t>Test adapter</t>
  </si>
  <si>
    <t>6650 000 33505</t>
  </si>
  <si>
    <t>Diagnostic cable incl. software DIAG 3</t>
  </si>
  <si>
    <t>0.6</t>
  </si>
  <si>
    <t xml:space="preserve">Accessories for Titanus </t>
  </si>
  <si>
    <t>6650 000 29727</t>
  </si>
  <si>
    <t>Aspiration hose for ceiling let through</t>
  </si>
  <si>
    <t>1.98</t>
  </si>
  <si>
    <t>6650 000 29725</t>
  </si>
  <si>
    <t>Ceiling let through</t>
  </si>
  <si>
    <t>6650 000 29724</t>
  </si>
  <si>
    <t>Aspiration Reduction</t>
  </si>
  <si>
    <t>6650 000 29722</t>
  </si>
  <si>
    <t>Flange</t>
  </si>
  <si>
    <t>6650 000 29721</t>
  </si>
  <si>
    <t>Threaded ring, PG 16</t>
  </si>
  <si>
    <t>6650 000 29720</t>
  </si>
  <si>
    <t>Connection straight line</t>
  </si>
  <si>
    <t>6650 000 29719</t>
  </si>
  <si>
    <t>Polywell hose flexible, PG 16</t>
  </si>
  <si>
    <t>2.42</t>
  </si>
  <si>
    <t>6650 000 29718</t>
  </si>
  <si>
    <t>Three way tap</t>
  </si>
  <si>
    <t>6650 000 29717</t>
  </si>
  <si>
    <t>Water Separator</t>
  </si>
  <si>
    <t>6650 000 29716</t>
  </si>
  <si>
    <t>Detonation Safety barrier</t>
  </si>
  <si>
    <t>6650 000 29715</t>
  </si>
  <si>
    <t>Replacement Filter Large</t>
  </si>
  <si>
    <t>0.018</t>
  </si>
  <si>
    <t>6650 000 29714</t>
  </si>
  <si>
    <t>Filterbox Large</t>
  </si>
  <si>
    <t>Fireray Linear Smoke Detectors</t>
  </si>
  <si>
    <t>7050 002 90195</t>
  </si>
  <si>
    <t>Fireray 3000 End-To-End Linear Beam</t>
  </si>
  <si>
    <t>1.62</t>
  </si>
  <si>
    <t>Successor of Fireray 2000</t>
  </si>
  <si>
    <t>7050 004 00533</t>
  </si>
  <si>
    <t>FRAY-ONE-EN</t>
  </si>
  <si>
    <t>Linear Beam, standalone reflective</t>
  </si>
  <si>
    <t>0.800</t>
  </si>
  <si>
    <t>Successor of FR50/100</t>
  </si>
  <si>
    <t>7050 002 90196</t>
  </si>
  <si>
    <t>Fireray 3000 additional Head</t>
  </si>
  <si>
    <t>0.65</t>
  </si>
  <si>
    <t>7050 002 90197</t>
  </si>
  <si>
    <t>Fireray 5000 Refl. linear beam detector</t>
  </si>
  <si>
    <t>2.106</t>
  </si>
  <si>
    <t>Successor of FRAY 5000 Types</t>
  </si>
  <si>
    <t>7050 001 43257</t>
  </si>
  <si>
    <t>Additional head for FRAY5000-EN</t>
  </si>
  <si>
    <t>0.666</t>
  </si>
  <si>
    <t>Fireray5000 long range kit 50m extension</t>
  </si>
  <si>
    <t>0.18</t>
  </si>
  <si>
    <t>7050 000 98240</t>
  </si>
  <si>
    <t>Universal Bracket Accessory for Fray5000</t>
  </si>
  <si>
    <t>7050 000 98241</t>
  </si>
  <si>
    <t>Prism Plate for  4 prism</t>
  </si>
  <si>
    <t>7050 000 98242</t>
  </si>
  <si>
    <t>Prism Plate for 1 Prism</t>
  </si>
  <si>
    <t>Heat detectors</t>
  </si>
  <si>
    <t>x</t>
  </si>
  <si>
    <t>7050 003 32846</t>
  </si>
  <si>
    <t>FCS-LHD-2EN </t>
  </si>
  <si>
    <t>F.01U.393.476</t>
  </si>
  <si>
    <t>Linear heat detector, VdS</t>
  </si>
  <si>
    <t>0.950</t>
  </si>
  <si>
    <t>7050 003 95474</t>
  </si>
  <si>
    <t>FCS-LHDSC-EN100</t>
  </si>
  <si>
    <t>F.01U.395.474</t>
  </si>
  <si>
    <t>Sensor cable PVC, VdS, 100m</t>
  </si>
  <si>
    <t>2.470</t>
  </si>
  <si>
    <t>Sensor cable on reel 100m</t>
  </si>
  <si>
    <t>7051 003 95475</t>
  </si>
  <si>
    <t>FCS-LHDSC-EN250</t>
  </si>
  <si>
    <t>F.01U.395.475</t>
  </si>
  <si>
    <t>Sensor cable PVC, VdS, 250m</t>
  </si>
  <si>
    <t>6.180</t>
  </si>
  <si>
    <t>Sensor cable on reel 250m</t>
  </si>
  <si>
    <t>7052 003 95476</t>
  </si>
  <si>
    <t>FCS-LHDSC-EN500</t>
  </si>
  <si>
    <t>F.01U.395.476</t>
  </si>
  <si>
    <t>Sensor cable PVC, VdS, 500m</t>
  </si>
  <si>
    <t>12.350</t>
  </si>
  <si>
    <t>Sensor cable on reel 500m</t>
  </si>
  <si>
    <t>7050 004 03515</t>
  </si>
  <si>
    <t>FCS-LHDSC-NYL100</t>
  </si>
  <si>
    <t>F.01U.403.515</t>
  </si>
  <si>
    <t>Sensor cable nylon, VdS, 100m</t>
  </si>
  <si>
    <t>3.510</t>
  </si>
  <si>
    <t>7051 004 03516</t>
  </si>
  <si>
    <t>FCS-LHDSC-NYL250</t>
  </si>
  <si>
    <t>F.01U.403.516</t>
  </si>
  <si>
    <t>Sensor cable nylon, VdS, 250m</t>
  </si>
  <si>
    <t>8.780</t>
  </si>
  <si>
    <t>7052 004 03517</t>
  </si>
  <si>
    <t>FCS-LHDSC-NYL500</t>
  </si>
  <si>
    <t>F.01U.403.517</t>
  </si>
  <si>
    <t>Sensor cable nylon, VdS, 500m</t>
  </si>
  <si>
    <t>17.550</t>
  </si>
  <si>
    <t>7053 004 03518</t>
  </si>
  <si>
    <t>FCS-LHDSC-STL100</t>
  </si>
  <si>
    <t>F.01U.403.518</t>
  </si>
  <si>
    <t>Sensor cable steel, VdS, 100m</t>
  </si>
  <si>
    <t>3.770</t>
  </si>
  <si>
    <t>7054 004 03519</t>
  </si>
  <si>
    <t>FCS-LHDSC-STL250</t>
  </si>
  <si>
    <t>F.01U.403.519</t>
  </si>
  <si>
    <t>Sensor cable steel, VdS, 250m</t>
  </si>
  <si>
    <t>9.430</t>
  </si>
  <si>
    <t>7055 004 03520</t>
  </si>
  <si>
    <t>FCS-LHDSC-STL500</t>
  </si>
  <si>
    <t>F.01U.403.520</t>
  </si>
  <si>
    <t>Sensor cable steel, VdS, 500m</t>
  </si>
  <si>
    <t>18.850</t>
  </si>
  <si>
    <t>7050 003 95477</t>
  </si>
  <si>
    <t>FCS-LHD2EN-EOL</t>
  </si>
  <si>
    <t>F.01U.395.477</t>
  </si>
  <si>
    <t>End-of-line module, VdS</t>
  </si>
  <si>
    <t>0.112</t>
  </si>
  <si>
    <t>7051 003 95478</t>
  </si>
  <si>
    <t>FCS-LHD2EN-CONN</t>
  </si>
  <si>
    <t>F.01U.395.478</t>
  </si>
  <si>
    <t>Connection module, VdS</t>
  </si>
  <si>
    <t>0.211</t>
  </si>
  <si>
    <t>7050 003 98503</t>
  </si>
  <si>
    <t>FCS-LHD2EN-FIX</t>
  </si>
  <si>
    <t>F.01U.398.503</t>
  </si>
  <si>
    <t>Fixing base, 20mm</t>
  </si>
  <si>
    <t>0.240</t>
  </si>
  <si>
    <t>7051 003 98504</t>
  </si>
  <si>
    <t>FCS-LHD2EN-DOW</t>
  </si>
  <si>
    <t>F.01U.398.504</t>
  </si>
  <si>
    <t>Dowel collar</t>
  </si>
  <si>
    <t>0.140</t>
  </si>
  <si>
    <t>7050 003 95480</t>
  </si>
  <si>
    <t>FCS-LHD2EN-CLIP</t>
  </si>
  <si>
    <t>F.01U.395.480</t>
  </si>
  <si>
    <t>L-Clip, 50mm</t>
  </si>
  <si>
    <t>0.040</t>
  </si>
  <si>
    <t>7050 003 95479</t>
  </si>
  <si>
    <t>FCS-LHD2EN-SLE</t>
  </si>
  <si>
    <t>F.01U.395.479</t>
  </si>
  <si>
    <t>Silicone sleeves</t>
  </si>
  <si>
    <t>1.590</t>
  </si>
  <si>
    <t>Duct detector</t>
  </si>
  <si>
    <t>7850 000 29411</t>
  </si>
  <si>
    <t>Air sampling housing with MS400 base</t>
  </si>
  <si>
    <t>1.944</t>
  </si>
  <si>
    <t>7050 003 08231</t>
  </si>
  <si>
    <t>Detector for use in air sampling housing</t>
  </si>
  <si>
    <t>6650 000 29219</t>
  </si>
  <si>
    <t>DUCT SAMPLE TUBE 1.5 FEET</t>
  </si>
  <si>
    <t>6650 000 29175</t>
  </si>
  <si>
    <t>DUCT SAMPLE TUBE 3 FOOT</t>
  </si>
  <si>
    <t>6650 000 29174</t>
  </si>
  <si>
    <t>SAMPLE TUBE 5FT (DS290)</t>
  </si>
  <si>
    <t>1826 950 89828</t>
  </si>
  <si>
    <t>DUCT TUBE FILTERS 20/PK</t>
  </si>
  <si>
    <t>7850 000 29619</t>
  </si>
  <si>
    <t>Relay board for DIBT application</t>
  </si>
  <si>
    <t>Infrared flame detector</t>
  </si>
  <si>
    <t>7050 002 79762</t>
  </si>
  <si>
    <t>IR3 Flame Detector</t>
  </si>
  <si>
    <t>2.0</t>
  </si>
  <si>
    <t>7050 002 79880</t>
  </si>
  <si>
    <t>Mounting Bracket Flame Detector</t>
  </si>
  <si>
    <t>0.655</t>
  </si>
  <si>
    <t>7050 002 79881</t>
  </si>
  <si>
    <t>Portable Flame Detector Test Unit</t>
  </si>
  <si>
    <t>3.6</t>
  </si>
  <si>
    <t>Addressable manual call points</t>
  </si>
  <si>
    <t>6650 000 11956</t>
  </si>
  <si>
    <t>FMC-210-DM-G-R MCP LSN indoor red</t>
  </si>
  <si>
    <t>0.237</t>
  </si>
  <si>
    <t>6650 000 11958</t>
  </si>
  <si>
    <t>FMC-210-DM-H-R MCP LSN outdoor red</t>
  </si>
  <si>
    <t>0.244</t>
  </si>
  <si>
    <t>6650 000 11959</t>
  </si>
  <si>
    <t>FMC-210-DM-G-B</t>
  </si>
  <si>
    <t>F.01U.011.959</t>
  </si>
  <si>
    <t>FMC-210-DM-G-B MCP LSN Indoor blue</t>
  </si>
  <si>
    <t>0.252</t>
  </si>
  <si>
    <t>6650 000 11960</t>
  </si>
  <si>
    <t>FMC-210-DM-H-B</t>
  </si>
  <si>
    <t>F.01U.011.960</t>
  </si>
  <si>
    <t>FMC-210-DM-H-B MCP LSN outdoor blue</t>
  </si>
  <si>
    <t>0.249</t>
  </si>
  <si>
    <t>6650 000 11961</t>
  </si>
  <si>
    <t>FMC-210-DM-G-Y</t>
  </si>
  <si>
    <t>F.01U.011.961</t>
  </si>
  <si>
    <t>FMC-210-DM-G-Y MCP LSN indoor yellow</t>
  </si>
  <si>
    <t>0.241</t>
  </si>
  <si>
    <t>6650 000 11962</t>
  </si>
  <si>
    <t>FMC-210-SM-G-R</t>
  </si>
  <si>
    <t>F.01U.011.962</t>
  </si>
  <si>
    <t>FMC-210-SM-G-R single action indoor red</t>
  </si>
  <si>
    <t>0.236</t>
  </si>
  <si>
    <t>7850 000 27317</t>
  </si>
  <si>
    <t>FMC-210-SM-G-B</t>
  </si>
  <si>
    <t>F.01U.027.317</t>
  </si>
  <si>
    <t>FMC-210-SM-G-B single action indoor blue</t>
  </si>
  <si>
    <t xml:space="preserve">7050 003 28502 </t>
  </si>
  <si>
    <t>FMC-210-DM-G-GR</t>
  </si>
  <si>
    <t>F.01U.328.502</t>
  </si>
  <si>
    <t>FMC-210-DM-G-GR MCP LSN Indoor green</t>
  </si>
  <si>
    <t>6650 000 12781</t>
  </si>
  <si>
    <t>MCP_LSNi_INDOOR_SURFACE_GLASS_RED</t>
  </si>
  <si>
    <t>0.835</t>
  </si>
  <si>
    <t>6650 000 12782</t>
  </si>
  <si>
    <t>MCP_LSNi_INDOOR_SURFMT_RESET_RED</t>
  </si>
  <si>
    <t>0.183</t>
  </si>
  <si>
    <t>6650 000 12783</t>
  </si>
  <si>
    <t>MCP_LSNi_INDOOR_FLUSHMOUNT_GLASS_RED</t>
  </si>
  <si>
    <t>6650 000 12784</t>
  </si>
  <si>
    <t>MCP_LSNi_INDOOR_FLUSHMOUNT_RESET_RED</t>
  </si>
  <si>
    <t>0.17</t>
  </si>
  <si>
    <t>6650 000 12707</t>
  </si>
  <si>
    <t>FMC-420RW-GSGBU</t>
  </si>
  <si>
    <t>F.01U.012.707</t>
  </si>
  <si>
    <t>MCP_LSNi_INDOOR_SURFMT_GLASS_BLUE</t>
  </si>
  <si>
    <t>8717332259199</t>
  </si>
  <si>
    <t>6650 000 12708</t>
  </si>
  <si>
    <t>FMC-420RW-GSRBU</t>
  </si>
  <si>
    <t>F.01U.012.708</t>
  </si>
  <si>
    <t>MCP_LSNi_INDOOR_SURFMT_RESET_BLUE</t>
  </si>
  <si>
    <t>8717332259205</t>
  </si>
  <si>
    <t>6650 000 12787</t>
  </si>
  <si>
    <t>FMC-420RW-GSGYE</t>
  </si>
  <si>
    <t>F.01U.012.787</t>
  </si>
  <si>
    <t>MCP_LSNi_INDOOR_SURFMT_GLASS_YEL</t>
  </si>
  <si>
    <t>8717332259274</t>
  </si>
  <si>
    <t>6650 000 12788</t>
  </si>
  <si>
    <t>FMC-420RW-GSRYE</t>
  </si>
  <si>
    <t>F.01U.012.788</t>
  </si>
  <si>
    <t>MCP_LSNi_INDOOR_SURFMT_RESET_YEL</t>
  </si>
  <si>
    <t>8717332259281</t>
  </si>
  <si>
    <t>FMC-420RW-HSGRD</t>
  </si>
  <si>
    <t>F.01U.012.709</t>
  </si>
  <si>
    <t>MCP LSNi, Outdoor (H), Surface mounted, Glass, Red</t>
  </si>
  <si>
    <t>FMC-420RW-HSRRD</t>
  </si>
  <si>
    <t>F.01U.012.780</t>
  </si>
  <si>
    <t>MCP LSNi, Outdoor (H), Surface mounted, Resettable, Red</t>
  </si>
  <si>
    <t>7050 002 49820</t>
  </si>
  <si>
    <t>FMC-420IS-GSRRD</t>
  </si>
  <si>
    <t>F.01U.249.820</t>
  </si>
  <si>
    <t>Manual call point resettable red, Israel</t>
  </si>
  <si>
    <t>Conventional manual call points</t>
  </si>
  <si>
    <t>6650 000 11951</t>
  </si>
  <si>
    <t>FMC-120-DKM-G-R</t>
  </si>
  <si>
    <t>F.01U.011.951</t>
  </si>
  <si>
    <t>FMC-120-DKM-G-R MCP conv indoor red</t>
  </si>
  <si>
    <t>0.243</t>
  </si>
  <si>
    <t>6650 000 11952</t>
  </si>
  <si>
    <t>FMC-120-DKM-H-R</t>
  </si>
  <si>
    <t>F.01U.011.952</t>
  </si>
  <si>
    <t>FMC-120-DKM-H-R MCP conv outdoor red</t>
  </si>
  <si>
    <t>6650 000 11953</t>
  </si>
  <si>
    <t>FMC-120-DKM-G-B</t>
  </si>
  <si>
    <t>F.01U.011.953</t>
  </si>
  <si>
    <t>FMC-120-DKM-G-B MCP conv Indoor blue</t>
  </si>
  <si>
    <t>6650 000 11954</t>
  </si>
  <si>
    <t>FMC-120-DKM-H-B</t>
  </si>
  <si>
    <t>F.01U.011.954</t>
  </si>
  <si>
    <t>FMC-120-DKM-H-B MCP conv Outdoor blue</t>
  </si>
  <si>
    <t>6650 000 12763</t>
  </si>
  <si>
    <t>FMC-120-EST-G-B</t>
  </si>
  <si>
    <t>F.01U.012.763</t>
  </si>
  <si>
    <t>FMC-120-EST-G-B Stop dev. indoor, blue</t>
  </si>
  <si>
    <t>6650 000 11955</t>
  </si>
  <si>
    <t>FMC-120-DKM-G-Y</t>
  </si>
  <si>
    <t>F.01U.011.955</t>
  </si>
  <si>
    <t>FMC-120-DKM-G-Y MCP conv Indoor yellow</t>
  </si>
  <si>
    <t>0.222</t>
  </si>
  <si>
    <t>6650 000 12771</t>
  </si>
  <si>
    <t>MCP_CONV_820_INDOOR_SURFMT_GLASS_RED</t>
  </si>
  <si>
    <t>6650 000 12777</t>
  </si>
  <si>
    <t>MCP_CONV_820_INDOOR_SURFMT_RESET_RED</t>
  </si>
  <si>
    <t>6650 000 12724</t>
  </si>
  <si>
    <t>FMC-300RW-GSGBU</t>
  </si>
  <si>
    <t>F.01U.012.724</t>
  </si>
  <si>
    <t>MCP_CONV_820_INDOOR_SURFMT_GLASS_BLUE</t>
  </si>
  <si>
    <t>8717332259144</t>
  </si>
  <si>
    <t>6650 000 12770</t>
  </si>
  <si>
    <t>FMC-300RW-GSRBU</t>
  </si>
  <si>
    <t>F.01U.012.770</t>
  </si>
  <si>
    <t>MCP_CONV_820_INDOOR_SURFMT_RESET_BLUE</t>
  </si>
  <si>
    <t>8717332259083</t>
  </si>
  <si>
    <t>6650 000 12778</t>
  </si>
  <si>
    <t>FMC-300RW-GSGYE</t>
  </si>
  <si>
    <t>F.01U.012.778</t>
  </si>
  <si>
    <t>MCP_CONV_820_INDOOR_SURFMT_GLASS_YEL</t>
  </si>
  <si>
    <t>8717332259175</t>
  </si>
  <si>
    <t>6650 000 12779</t>
  </si>
  <si>
    <t>FMC-300RW-GSRYE</t>
  </si>
  <si>
    <t>F.01U.012.779</t>
  </si>
  <si>
    <t>MCP_CONV_820_INDOOR_SURFMT_RESET_YEL</t>
  </si>
  <si>
    <t>8717332259182</t>
  </si>
  <si>
    <t>Conventional manual call points for ex areas</t>
  </si>
  <si>
    <t>6649 980 10934</t>
  </si>
  <si>
    <t>DKM 2014/2-ex-UGM</t>
  </si>
  <si>
    <t>4.998.010.934</t>
  </si>
  <si>
    <t>Ex DKM Type K f UGM-GLT conv manual call point</t>
  </si>
  <si>
    <t>1.552</t>
  </si>
  <si>
    <t>6649 980 10933</t>
  </si>
  <si>
    <t>DKM 2014/2-ex</t>
  </si>
  <si>
    <t>4.998.010.933</t>
  </si>
  <si>
    <t>double action button, form K, red</t>
  </si>
  <si>
    <t>1.527</t>
  </si>
  <si>
    <t>6649 981 12084</t>
  </si>
  <si>
    <t>DM1103B-Ex</t>
  </si>
  <si>
    <t>DM 1103B-EXP, manual call point, double action, red, connect to ex-barrier SB3</t>
  </si>
  <si>
    <t>Accessories - manual call points LSN and conventional</t>
  </si>
  <si>
    <t>6650 000 12951</t>
  </si>
  <si>
    <t>FMC-FST-DE</t>
  </si>
  <si>
    <t>F.01U.012.951</t>
  </si>
  <si>
    <t>FMC-FST-DE Foil set transp</t>
  </si>
  <si>
    <t>8717332250202</t>
  </si>
  <si>
    <t>7750 000 25845</t>
  </si>
  <si>
    <t>Spare glass pane for MCP, 5 glasses</t>
  </si>
  <si>
    <t>6649 981 03969</t>
  </si>
  <si>
    <t>SM210-SPARE-GLASS</t>
  </si>
  <si>
    <t>4.998.103.969</t>
  </si>
  <si>
    <t>spare glass, SM 210 LSN RW / SM 120 RW (10 pc)</t>
  </si>
  <si>
    <t>6649 980 01364</t>
  </si>
  <si>
    <t>FMM-plate-blue</t>
  </si>
  <si>
    <t>4.998.001.364</t>
  </si>
  <si>
    <t>Insert plate DKM120 blue for test call points</t>
  </si>
  <si>
    <t>6637 566 30007</t>
  </si>
  <si>
    <t>Key for Manual Callpoint</t>
  </si>
  <si>
    <t>7733 022 00737</t>
  </si>
  <si>
    <t>FMM-SEAL-RED</t>
  </si>
  <si>
    <t>3.302.200.737</t>
  </si>
  <si>
    <t>seal red</t>
  </si>
  <si>
    <t>6649 981 03190</t>
  </si>
  <si>
    <t>DKM120-LABEL</t>
  </si>
  <si>
    <t>4.998.103.190</t>
  </si>
  <si>
    <t>stickers without text for own lettering, 10 foils with 6 pc each (for laser printer)</t>
  </si>
  <si>
    <t>0.15</t>
  </si>
  <si>
    <t>7050 000 73045</t>
  </si>
  <si>
    <t>FMC-BEZEL-RD Bezel for MCP RW, red </t>
  </si>
  <si>
    <t>0.175</t>
  </si>
  <si>
    <t>7050 000 73046</t>
  </si>
  <si>
    <t>FMC-BEZEL-WH</t>
  </si>
  <si>
    <t>F.01U.073.046</t>
  </si>
  <si>
    <t>FMC-BEZEL-WH Bezel for MCP RW, white</t>
  </si>
  <si>
    <t>6650 000 13460</t>
  </si>
  <si>
    <t>FMC-Spacer-RWRD</t>
  </si>
  <si>
    <t>F.01U.013.460</t>
  </si>
  <si>
    <t>FMC-SPACER-RWRD Spacer for MCP RW, red</t>
  </si>
  <si>
    <t>8717332259304</t>
  </si>
  <si>
    <t>6650 000 13504</t>
  </si>
  <si>
    <t>FMC-SPGL-RW Spare glass for MCP RW</t>
  </si>
  <si>
    <t>8717332259045</t>
  </si>
  <si>
    <t>6650 000 28195</t>
  </si>
  <si>
    <t>FMC-SIGN-RW</t>
  </si>
  <si>
    <t>F.01U.028.195</t>
  </si>
  <si>
    <t>FMC-SIGN-RW Out of order sign for MCP RW</t>
  </si>
  <si>
    <t>0.05</t>
  </si>
  <si>
    <t>8717332259601</t>
  </si>
  <si>
    <t>6650 000 28227</t>
  </si>
  <si>
    <t>FMC-KEY-RW Test key for MCP RW</t>
  </si>
  <si>
    <t>8717332259724</t>
  </si>
  <si>
    <t>6650 000 28194</t>
  </si>
  <si>
    <t>FMC-FLAP-RW clear hinged flap for MCP RW (1 unit= 5 pieces)</t>
  </si>
  <si>
    <t>8717332259595</t>
  </si>
  <si>
    <t>7050 000 73214</t>
  </si>
  <si>
    <t>FMC-SEAL-RW</t>
  </si>
  <si>
    <t>F.01U.073.214</t>
  </si>
  <si>
    <t>FMC-SEAL-RW Seal for MCP RW</t>
  </si>
  <si>
    <t>LSN interface modules</t>
  </si>
  <si>
    <t>Series 420</t>
  </si>
  <si>
    <t>6650 000 33255</t>
  </si>
  <si>
    <t>FLM-420-O8I2-S</t>
  </si>
  <si>
    <t>F.01U.033.255</t>
  </si>
  <si>
    <t>Interface 8 OC outputs + 2 inputs, surface mount</t>
  </si>
  <si>
    <t>0.563</t>
  </si>
  <si>
    <t>6650 000 33257</t>
  </si>
  <si>
    <t>FLM-420-O1I1-E</t>
  </si>
  <si>
    <t>F.01U.033.257</t>
  </si>
  <si>
    <t>Interface 1 OC output + 1 input, integration mount</t>
  </si>
  <si>
    <t>0.133</t>
  </si>
  <si>
    <t>6650 000 33256</t>
  </si>
  <si>
    <t>FLM-420-O1I1-D</t>
  </si>
  <si>
    <t>F.01U.033.256</t>
  </si>
  <si>
    <t>Interface 1 OC output + 1 input, DIN rail</t>
  </si>
  <si>
    <t>0.316</t>
  </si>
  <si>
    <t>7050 000 80970</t>
  </si>
  <si>
    <t>Interface for extinguishing panels, surface mount &amp; DIN rail</t>
  </si>
  <si>
    <t>6650 000 33247</t>
  </si>
  <si>
    <t>Interface 8 relay outputs, surface mount</t>
  </si>
  <si>
    <t>0.648</t>
  </si>
  <si>
    <t>6650 000 33251</t>
  </si>
  <si>
    <t>Interface 8 inputs, 1 relay output, surface mount</t>
  </si>
  <si>
    <t>6650 005 08715</t>
  </si>
  <si>
    <t>Interface output for signaling devices, surface mount</t>
  </si>
  <si>
    <t>0.513</t>
  </si>
  <si>
    <t>6650 005 08717</t>
  </si>
  <si>
    <t>Interface output for signaling devices, DIN rail</t>
  </si>
  <si>
    <t>0.196</t>
  </si>
  <si>
    <t>6650 005 08710</t>
  </si>
  <si>
    <t>Interface 2 high voltage relay outputs + 2 inputs, surface mount</t>
  </si>
  <si>
    <t>0.5</t>
  </si>
  <si>
    <t>6650 005 08714</t>
  </si>
  <si>
    <t>Interface 2 high voltage relay outputs + 2 inputs, DIN rail</t>
  </si>
  <si>
    <t>0.324</t>
  </si>
  <si>
    <t>6650 000 12534</t>
  </si>
  <si>
    <t>Interface two conventional zones, surface mount</t>
  </si>
  <si>
    <t>0.504</t>
  </si>
  <si>
    <t>6650 000 12535</t>
  </si>
  <si>
    <t>Interface two conventional zones, DIN rail</t>
  </si>
  <si>
    <t>0.115</t>
  </si>
  <si>
    <t>7850 005 08711</t>
  </si>
  <si>
    <t>Stand alone short cicuit isolator, surface mount</t>
  </si>
  <si>
    <t>0.466</t>
  </si>
  <si>
    <t>6650 000 12542</t>
  </si>
  <si>
    <t>Interface 2 inputs, wall mount</t>
  </si>
  <si>
    <t>6650 000 12571</t>
  </si>
  <si>
    <t>Interface 2 inputs, integration mount</t>
  </si>
  <si>
    <t>6650 000 12578</t>
  </si>
  <si>
    <t>Interface 2 inputs, DIN rail</t>
  </si>
  <si>
    <t>6650 000 12591</t>
  </si>
  <si>
    <t>Interface 1 relay output, integration mount</t>
  </si>
  <si>
    <t>0.106</t>
  </si>
  <si>
    <t>6650 000 12594</t>
  </si>
  <si>
    <t>Interface 1 relay output, DIN rail</t>
  </si>
  <si>
    <t>0.302</t>
  </si>
  <si>
    <t>6650 000 12595</t>
  </si>
  <si>
    <t>Round surface mount box for wall mount</t>
  </si>
  <si>
    <t>0.029</t>
  </si>
  <si>
    <t>6650 000 29614</t>
  </si>
  <si>
    <t>Square surface mount box for DIN rail modules</t>
  </si>
  <si>
    <t>7050 000 96884</t>
  </si>
  <si>
    <t>End of line module 2 wire LSN stub, wall mount</t>
  </si>
  <si>
    <t xml:space="preserve">7050 000 83617 </t>
  </si>
  <si>
    <t>End of line module 4 wire LSN stub, surface mount</t>
  </si>
  <si>
    <t>7050 000 83618</t>
  </si>
  <si>
    <t>End of line module 4 wire LSN stub, DIN rail</t>
  </si>
  <si>
    <t>0.28</t>
  </si>
  <si>
    <t>Signalling Devices</t>
  </si>
  <si>
    <t>Addressabl Sounder-Strobe Combination</t>
  </si>
  <si>
    <t>FNX-425U-WFWH</t>
  </si>
  <si>
    <t>F.01U.359.432</t>
  </si>
  <si>
    <t>Acoustic/visual alarm wh, wh</t>
  </si>
  <si>
    <t>8531103000</t>
  </si>
  <si>
    <t>0.473</t>
  </si>
  <si>
    <r>
      <t xml:space="preserve">Battery included, White cover </t>
    </r>
    <r>
      <rPr>
        <b/>
        <sz val="6"/>
        <rFont val="Arial"/>
        <family val="2"/>
      </rPr>
      <t>not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</si>
  <si>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4060039071873</t>
  </si>
  <si>
    <t>FNX-425U-RFWH</t>
  </si>
  <si>
    <t>F.01U.359.433</t>
  </si>
  <si>
    <t>Acoustic/visual alarm rd, wh</t>
  </si>
  <si>
    <t>4060039071880</t>
  </si>
  <si>
    <t>FNX-425U-WFRD</t>
  </si>
  <si>
    <t>F.01U.359.434</t>
  </si>
  <si>
    <t>Acoustic/visual alarm wh, rd</t>
  </si>
  <si>
    <r>
      <t xml:space="preserve">Battery included. Red cover </t>
    </r>
    <r>
      <rPr>
        <b/>
        <sz val="6"/>
        <rFont val="Arial"/>
        <family val="2"/>
      </rPr>
      <t>is</t>
    </r>
    <r>
      <rPr>
        <u/>
        <sz val="6"/>
        <rFont val="Arial"/>
        <family val="2"/>
      </rPr>
      <t xml:space="preserve"> </t>
    </r>
    <r>
      <rPr>
        <sz val="6"/>
        <rFont val="Arial"/>
        <family val="2"/>
      </rPr>
      <t>included in delivery</t>
    </r>
  </si>
  <si>
    <t>4060039071897</t>
  </si>
  <si>
    <t>Acoustic/visual alarm rd, rd</t>
  </si>
  <si>
    <t>4060039071903</t>
  </si>
  <si>
    <t>Battery for AVENAR all-in-one 4000</t>
  </si>
  <si>
    <t>8506501090</t>
  </si>
  <si>
    <t>0.051</t>
  </si>
  <si>
    <t>4060039071934</t>
  </si>
  <si>
    <t>FNX-425U-COVWH</t>
  </si>
  <si>
    <t>F.01U.359.436</t>
  </si>
  <si>
    <t>Cover white for AVENAR all-in-one 4000</t>
  </si>
  <si>
    <t>8531900000</t>
  </si>
  <si>
    <t>4060039071910</t>
  </si>
  <si>
    <t>FNX-425U-COVRD</t>
  </si>
  <si>
    <t>F.01U.359.437</t>
  </si>
  <si>
    <t>Cover red for AVENAR all-in-one 4000</t>
  </si>
  <si>
    <t>4060039071927</t>
  </si>
  <si>
    <t>Acoustic Signalling Devices</t>
  </si>
  <si>
    <t>7050 002 68723</t>
  </si>
  <si>
    <t>LSN Voice Sounder Indoor, Red</t>
  </si>
  <si>
    <t>7051 002 68724</t>
  </si>
  <si>
    <t>LSN Voice Sounder Indoor, White</t>
  </si>
  <si>
    <t>7050 001 68575</t>
  </si>
  <si>
    <t>Base Sounder Indoor uninterruptible, wh</t>
  </si>
  <si>
    <t>0.215</t>
  </si>
  <si>
    <t>7050 001 68576</t>
  </si>
  <si>
    <t>Base Sounder Indoor uninterruptible, rd</t>
  </si>
  <si>
    <t>Battery is included;  Cover is included</t>
  </si>
  <si>
    <t>7050 001 68577</t>
  </si>
  <si>
    <t>Sounder Indoor uninterruptible, red</t>
  </si>
  <si>
    <t>0.245</t>
  </si>
  <si>
    <t>7050 001 68578</t>
  </si>
  <si>
    <t>Sounder Indoor uninterruptible, white</t>
  </si>
  <si>
    <t>7050 001 68579</t>
  </si>
  <si>
    <t>Sounder Outdoor uninterruptible, red</t>
  </si>
  <si>
    <t>0.325</t>
  </si>
  <si>
    <t>7050 001 68622</t>
  </si>
  <si>
    <t>Batteries for FNM-420U Sounders (20pcs multipack)</t>
  </si>
  <si>
    <t>Delivered in packages of 20 pcs. If 40 pcs needed, order 2 pcs.</t>
  </si>
  <si>
    <t>7050 006 64687</t>
  </si>
  <si>
    <t>FNM-420-A-BS-WH</t>
  </si>
  <si>
    <t>F.01U.064.687</t>
  </si>
  <si>
    <t>Base Sounder Indoor, White</t>
  </si>
  <si>
    <t>7050 006 64688</t>
  </si>
  <si>
    <t>FNM-420-A-BS-RD</t>
  </si>
  <si>
    <t>Base Sounder Indoor, Red, LSNimpr.</t>
  </si>
  <si>
    <t>Cover is included</t>
  </si>
  <si>
    <t>7050 006 64689</t>
  </si>
  <si>
    <t>FNM-420-A-WH</t>
  </si>
  <si>
    <t>F.01U.064.689</t>
  </si>
  <si>
    <t>Sounder Indoor, White</t>
  </si>
  <si>
    <t>7050 006 64690</t>
  </si>
  <si>
    <t>FNM-420-A-RD</t>
  </si>
  <si>
    <t>F.01U.064.690</t>
  </si>
  <si>
    <t>Sounder Indoor, Red</t>
  </si>
  <si>
    <t>7050 006 64691</t>
  </si>
  <si>
    <t>FNM-420-B-RD</t>
  </si>
  <si>
    <t>F.01U.064.691</t>
  </si>
  <si>
    <t>Sounder Outdoor, Red</t>
  </si>
  <si>
    <t>7050 006 64694</t>
  </si>
  <si>
    <t>Cover for Base Sounder, Red</t>
  </si>
  <si>
    <t>Slovakia</t>
  </si>
  <si>
    <t>7050 006 64695</t>
  </si>
  <si>
    <t>Cover for Base Sounder, White</t>
  </si>
  <si>
    <t>7050 006 64692</t>
  </si>
  <si>
    <t>Spacer for Surf. Cabl., White, FNM-420</t>
  </si>
  <si>
    <t>0.49</t>
  </si>
  <si>
    <t>7050 006 64693</t>
  </si>
  <si>
    <t>Spacer for Surf. Cabl., Red, FNM-420</t>
  </si>
  <si>
    <t>6627 993 50351</t>
  </si>
  <si>
    <t>DS10-24V</t>
  </si>
  <si>
    <t>2.799.350.351</t>
  </si>
  <si>
    <t>DS 10 DIN-tone sounder, 24 V, 110 dB, surface mounted</t>
  </si>
  <si>
    <t>EWE-DS10-IW</t>
  </si>
  <si>
    <t>1.935</t>
  </si>
  <si>
    <t>6627 993 50352</t>
  </si>
  <si>
    <t>DS10-230V</t>
  </si>
  <si>
    <t>2.799.350.352</t>
  </si>
  <si>
    <t>DS 10 DIN-tone sounder, 220V 110dB,  surface mounted</t>
  </si>
  <si>
    <t>2.217</t>
  </si>
  <si>
    <t>7050 001 43878</t>
  </si>
  <si>
    <t>FNM-320-SRD Sounder, Surface-mount, Red</t>
  </si>
  <si>
    <t>7050 001 43879</t>
  </si>
  <si>
    <t>FNM-320-FRD Sounder, Flush-mount, Red</t>
  </si>
  <si>
    <t>0.238</t>
  </si>
  <si>
    <t>7050 001 43880</t>
  </si>
  <si>
    <t>FNM-320-SRD Sounder, Surface-mount, Whit</t>
  </si>
  <si>
    <t>0.242</t>
  </si>
  <si>
    <t>7050 001 43881</t>
  </si>
  <si>
    <t>FNM-320-FRD Sounder, Flush-mount, White</t>
  </si>
  <si>
    <t>7050 001 43882</t>
  </si>
  <si>
    <t>FNM-320LED-SRD</t>
  </si>
  <si>
    <t>FNM-320LED-SRD Sounder with LED, Surface</t>
  </si>
  <si>
    <t>0.292</t>
  </si>
  <si>
    <t>7050 003 93222</t>
  </si>
  <si>
    <t>Industrial sounder, high</t>
  </si>
  <si>
    <t>1.060</t>
  </si>
  <si>
    <t>7050 003 93223</t>
  </si>
  <si>
    <t>Industrial sounder, low</t>
  </si>
  <si>
    <t>0.640</t>
  </si>
  <si>
    <t>Optical Signalling Devices</t>
  </si>
  <si>
    <t>7050 002 88456</t>
  </si>
  <si>
    <t>SOL-LX-C-WF-W-S</t>
  </si>
  <si>
    <t>F.01U.288.456</t>
  </si>
  <si>
    <t>Beacon Ceiling, white flash/ white/ shallow</t>
  </si>
  <si>
    <t>0.105</t>
  </si>
  <si>
    <t>7050 002 88457</t>
  </si>
  <si>
    <t>SOL-LX-C-RF-W-S</t>
  </si>
  <si>
    <t>F.01U.288.457</t>
  </si>
  <si>
    <t>Beacon Ceiling, red flash/ white/ shallow</t>
  </si>
  <si>
    <t>7050 002 88458</t>
  </si>
  <si>
    <t>SOL-LX-C-WF-W-D</t>
  </si>
  <si>
    <t>F.01U.288.458</t>
  </si>
  <si>
    <t>Beacon Ceiling, white flash/ white/deep</t>
  </si>
  <si>
    <t>0.136</t>
  </si>
  <si>
    <t>7051 002 88459</t>
  </si>
  <si>
    <t>SOL-LX-C-RF-W-D</t>
  </si>
  <si>
    <t>F.01U.288.459</t>
  </si>
  <si>
    <t>Beacon Ceiling, red flash/ white/deep</t>
  </si>
  <si>
    <t>7051 002 88460</t>
  </si>
  <si>
    <t>SOL-LX-W-WF-W-S</t>
  </si>
  <si>
    <t>F.01U.288.460</t>
  </si>
  <si>
    <t>Beacon Wall, white flash /white/shallow</t>
  </si>
  <si>
    <t>7051 002 88461</t>
  </si>
  <si>
    <t>SOL-LX-W-RF-W-S</t>
  </si>
  <si>
    <t>F.01U.288.461</t>
  </si>
  <si>
    <t>Beacon Wall, red flash /white/shallow</t>
  </si>
  <si>
    <t>7052 002 88462</t>
  </si>
  <si>
    <t>SOL-LX-W-WF-W-D</t>
  </si>
  <si>
    <t>F.01U.288.462</t>
  </si>
  <si>
    <t>Beacon Wall, white flash /white/deep</t>
  </si>
  <si>
    <t>7052 002 88463</t>
  </si>
  <si>
    <t>SOL-LX-W-RF-W-D</t>
  </si>
  <si>
    <t>F.01U.288.463</t>
  </si>
  <si>
    <t>Beacon Wall, red flash /white/deep</t>
  </si>
  <si>
    <t>7052 002 88464</t>
  </si>
  <si>
    <t>SOL-LX-W-WF-R-S</t>
  </si>
  <si>
    <t>F.01U.288.464</t>
  </si>
  <si>
    <t>Beacon Wall, white flash /red/shallow</t>
  </si>
  <si>
    <t>7053 002 88465</t>
  </si>
  <si>
    <t>Beacon Wall, red flash /red/shallow</t>
  </si>
  <si>
    <t>7053 002 88466</t>
  </si>
  <si>
    <t>SOL-LX-W-WF-R-D</t>
  </si>
  <si>
    <t>F.01U.288.466</t>
  </si>
  <si>
    <t>Beacon Wall, white flash /red/deep</t>
  </si>
  <si>
    <t>7053 002 88467</t>
  </si>
  <si>
    <t>Beacon Wall, red flash /red/deep</t>
  </si>
  <si>
    <t>7050 001 24386</t>
  </si>
  <si>
    <t>FNS-P400RTH-R</t>
  </si>
  <si>
    <t>F.01U.124.386</t>
  </si>
  <si>
    <t>Rotating Beacon Red</t>
  </si>
  <si>
    <t>0.818</t>
  </si>
  <si>
    <t>7050 001 24387</t>
  </si>
  <si>
    <t>FNS-P400RTH-Y</t>
  </si>
  <si>
    <t>F.01U.124.387</t>
  </si>
  <si>
    <t>Rotating Beacon Yellow</t>
  </si>
  <si>
    <t>0.801</t>
  </si>
  <si>
    <t>7050 001 43883</t>
  </si>
  <si>
    <t>FNS-320-SRD Beacon, Surface-mount, Red</t>
  </si>
  <si>
    <t>7050 001 43884</t>
  </si>
  <si>
    <t>FNS-320-SYE</t>
  </si>
  <si>
    <t>F.01U.143.884</t>
  </si>
  <si>
    <t>FNS-320-SYE Beacon, Surface-mount, Amber</t>
  </si>
  <si>
    <t>0.172</t>
  </si>
  <si>
    <t>7050 001 43885</t>
  </si>
  <si>
    <t>FNS-320-SWH Beacon, Surface-mount, White</t>
  </si>
  <si>
    <t>0.291</t>
  </si>
  <si>
    <t>7050 001 43886</t>
  </si>
  <si>
    <t>FNS-320-SGR</t>
  </si>
  <si>
    <t>F.01U.143.886</t>
  </si>
  <si>
    <t>FNS-320-SGR Beacon, Surface-mount, Green</t>
  </si>
  <si>
    <t>6650 005 16089</t>
  </si>
  <si>
    <t>Strobe for base sounder red</t>
  </si>
  <si>
    <t>Not allowed for fire applications within the EU.</t>
  </si>
  <si>
    <t>7050 001 32440</t>
  </si>
  <si>
    <t>FNA-P400RBA-MB</t>
  </si>
  <si>
    <t>F.01U.132.440</t>
  </si>
  <si>
    <t>Mounting Bracket for FNS-P400RTH</t>
  </si>
  <si>
    <t>0.095</t>
  </si>
  <si>
    <t>7050 003 93220</t>
  </si>
  <si>
    <t>Industrial strobe SSM, red</t>
  </si>
  <si>
    <t>0.440</t>
  </si>
  <si>
    <t>7050 003 93221</t>
  </si>
  <si>
    <t>PY X-M-10-SSM W</t>
  </si>
  <si>
    <t>F.01U.393.221</t>
  </si>
  <si>
    <t>Industrial strobe SSM, white</t>
  </si>
  <si>
    <t>Optical + Acoustical Signalling Devices Combination</t>
  </si>
  <si>
    <t>7050 002 88468</t>
  </si>
  <si>
    <t>ROLP-W-LX-W-WF</t>
  </si>
  <si>
    <t>F.01U.288.468</t>
  </si>
  <si>
    <t>Sounder Beacon, white /wall/white flash</t>
  </si>
  <si>
    <t>0.283</t>
  </si>
  <si>
    <t>7050 002 88469</t>
  </si>
  <si>
    <t>ROLP-W-LX-W-RF</t>
  </si>
  <si>
    <t>F.01U.288.469</t>
  </si>
  <si>
    <t>Sounder Beacon, white/wall/red flash</t>
  </si>
  <si>
    <t>7050 002 88470</t>
  </si>
  <si>
    <t>ROLP-R-LX-W-WF</t>
  </si>
  <si>
    <t>F.01U.288.470</t>
  </si>
  <si>
    <t>Sounder Beacon, red/wall/white flash</t>
  </si>
  <si>
    <t>7050 002 88471</t>
  </si>
  <si>
    <t>Sounder Beacon, red/wall/red flash</t>
  </si>
  <si>
    <t>Test Equipments</t>
  </si>
  <si>
    <t>6650 005 08720</t>
  </si>
  <si>
    <t>FAA-500-RTL removal tool</t>
  </si>
  <si>
    <t>0.785</t>
  </si>
  <si>
    <t>8717332097692</t>
  </si>
  <si>
    <t>6650 005 08725</t>
  </si>
  <si>
    <t xml:space="preserve">FAA-TTL Test adapter with magnet  </t>
  </si>
  <si>
    <t>8717332097708</t>
  </si>
  <si>
    <t>7050 003 63162</t>
  </si>
  <si>
    <t>Cordless heat detector test kit</t>
  </si>
  <si>
    <t>2.35</t>
  </si>
  <si>
    <t>6649 981 12071</t>
  </si>
  <si>
    <t>Test device for optical smoke detectors</t>
  </si>
  <si>
    <t>0.73</t>
  </si>
  <si>
    <t>7050 003 45557</t>
  </si>
  <si>
    <t>Test Aerosol spray for Optical Smoke Detectors</t>
  </si>
  <si>
    <t>Order only 12 pcs or multiple of 12. E.g. needed 30 pcs, order 36 pcs</t>
  </si>
  <si>
    <t>7050 003 01469</t>
  </si>
  <si>
    <t>FME-TEST-CO</t>
  </si>
  <si>
    <t>Spray with CO testing gas for multisensor detectors with C-component</t>
  </si>
  <si>
    <t>6649 981 12073</t>
  </si>
  <si>
    <t>Carry bag for Solo service kit</t>
  </si>
  <si>
    <t>2.52</t>
  </si>
  <si>
    <t>7050 003 63163</t>
  </si>
  <si>
    <t>SOLO770 Spare battery- pack</t>
  </si>
  <si>
    <t>6649 981 12113</t>
  </si>
  <si>
    <t>Universal detector removal tool without pole</t>
  </si>
  <si>
    <t>1.221</t>
  </si>
  <si>
    <t>6649 981 12069</t>
  </si>
  <si>
    <t>SOLO100</t>
  </si>
  <si>
    <t>Extension pole for detector removal tool - 1-3,4m</t>
  </si>
  <si>
    <t>1.04</t>
  </si>
  <si>
    <t>In US the product is called SOLO 100, in other countries SOLO106-126, see changed datasheet</t>
  </si>
  <si>
    <t>6649 981 12070</t>
  </si>
  <si>
    <t>Fibreglass extension rod (1m)</t>
  </si>
  <si>
    <t>0.38</t>
  </si>
  <si>
    <t>6649 980 82502</t>
  </si>
  <si>
    <t>Plastic cap for detector removal tool, 2 pcs are needed</t>
  </si>
  <si>
    <t>0.083</t>
  </si>
  <si>
    <t>LSN improved Test Tool</t>
  </si>
  <si>
    <t>5.092</t>
  </si>
  <si>
    <t>Fire Service Control Panel and Door Control Units</t>
  </si>
  <si>
    <t>Fire Service Control Panel</t>
  </si>
  <si>
    <t>6649 981 26953</t>
  </si>
  <si>
    <t>FBF 100 LSN</t>
  </si>
  <si>
    <t>4.998.126.953</t>
  </si>
  <si>
    <t>FBF 100 LSN fire serv. operating panel</t>
  </si>
  <si>
    <t>2.32</t>
  </si>
  <si>
    <t>only German version</t>
  </si>
  <si>
    <t>6649 981 26952</t>
  </si>
  <si>
    <t>FAT 2002</t>
  </si>
  <si>
    <t>4.998.126.952</t>
  </si>
  <si>
    <t>FAT 2002 fire service display panel</t>
  </si>
  <si>
    <t>FAT2002RE</t>
  </si>
  <si>
    <t>F.01U.502.436</t>
  </si>
  <si>
    <t>FAT2002RE Fire Service displ.panel red.</t>
  </si>
  <si>
    <t>2.751</t>
  </si>
  <si>
    <t>6649 981 42207</t>
  </si>
  <si>
    <t>FIBS 100</t>
  </si>
  <si>
    <t>4.998.142.207</t>
  </si>
  <si>
    <t>Fire brigade information  system FIBS 100</t>
  </si>
  <si>
    <t>18.03</t>
  </si>
  <si>
    <t>6649 981 49387</t>
  </si>
  <si>
    <t>FIBS 100 DINA3</t>
  </si>
  <si>
    <t>4.998.149.387</t>
  </si>
  <si>
    <t>20.475</t>
  </si>
  <si>
    <t>7050 001 69669</t>
  </si>
  <si>
    <t>FMF-420-FBF-CH</t>
  </si>
  <si>
    <t>F.01U.169.669</t>
  </si>
  <si>
    <t>Feuerwehrbedien- und Anzeigeteil Schweiz</t>
  </si>
  <si>
    <t>0.85</t>
  </si>
  <si>
    <t>only Swiss version</t>
  </si>
  <si>
    <t>FMF-ADP-TTY</t>
  </si>
  <si>
    <t>F.01U.288.669</t>
  </si>
  <si>
    <t>Fire Brigade Peripheral Ring Bus Module TTY interface</t>
  </si>
  <si>
    <t>0.184</t>
  </si>
  <si>
    <t>FMF-ADP-FBF</t>
  </si>
  <si>
    <t>F.01U.317.733</t>
  </si>
  <si>
    <t>Fire Brigade Peripheral Ring Bus Module for UEZ-2000 and BZ-500</t>
  </si>
  <si>
    <t>F.01U.288.674</t>
  </si>
  <si>
    <t>FMF-FBF-FAT</t>
  </si>
  <si>
    <t>Fire Brigade Peripheral FAT and FBF</t>
  </si>
  <si>
    <t>F.01U.288.675</t>
  </si>
  <si>
    <t>FMF-ESPA</t>
  </si>
  <si>
    <t>ESPA interface</t>
  </si>
  <si>
    <t>F.01U.288.676</t>
  </si>
  <si>
    <t>FMF-FIBS-A4</t>
  </si>
  <si>
    <t>Fire brigade information center A4</t>
  </si>
  <si>
    <t>F.01U.288.677</t>
  </si>
  <si>
    <t>FMF-FIBS-A3</t>
  </si>
  <si>
    <t>Fire brigade information center A3</t>
  </si>
  <si>
    <t>F.01U.288.706</t>
  </si>
  <si>
    <t>FMF-FAT</t>
  </si>
  <si>
    <t>Fire Brigade Peripheral FAT</t>
  </si>
  <si>
    <t>Accessories Fire Service Control Panel</t>
  </si>
  <si>
    <t>SD-A</t>
  </si>
  <si>
    <t>2.799.360.424</t>
  </si>
  <si>
    <t>FSK-A, with housing</t>
  </si>
  <si>
    <t>0.828</t>
  </si>
  <si>
    <t>FMS-KR-BASIC-RPF</t>
  </si>
  <si>
    <t>F.01U.033.702</t>
  </si>
  <si>
    <t>Key deposit Kruse FSD 2003 12/24V-Rain</t>
  </si>
  <si>
    <t>12.623</t>
  </si>
  <si>
    <t>6650 000 33703</t>
  </si>
  <si>
    <t>FMS-KR-BASIC</t>
  </si>
  <si>
    <t>F.01U.033.703</t>
  </si>
  <si>
    <t>Key deposit Kruse FSD 2003 12/24V</t>
  </si>
  <si>
    <t>14.0</t>
  </si>
  <si>
    <t>BS DKM/FIPS</t>
  </si>
  <si>
    <t>4.998.149.388</t>
  </si>
  <si>
    <t>BS for installation DKM in FIBS</t>
  </si>
  <si>
    <t>Door Control Unit</t>
  </si>
  <si>
    <t>6627 993 30300</t>
  </si>
  <si>
    <t>TSZ 0400 LSN</t>
  </si>
  <si>
    <t>2.799.330.300</t>
  </si>
  <si>
    <t>TSZ 0400 Door control unit</t>
  </si>
  <si>
    <t>0.642</t>
  </si>
  <si>
    <t>6627 993 20540</t>
  </si>
  <si>
    <t>FMD-432</t>
  </si>
  <si>
    <t>2.799.320.540</t>
  </si>
  <si>
    <t>Push button type 432 flush-mount</t>
  </si>
  <si>
    <t>6627 993 20541</t>
  </si>
  <si>
    <t>FMD-432-S</t>
  </si>
  <si>
    <t>2.799.320.541</t>
  </si>
  <si>
    <t>TYPE 432 PUSH BUTTON FOR SURFACE MOUNTING</t>
  </si>
  <si>
    <t>6627 993 20503</t>
  </si>
  <si>
    <t>FMD-F.GT60</t>
  </si>
  <si>
    <t>2.799.320.503</t>
  </si>
  <si>
    <t>ASS65 ANCHOR PLATE FOR GT60</t>
  </si>
  <si>
    <t>6627 993 20504</t>
  </si>
  <si>
    <t>FMD-GT60</t>
  </si>
  <si>
    <t>2.799.320.504</t>
  </si>
  <si>
    <t xml:space="preserve">GT60R DOOR HOLD MAGNET 24V/686N, WALL MOUNTING </t>
  </si>
  <si>
    <t>6627 993 20532</t>
  </si>
  <si>
    <t>FMD-GT50</t>
  </si>
  <si>
    <t>2.799.320.532</t>
  </si>
  <si>
    <t>GT50R DOOR HOLD MAGNET 24V/490N, FLOOR MOUNTING</t>
  </si>
  <si>
    <t>0.59</t>
  </si>
  <si>
    <t>6627 993 20536</t>
  </si>
  <si>
    <t>FMD-F.GT50</t>
  </si>
  <si>
    <t>2.799.320.536</t>
  </si>
  <si>
    <t>ASS55 ANCHOR PLATE FOR GT50</t>
  </si>
  <si>
    <t>0.098</t>
  </si>
  <si>
    <t>6627 993 20539</t>
  </si>
  <si>
    <t>FMD-GT50-space</t>
  </si>
  <si>
    <t>2.799.320.539</t>
  </si>
  <si>
    <t>GT50R WITH SPACER PIPE DOOR HOLD MAGNET, UNIV</t>
  </si>
  <si>
    <t>1.41</t>
  </si>
  <si>
    <t xml:space="preserve">Training </t>
  </si>
  <si>
    <t>TRA-FIR-FL</t>
  </si>
  <si>
    <t>F.01U.328.621</t>
  </si>
  <si>
    <t>Training Fire Alarm Systems</t>
  </si>
  <si>
    <t>n.a</t>
  </si>
  <si>
    <t>Price per person for 1 training / local, customized training organized by BU</t>
  </si>
  <si>
    <t>TRA-FPA-FE</t>
  </si>
  <si>
    <t>F.01U.350.356</t>
  </si>
  <si>
    <t>Price per person for a 2-day FPA training / organized by BU</t>
  </si>
  <si>
    <t>TRA-FPA-FM</t>
  </si>
  <si>
    <t>F.01U.350.357</t>
  </si>
  <si>
    <t>Note: For Warranty extension only base discount can be applied</t>
  </si>
  <si>
    <t>Commercial Type Number (CTN)</t>
  </si>
  <si>
    <t>Material Number (Mat/N)</t>
  </si>
  <si>
    <t>Short Description</t>
  </si>
  <si>
    <t>Currency</t>
  </si>
  <si>
    <t>Price [per packaging unit]</t>
  </si>
  <si>
    <t>Price PLN</t>
  </si>
  <si>
    <t>Price valid from [date]</t>
  </si>
  <si>
    <t>Discount category</t>
  </si>
  <si>
    <t>Delivery status</t>
  </si>
  <si>
    <t>Last change of delivery status [date]</t>
  </si>
  <si>
    <t>Last date of availability</t>
  </si>
  <si>
    <t>Orders placed up to [units]</t>
  </si>
  <si>
    <t>Order shipping occurrence within working [days]</t>
  </si>
  <si>
    <t>Stocking location</t>
  </si>
  <si>
    <t>Minimum Order Quantity [in pieces]</t>
  </si>
  <si>
    <t>Multipack Quantity [in pieces]</t>
  </si>
  <si>
    <t>Packaging Unit [in pieces]</t>
  </si>
  <si>
    <t>Successor or Substitute Product</t>
  </si>
  <si>
    <t>Country of origin</t>
  </si>
  <si>
    <t>European Article Number (EAN)</t>
  </si>
  <si>
    <t>Universal Product Code (UPC)</t>
  </si>
  <si>
    <t>Commodity code</t>
  </si>
  <si>
    <t>Dual use</t>
  </si>
  <si>
    <t>12mths wrty ext FPA-5000 Main Panel Con.</t>
  </si>
  <si>
    <t>EUR</t>
  </si>
  <si>
    <t>S3 - available</t>
  </si>
  <si>
    <t>Contact Customer Service</t>
  </si>
  <si>
    <t>Software/Service</t>
  </si>
  <si>
    <t>No</t>
  </si>
  <si>
    <t>12mths wrty ext FPA-5000 Remote Keypad</t>
  </si>
  <si>
    <t>EWE-FPA1200-IW</t>
  </si>
  <si>
    <t>F.01U.360.728</t>
  </si>
  <si>
    <t>12mths wrty ext FPA-1200</t>
  </si>
  <si>
    <t>12mths wrty ext Fire Peripheral Device</t>
  </si>
  <si>
    <t>12mths wrty ext  FPA-5000 LSN 1500 Mod.</t>
  </si>
  <si>
    <t>12mths wrty ext  FPA-5000 Panel Module</t>
  </si>
  <si>
    <t>F.01U.360.732</t>
  </si>
  <si>
    <t>12mths wrty ext DS10 DIN tone sounder</t>
  </si>
  <si>
    <t>12mths wrty ext FAP520 detector</t>
  </si>
  <si>
    <t>F.01U.360.734</t>
  </si>
  <si>
    <t>12mths wrty ext FAP500 detector</t>
  </si>
  <si>
    <t>12mths wrty ext  Conventional Fire panel</t>
  </si>
  <si>
    <t>12mths wrty ext Fire Point Detector</t>
  </si>
  <si>
    <t>12mths wrty ext UPS2426 Power Supply</t>
  </si>
  <si>
    <t>F.01U.360.756</t>
  </si>
  <si>
    <t>12mths wrty ext  FCS-320</t>
  </si>
  <si>
    <t>EWE-FAS420-IW</t>
  </si>
  <si>
    <t>F.01U.360.760</t>
  </si>
  <si>
    <t xml:space="preserve">12mths wrty ext  FAS-420 TM </t>
  </si>
  <si>
    <t>12mths wrty ext Aviotec starlight 8000</t>
  </si>
  <si>
    <t>EWE-D296-IW</t>
  </si>
  <si>
    <t>F.01U.360.767</t>
  </si>
  <si>
    <t>12mths wrty ext D296</t>
  </si>
  <si>
    <t>EWE-FPA100-IW</t>
  </si>
  <si>
    <t>F.01U.360.773</t>
  </si>
  <si>
    <t>12mths wrty ext FPA 1000 panel</t>
  </si>
  <si>
    <t>F.01U.360.774</t>
  </si>
  <si>
    <t>12mths wrty ext Fire Display Module</t>
  </si>
  <si>
    <t>stara CENA REUP PLN</t>
  </si>
  <si>
    <t>F.01U.398.453</t>
  </si>
  <si>
    <t>Remote Serive</t>
  </si>
  <si>
    <t>4.998.115.785</t>
  </si>
  <si>
    <t>F.01U.064.688</t>
  </si>
  <si>
    <t>CENA EUR</t>
  </si>
  <si>
    <t>Modules FPA-5000 and AVENAR Panels</t>
  </si>
  <si>
    <t>Housings for Frame Installation AVENAR Panel 8000</t>
  </si>
  <si>
    <t>Housings for Wall Mounting AVENAR Panel 8000</t>
  </si>
  <si>
    <t>Power Supplies AVENAR Panel 8000</t>
  </si>
  <si>
    <t>Cable Sets FPA-5000 / AVENAR Panel 8000</t>
  </si>
  <si>
    <t>Accessories FPA-5000 / AVENAR Panel 8000</t>
  </si>
  <si>
    <t>0.87</t>
  </si>
  <si>
    <t>Gateway includes remote service licens valid for 3 months. Afterwards 12 month license has to be purchased</t>
  </si>
  <si>
    <t>Batteries</t>
  </si>
  <si>
    <t xml:space="preserve">Batteries </t>
  </si>
  <si>
    <t>IPS-BAT12V-12AH</t>
  </si>
  <si>
    <t>F.01U.579.778</t>
  </si>
  <si>
    <t>Battery 12 V / 10 - 12 Ah</t>
  </si>
  <si>
    <t>Purchase via BU SC</t>
  </si>
  <si>
    <t>3.730</t>
  </si>
  <si>
    <t>IPS-BAT12V-27AH</t>
  </si>
  <si>
    <t>F.01U.579.781</t>
  </si>
  <si>
    <t>Battery 12 V / 24 - 27 Ah</t>
  </si>
  <si>
    <t>7.96</t>
  </si>
  <si>
    <t>IPS-BAT12V-45AH</t>
  </si>
  <si>
    <t>F.01U.579.782</t>
  </si>
  <si>
    <t>Battery 12 V / 38 - 45 Ah</t>
  </si>
  <si>
    <t>13.520</t>
  </si>
  <si>
    <t>7050 003 95473</t>
  </si>
  <si>
    <t>FAP-425-DOTCO-R</t>
  </si>
  <si>
    <t>F.01U.395.473</t>
  </si>
  <si>
    <t>Detector dual-optical/thermal/CO</t>
  </si>
  <si>
    <t>0,082</t>
  </si>
  <si>
    <t>4060039133199</t>
  </si>
  <si>
    <t>85369095</t>
  </si>
  <si>
    <t>85365019</t>
  </si>
  <si>
    <t>One unit contains 100 pcs. When 200 clips needed, order 2 units</t>
  </si>
  <si>
    <t>85319000</t>
  </si>
  <si>
    <t>7050 003 59432</t>
  </si>
  <si>
    <t>7050 003 59433</t>
  </si>
  <si>
    <t>7050 003 59434</t>
  </si>
  <si>
    <t>7050 003 59435</t>
  </si>
  <si>
    <t>7050 003 59438</t>
  </si>
  <si>
    <t>7050 003 59436</t>
  </si>
  <si>
    <t>7050 003 59437</t>
  </si>
  <si>
    <t xml:space="preserve">Czujka optyczno-termiczno-chemiczna z sensorem CO -  Dual Ray z przełącznikami obrotowymi </t>
  </si>
  <si>
    <t>T3</t>
  </si>
  <si>
    <t>3.285</t>
  </si>
  <si>
    <t>AI-VFD Bullet 4MP 4.4-10mm IP67</t>
  </si>
  <si>
    <t>F.01U.406.348</t>
  </si>
  <si>
    <t>FCS-8000-VFD-I</t>
  </si>
  <si>
    <t>7050 004 06348</t>
  </si>
  <si>
    <t>AI-VFD Bullet 4MP 4.4-10mm IP67- kamera do inteligentnej wideo detekcji pożaru.</t>
  </si>
  <si>
    <t>Kod taryfy celnej</t>
  </si>
  <si>
    <t>BU Fire reference REUP List Q3-4 / 2024  V1</t>
  </si>
  <si>
    <t>Remove</t>
  </si>
  <si>
    <t>One ATG-420-LSNi is included</t>
  </si>
  <si>
    <t>1 bag contains 10 pcs.20 pcs needed, order 2 pcs. (bags) REUP per unit (= 10 pcs)</t>
  </si>
  <si>
    <t>Order only 10 pcs or multiple of 10. E.g. needed 30 pcs, order 30 pcs. Price per piece</t>
  </si>
  <si>
    <t>Delivered in packages of 10 pcs. If 30 pcs needed, order 30 pcs. BLP is per piece.</t>
  </si>
  <si>
    <t>F.01U.425.789</t>
  </si>
  <si>
    <t>922819</t>
  </si>
  <si>
    <t>F.01U.418.818</t>
  </si>
  <si>
    <t>IR flame detector FMX5000 IR VK</t>
  </si>
  <si>
    <t>0.590</t>
  </si>
  <si>
    <t>For operation of the detector order also:  F.01U.418.821, F.01U.418.824, F.01U.418.826</t>
  </si>
  <si>
    <t>F.01U.418.821</t>
  </si>
  <si>
    <t>Relay module KMX5000 RK VK</t>
  </si>
  <si>
    <t>0.050</t>
  </si>
  <si>
    <t>F.01U.418.824</t>
  </si>
  <si>
    <t>Socket MX5000 VK</t>
  </si>
  <si>
    <t>0.380</t>
  </si>
  <si>
    <t>F.01U.418.826</t>
  </si>
  <si>
    <t>Bracket MX5000</t>
  </si>
  <si>
    <t>F.01U.418.820</t>
  </si>
  <si>
    <t>IR-flame detector FMX5000 IR Ex</t>
  </si>
  <si>
    <t>90318080</t>
  </si>
  <si>
    <t>Order together with: 922689 and 924442. Order optional 904757</t>
  </si>
  <si>
    <t>F.01U.418.823</t>
  </si>
  <si>
    <t>Safety barrier Ex isol. 24V 2 channel</t>
  </si>
  <si>
    <t>85363010</t>
  </si>
  <si>
    <t>0.150</t>
  </si>
  <si>
    <t>F.01U.418.825</t>
  </si>
  <si>
    <t>Socket MX5000 Ex VK</t>
  </si>
  <si>
    <t>85389099</t>
  </si>
  <si>
    <t>0.530</t>
  </si>
  <si>
    <t>Delivered in packages of 10 pcs. If 30 pcs needed, order 3 pcs.</t>
  </si>
  <si>
    <t>Delivered in packages of 4 pcs. If 12 pcs needed, order 3 pcs.</t>
  </si>
  <si>
    <t>Delivered in packages of 5 pcs. If 15 pcs needed, order 3 pcs.</t>
  </si>
  <si>
    <t>Delivered in packages of 100 pcs.if 200 pcs needed, order 2 pcs. (packages). REUP per 100 pcs</t>
  </si>
  <si>
    <t>1 unit contains 30 batteries. If 60 pcs needed, order 2 unit</t>
  </si>
  <si>
    <t>1 unit contains 10 covers; if 50 pcs needed, order 5 unit</t>
  </si>
  <si>
    <t>Delivery without battery.  Order batteries separately (FNM-BATTERIES; F.01U.168.622 )</t>
  </si>
  <si>
    <t>Delivery without battery. Order batteries separately (FNM-BATTERIES; F.01U.168.622 )</t>
  </si>
  <si>
    <r>
      <t xml:space="preserve">Battery is included; 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</si>
  <si>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r>
      <t xml:space="preserve">Cover is </t>
    </r>
    <r>
      <rPr>
        <b/>
        <sz val="6"/>
        <rFont val="Arial"/>
        <family val="2"/>
      </rPr>
      <t xml:space="preserve">not </t>
    </r>
    <r>
      <rPr>
        <sz val="6"/>
        <rFont val="Arial"/>
        <family val="2"/>
      </rPr>
      <t>included</t>
    </r>
  </si>
  <si>
    <t>Training FPA-5000 - Expert</t>
  </si>
  <si>
    <t>Training FPA-5000 - Master</t>
  </si>
  <si>
    <t>REUR PL valid 1.7.2024</t>
  </si>
  <si>
    <t>Liniowe czujki termiczne</t>
  </si>
  <si>
    <t>Kabel sensoryczny na szpuli 100m</t>
  </si>
  <si>
    <t>Kabel sensoryczny na szpuli 250m</t>
  </si>
  <si>
    <t>Kabel sensoryczny na szpuli 500m</t>
  </si>
  <si>
    <t>Opakowanie 100 sztuk. Chcąc zamówić 200 klipsów, zamawiamy 2 pozycje</t>
  </si>
  <si>
    <t>Czujki punktowe EX (iskrobezpieczne)</t>
  </si>
  <si>
    <t>Wersja Ex</t>
  </si>
  <si>
    <t>Konieczne zamówienie również:  F.01U.418.821, F.01U.418.824, F.01U.418.826</t>
  </si>
  <si>
    <t>Konieczna zamówienie również: 922689 oraz 924442. Opcjonalnie 904757</t>
  </si>
  <si>
    <t>Liniowa czujka termiczna, VdS</t>
  </si>
  <si>
    <t>Kabel sensoryczny PVC, VdS, 100m</t>
  </si>
  <si>
    <t>Kabel sensoryczny PVC, VdS, 250m</t>
  </si>
  <si>
    <t>Kabel sensoryczny PVC, VdS, 500m</t>
  </si>
  <si>
    <t>Kabel sensoryczny nylon, VdS, 100m</t>
  </si>
  <si>
    <t>Kabel sensoryczny nylon, VdS, 250m</t>
  </si>
  <si>
    <t>Kabel sensoryczny nylon, VdS, 500m</t>
  </si>
  <si>
    <t>Kabel sensoryczny stal, VdS, 100m</t>
  </si>
  <si>
    <t>Kabel sensoryczny stal, VdS, 250m</t>
  </si>
  <si>
    <t>Kabel sensoryczny stal, VdS, 500m</t>
  </si>
  <si>
    <t>Moduł End-of-line, VdS</t>
  </si>
  <si>
    <t>Puszka łączeniowa, VdS</t>
  </si>
  <si>
    <t>Podstawa mocująca, 20mm</t>
  </si>
  <si>
    <t>Kołnierz z kołkami</t>
  </si>
  <si>
    <t>Zacisk L-Clip, 50mm</t>
  </si>
  <si>
    <t>Tuleje silikonowe</t>
  </si>
  <si>
    <t>Wymagana do montażu kabla detektora
do zacisku L-Clip.</t>
  </si>
  <si>
    <t>Opakowanie 100 sztuk. Chcąc zamówić 200 sztuk, zamawiamy 2 pozycje</t>
  </si>
  <si>
    <t>Zacisk L-Clip Zintec do montażu kabla detektora</t>
  </si>
  <si>
    <t>Wymagane do zakończenia linii
przewodu czujnika</t>
  </si>
  <si>
    <t>Skrzynka przyłączowa do podłączenia dwóch przewodów
czujnika</t>
  </si>
  <si>
    <t>Element mocujący przewód czujnika</t>
  </si>
  <si>
    <t>Kołnierz na kołki do elementu mocującego</t>
  </si>
  <si>
    <t>Opakowanie 200 sztuk. Chcąc zamówić 200 sztuk, zamawiamy 1 pozycje</t>
  </si>
  <si>
    <t>Czujka płomieniar FMX5000 IR VK</t>
  </si>
  <si>
    <t>Moduł przekaźnika KMX5000 RK VK</t>
  </si>
  <si>
    <t>Gniazdo czujki MX5000 VK</t>
  </si>
  <si>
    <t>Uchwyt montażowy MX5000</t>
  </si>
  <si>
    <t>Bariera Ex. 24V 2 channel</t>
  </si>
  <si>
    <t>Gniazdo czujki MX5000 Ex VK</t>
  </si>
  <si>
    <t>REUP EMEA valid 21.10.2024</t>
  </si>
  <si>
    <t>1 poakowanie zawiera 10 batteri; jeśli potrzebujesz 60 szt. zamów 6 opakowania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</si>
</sst>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#,##0.00\ [$PLN]"/>
    <numFmt numFmtId="165" formatCode="_(* #,##0.00_);_(* \(#,##0.00\);_(* &quot;-&quot;??_);_(@_)"/>
    <numFmt numFmtId="166" formatCode="0.000"/>
  </numFmts>
  <fonts count="70" x14ac:knownFonts="1">
    <font>
      <sz val="10"/>
      <color theme="1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Bosch Office Sans"/>
      <family val="2"/>
      <charset val="238"/>
    </font>
    <font>
      <b/>
      <sz val="8"/>
      <name val="Bosch Office Sans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b/>
      <sz val="18"/>
      <name val="Arial Narrow"/>
      <family val="2"/>
    </font>
    <font>
      <b/>
      <sz val="10"/>
      <name val="Arial"/>
      <family val="2"/>
    </font>
    <font>
      <b/>
      <sz val="10"/>
      <color rgb="FFFF0000"/>
      <name val="Arial"/>
      <family val="2"/>
      <charset val="238"/>
    </font>
    <font>
      <sz val="10"/>
      <color rgb="FF0033CC"/>
      <name val="Arial"/>
      <family val="2"/>
      <charset val="238"/>
    </font>
    <font>
      <sz val="10"/>
      <color theme="0" tint="-0.34998626667073579"/>
      <name val="Arial"/>
      <family val="2"/>
      <charset val="238"/>
    </font>
    <font>
      <b/>
      <sz val="12"/>
      <name val="Arial"/>
      <family val="2"/>
    </font>
    <font>
      <sz val="7"/>
      <name val="Arial"/>
      <family val="2"/>
    </font>
    <font>
      <b/>
      <sz val="10"/>
      <name val="Arial"/>
      <family val="2"/>
      <charset val="238"/>
    </font>
    <font>
      <sz val="12"/>
      <name val="Arial"/>
      <family val="2"/>
    </font>
    <font>
      <b/>
      <sz val="10"/>
      <name val="Bosch Office Sans"/>
      <family val="2"/>
      <charset val="238"/>
    </font>
    <font>
      <b/>
      <i/>
      <sz val="16"/>
      <color rgb="FFFF0000"/>
      <name val="Bosch Office Sans"/>
      <family val="2"/>
      <charset val="238"/>
    </font>
    <font>
      <b/>
      <sz val="10"/>
      <color rgb="FF002F8E"/>
      <name val="Arial"/>
      <family val="2"/>
      <charset val="238"/>
    </font>
    <font>
      <sz val="10"/>
      <color rgb="FF002F8E"/>
      <name val="Arial"/>
      <family val="2"/>
      <charset val="238"/>
    </font>
    <font>
      <b/>
      <sz val="10"/>
      <color theme="0" tint="-0.499984740745262"/>
      <name val="Arial"/>
      <family val="2"/>
      <charset val="238"/>
    </font>
    <font>
      <b/>
      <sz val="6"/>
      <color theme="0" tint="-0.499984740745262"/>
      <name val="Arial"/>
      <family val="2"/>
      <charset val="238"/>
    </font>
    <font>
      <sz val="10"/>
      <color theme="0" tint="-0.499984740745262"/>
      <name val="Arial"/>
      <family val="2"/>
      <charset val="238"/>
    </font>
    <font>
      <b/>
      <sz val="8"/>
      <color rgb="FFFF0000"/>
      <name val="Bosch Office Sans"/>
      <family val="2"/>
      <charset val="238"/>
    </font>
    <font>
      <sz val="8"/>
      <color theme="4" tint="-0.249977111117893"/>
      <name val="Bosch Office Sans"/>
      <family val="2"/>
      <charset val="238"/>
    </font>
    <font>
      <b/>
      <sz val="8"/>
      <color theme="4" tint="-0.249977111117893"/>
      <name val="Bosch Office Sans"/>
      <family val="2"/>
      <charset val="238"/>
    </font>
    <font>
      <b/>
      <sz val="8"/>
      <color theme="2" tint="-0.499984740745262"/>
      <name val="Bosch Office Sans"/>
      <family val="2"/>
      <charset val="238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8"/>
      <name val="Arial"/>
      <family val="2"/>
    </font>
    <font>
      <sz val="8"/>
      <color rgb="FF0070C0"/>
      <name val="Bosch Office Sans"/>
      <family val="2"/>
      <charset val="238"/>
    </font>
    <font>
      <sz val="10"/>
      <name val="Bosch Office Sans"/>
    </font>
    <font>
      <sz val="10"/>
      <color theme="1"/>
      <name val="Arial"/>
      <family val="2"/>
      <charset val="238"/>
    </font>
    <font>
      <sz val="10"/>
      <color theme="1"/>
      <name val="Arial"/>
      <family val="2"/>
    </font>
    <font>
      <sz val="10"/>
      <color rgb="FF006100"/>
      <name val="Arial"/>
      <family val="2"/>
    </font>
    <font>
      <b/>
      <sz val="8"/>
      <color rgb="FF002060"/>
      <name val="Arial"/>
      <family val="2"/>
    </font>
    <font>
      <b/>
      <sz val="14"/>
      <color rgb="FF00008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indexed="18"/>
      <name val="Arial"/>
      <family val="2"/>
    </font>
    <font>
      <b/>
      <sz val="8"/>
      <color indexed="18"/>
      <name val="Arial"/>
      <family val="2"/>
    </font>
    <font>
      <b/>
      <sz val="8"/>
      <color rgb="FFFF0000"/>
      <name val="Arial"/>
      <family val="2"/>
    </font>
    <font>
      <b/>
      <sz val="8"/>
      <color theme="1"/>
      <name val="Arial"/>
      <family val="2"/>
    </font>
    <font>
      <b/>
      <sz val="7"/>
      <color theme="1"/>
      <name val="Arial"/>
      <family val="2"/>
    </font>
    <font>
      <sz val="8"/>
      <color theme="1"/>
      <name val="Arial"/>
      <family val="2"/>
    </font>
    <font>
      <sz val="6"/>
      <color theme="1"/>
      <name val="Arial"/>
      <family val="2"/>
    </font>
    <font>
      <sz val="8"/>
      <color rgb="FF006100"/>
      <name val="Arial"/>
      <family val="2"/>
    </font>
    <font>
      <b/>
      <sz val="7"/>
      <name val="Arial"/>
      <family val="2"/>
    </font>
    <font>
      <sz val="6"/>
      <color rgb="FF0000FF"/>
      <name val="Arial"/>
      <family val="2"/>
    </font>
    <font>
      <sz val="8"/>
      <color rgb="FF0000FF"/>
      <name val="Arial"/>
      <family val="2"/>
    </font>
    <font>
      <b/>
      <sz val="6"/>
      <color rgb="FF0000FF"/>
      <name val="Arial"/>
      <family val="2"/>
    </font>
    <font>
      <sz val="6"/>
      <name val="Bosch Office Sans"/>
      <family val="2"/>
    </font>
    <font>
      <b/>
      <sz val="6"/>
      <name val="Arial"/>
      <family val="2"/>
    </font>
    <font>
      <u/>
      <sz val="6"/>
      <name val="Arial"/>
      <family val="2"/>
    </font>
    <font>
      <b/>
      <sz val="8"/>
      <name val="Arial"/>
      <family val="2"/>
      <charset val="238"/>
    </font>
    <font>
      <sz val="8"/>
      <name val="Arial"/>
      <family val="2"/>
      <charset val="238"/>
    </font>
    <font>
      <sz val="6"/>
      <name val="Arial"/>
      <family val="2"/>
      <charset val="238"/>
    </font>
    <font>
      <sz val="7"/>
      <color theme="1"/>
      <name val="Arial"/>
      <family val="2"/>
    </font>
    <font>
      <b/>
      <sz val="8"/>
      <color rgb="FF0000CC"/>
      <name val="Bosch Office Sans"/>
    </font>
    <font>
      <sz val="8"/>
      <name val="Bosch Office Sans"/>
    </font>
    <font>
      <b/>
      <sz val="10"/>
      <color theme="0"/>
      <name val="Arial"/>
      <family val="2"/>
      <charset val="238"/>
    </font>
    <font>
      <strike/>
      <sz val="6"/>
      <color theme="1"/>
      <name val="Arial"/>
      <family val="2"/>
    </font>
    <font>
      <sz val="6"/>
      <color rgb="FF0000CC"/>
      <name val="Arial"/>
      <family val="2"/>
    </font>
    <font>
      <b/>
      <sz val="6"/>
      <color rgb="FFFF0000"/>
      <name val="Arial"/>
      <family val="2"/>
    </font>
    <font>
      <sz val="8"/>
      <color theme="0"/>
      <name val="Bosch Office Sans"/>
      <family val="2"/>
      <charset val="238"/>
    </font>
    <font>
      <b/>
      <sz val="10"/>
      <color rgb="FF0070C0"/>
      <name val="Arial"/>
      <family val="2"/>
      <charset val="238"/>
    </font>
    <font>
      <b/>
      <sz val="8"/>
      <color rgb="FF0070C0"/>
      <name val="Bosch Office Sans"/>
      <family val="2"/>
      <charset val="238"/>
    </font>
  </fonts>
  <fills count="19">
    <fill>
      <patternFill patternType="none"/>
    </fill>
    <fill>
      <patternFill patternType="gray125"/>
    </fill>
    <fill>
      <patternFill patternType="solid">
        <fgColor indexed="4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E78C5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1399A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6EFCE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9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thin">
        <color theme="0" tint="-0.24994659260841701"/>
      </left>
      <right/>
      <top style="medium">
        <color auto="1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7">
    <xf numFmtId="0" fontId="0" fillId="0" borderId="0"/>
    <xf numFmtId="0" fontId="4" fillId="0" borderId="0"/>
    <xf numFmtId="0" fontId="5" fillId="0" borderId="0"/>
    <xf numFmtId="0" fontId="4" fillId="0" borderId="0"/>
    <xf numFmtId="44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35" fillId="0" borderId="0" applyNumberFormat="0" applyFill="0" applyAlignment="0" applyProtection="0"/>
    <xf numFmtId="0" fontId="35" fillId="0" borderId="0" applyNumberFormat="0" applyFill="0" applyAlignment="0" applyProtection="0"/>
    <xf numFmtId="43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35" fillId="0" borderId="0"/>
    <xf numFmtId="9" fontId="35" fillId="0" borderId="0" applyFont="0" applyFill="0" applyBorder="0" applyAlignment="0" applyProtection="0"/>
  </cellStyleXfs>
  <cellXfs count="670">
    <xf numFmtId="0" fontId="0" fillId="0" borderId="0" xfId="0"/>
    <xf numFmtId="2" fontId="3" fillId="0" borderId="2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left"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1" fontId="3" fillId="0" borderId="0" xfId="0" applyNumberFormat="1" applyFont="1" applyFill="1" applyBorder="1" applyAlignment="1">
      <alignment horizontal="left" vertical="center"/>
    </xf>
    <xf numFmtId="2" fontId="3" fillId="0" borderId="0" xfId="0" applyNumberFormat="1" applyFont="1" applyFill="1" applyBorder="1" applyAlignment="1" applyProtection="1">
      <alignment horizontal="left" vertical="center"/>
      <protection locked="0"/>
    </xf>
    <xf numFmtId="2" fontId="3" fillId="0" borderId="0" xfId="0" applyNumberFormat="1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left" vertical="center"/>
      <protection locked="0"/>
    </xf>
    <xf numFmtId="0" fontId="6" fillId="5" borderId="3" xfId="0" applyFont="1" applyFill="1" applyBorder="1"/>
    <xf numFmtId="0" fontId="7" fillId="5" borderId="2" xfId="0" applyFont="1" applyFill="1" applyBorder="1"/>
    <xf numFmtId="0" fontId="0" fillId="5" borderId="2" xfId="0" applyFill="1" applyBorder="1"/>
    <xf numFmtId="0" fontId="0" fillId="5" borderId="8" xfId="0" applyFill="1" applyBorder="1"/>
    <xf numFmtId="0" fontId="0" fillId="5" borderId="5" xfId="0" applyFill="1" applyBorder="1"/>
    <xf numFmtId="0" fontId="8" fillId="5" borderId="0" xfId="0" applyFont="1" applyFill="1" applyBorder="1"/>
    <xf numFmtId="0" fontId="1" fillId="5" borderId="0" xfId="0" applyFont="1" applyFill="1" applyBorder="1"/>
    <xf numFmtId="0" fontId="0" fillId="5" borderId="0" xfId="0" applyFill="1" applyBorder="1"/>
    <xf numFmtId="0" fontId="0" fillId="5" borderId="6" xfId="0" applyFill="1" applyBorder="1"/>
    <xf numFmtId="0" fontId="9" fillId="5" borderId="0" xfId="0" applyFont="1" applyFill="1" applyBorder="1"/>
    <xf numFmtId="0" fontId="10" fillId="0" borderId="0" xfId="0" applyFont="1" applyFill="1" applyBorder="1"/>
    <xf numFmtId="0" fontId="5" fillId="5" borderId="0" xfId="0" applyFont="1" applyFill="1" applyBorder="1"/>
    <xf numFmtId="0" fontId="0" fillId="5" borderId="19" xfId="0" applyFill="1" applyBorder="1"/>
    <xf numFmtId="0" fontId="0" fillId="5" borderId="4" xfId="0" applyFill="1" applyBorder="1"/>
    <xf numFmtId="0" fontId="0" fillId="5" borderId="7" xfId="0" applyFill="1" applyBorder="1"/>
    <xf numFmtId="0" fontId="0" fillId="0" borderId="4" xfId="0" applyBorder="1"/>
    <xf numFmtId="0" fontId="11" fillId="5" borderId="5" xfId="0" applyFont="1" applyFill="1" applyBorder="1"/>
    <xf numFmtId="0" fontId="11" fillId="5" borderId="0" xfId="0" applyFont="1" applyFill="1" applyBorder="1"/>
    <xf numFmtId="0" fontId="0" fillId="5" borderId="13" xfId="0" applyFill="1" applyBorder="1"/>
    <xf numFmtId="0" fontId="0" fillId="5" borderId="21" xfId="0" applyFill="1" applyBorder="1"/>
    <xf numFmtId="0" fontId="0" fillId="5" borderId="22" xfId="0" applyFill="1" applyBorder="1"/>
    <xf numFmtId="0" fontId="11" fillId="5" borderId="16" xfId="0" applyFont="1" applyFill="1" applyBorder="1"/>
    <xf numFmtId="0" fontId="11" fillId="5" borderId="23" xfId="0" applyFont="1" applyFill="1" applyBorder="1"/>
    <xf numFmtId="0" fontId="4" fillId="5" borderId="23" xfId="0" applyFont="1" applyFill="1" applyBorder="1"/>
    <xf numFmtId="0" fontId="4" fillId="5" borderId="24" xfId="0" applyFont="1" applyFill="1" applyBorder="1"/>
    <xf numFmtId="0" fontId="7" fillId="5" borderId="5" xfId="0" applyFont="1" applyFill="1" applyBorder="1"/>
    <xf numFmtId="0" fontId="7" fillId="5" borderId="0" xfId="0" applyFont="1" applyFill="1" applyBorder="1"/>
    <xf numFmtId="0" fontId="4" fillId="5" borderId="0" xfId="0" applyFont="1" applyFill="1" applyBorder="1"/>
    <xf numFmtId="0" fontId="4" fillId="5" borderId="6" xfId="0" applyFont="1" applyFill="1" applyBorder="1"/>
    <xf numFmtId="0" fontId="4" fillId="5" borderId="5" xfId="0" applyFont="1" applyFill="1" applyBorder="1"/>
    <xf numFmtId="0" fontId="4" fillId="5" borderId="0" xfId="0" applyFont="1" applyFill="1" applyBorder="1" applyAlignment="1">
      <alignment vertical="top" wrapText="1"/>
    </xf>
    <xf numFmtId="0" fontId="4" fillId="5" borderId="6" xfId="0" applyFont="1" applyFill="1" applyBorder="1" applyAlignment="1">
      <alignment vertical="top" wrapText="1"/>
    </xf>
    <xf numFmtId="0" fontId="4" fillId="5" borderId="0" xfId="0" applyFont="1" applyFill="1" applyBorder="1" applyAlignment="1">
      <alignment horizontal="left" vertical="top" wrapText="1" indent="1"/>
    </xf>
    <xf numFmtId="0" fontId="13" fillId="5" borderId="0" xfId="0" applyFont="1" applyFill="1" applyBorder="1"/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2" fillId="0" borderId="0" xfId="0" applyFont="1" applyFill="1" applyBorder="1" applyProtection="1">
      <protection locked="0"/>
    </xf>
    <xf numFmtId="0" fontId="2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0" borderId="0" xfId="0" applyFont="1" applyFill="1" applyBorder="1" applyProtection="1"/>
    <xf numFmtId="0" fontId="2" fillId="0" borderId="0" xfId="0" applyFont="1" applyFill="1" applyProtection="1">
      <protection locked="0"/>
    </xf>
    <xf numFmtId="0" fontId="2" fillId="0" borderId="10" xfId="0" applyFont="1" applyFill="1" applyBorder="1" applyProtection="1">
      <protection locked="0"/>
    </xf>
    <xf numFmtId="0" fontId="2" fillId="0" borderId="0" xfId="0" applyFont="1"/>
    <xf numFmtId="0" fontId="2" fillId="0" borderId="1" xfId="0" applyFont="1" applyBorder="1" applyProtection="1">
      <protection locked="0"/>
    </xf>
    <xf numFmtId="0" fontId="2" fillId="0" borderId="10" xfId="0" applyFont="1" applyBorder="1" applyProtection="1">
      <protection locked="0"/>
    </xf>
    <xf numFmtId="0" fontId="2" fillId="0" borderId="0" xfId="0" applyFont="1" applyBorder="1" applyProtection="1">
      <protection locked="0"/>
    </xf>
    <xf numFmtId="0" fontId="2" fillId="0" borderId="0" xfId="0" applyFont="1" applyProtection="1">
      <protection locked="0"/>
    </xf>
    <xf numFmtId="0" fontId="2" fillId="0" borderId="0" xfId="0" applyFont="1" applyFill="1" applyBorder="1" applyAlignment="1" applyProtection="1">
      <alignment wrapText="1"/>
      <protection locked="0"/>
    </xf>
    <xf numFmtId="0" fontId="2" fillId="0" borderId="0" xfId="0" applyFont="1" applyAlignment="1" applyProtection="1">
      <alignment wrapText="1"/>
      <protection locked="0"/>
    </xf>
    <xf numFmtId="0" fontId="2" fillId="0" borderId="0" xfId="0" applyFont="1" applyFill="1" applyAlignment="1" applyProtection="1">
      <alignment wrapText="1"/>
      <protection locked="0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3" fillId="0" borderId="0" xfId="0" applyFont="1" applyFill="1" applyBorder="1"/>
    <xf numFmtId="0" fontId="3" fillId="0" borderId="0" xfId="0" applyFont="1" applyFill="1" applyBorder="1" applyProtection="1">
      <protection locked="0"/>
    </xf>
    <xf numFmtId="0" fontId="4" fillId="5" borderId="26" xfId="1" applyFont="1" applyFill="1" applyBorder="1"/>
    <xf numFmtId="0" fontId="4" fillId="5" borderId="0" xfId="1" applyFont="1" applyFill="1" applyBorder="1"/>
    <xf numFmtId="0" fontId="4" fillId="5" borderId="18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19" xfId="1" applyFont="1" applyFill="1" applyBorder="1"/>
    <xf numFmtId="0" fontId="4" fillId="5" borderId="4" xfId="1" applyFont="1" applyFill="1" applyBorder="1"/>
    <xf numFmtId="0" fontId="14" fillId="5" borderId="4" xfId="1" applyFont="1" applyFill="1" applyBorder="1"/>
    <xf numFmtId="0" fontId="0" fillId="0" borderId="7" xfId="0" applyBorder="1"/>
    <xf numFmtId="0" fontId="17" fillId="5" borderId="0" xfId="0" applyFont="1" applyFill="1" applyBorder="1"/>
    <xf numFmtId="0" fontId="18" fillId="5" borderId="0" xfId="0" applyFont="1" applyFill="1" applyBorder="1"/>
    <xf numFmtId="0" fontId="19" fillId="0" borderId="0" xfId="0" applyFont="1" applyFill="1" applyBorder="1" applyProtection="1">
      <protection locked="0"/>
    </xf>
    <xf numFmtId="1" fontId="20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/>
    <xf numFmtId="1" fontId="2" fillId="0" borderId="2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Alignment="1" applyProtection="1">
      <alignment horizontal="center" vertical="center"/>
      <protection locked="0"/>
    </xf>
    <xf numFmtId="1" fontId="2" fillId="0" borderId="0" xfId="0" applyNumberFormat="1" applyFont="1" applyFill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>
      <alignment horizontal="left" vertical="center"/>
    </xf>
    <xf numFmtId="0" fontId="2" fillId="0" borderId="0" xfId="0" applyFont="1" applyFill="1" applyBorder="1" applyAlignment="1" applyProtection="1">
      <alignment horizontal="left" vertical="center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1" fontId="2" fillId="0" borderId="0" xfId="0" applyNumberFormat="1" applyFont="1" applyAlignment="1">
      <alignment horizontal="left" vertical="center"/>
    </xf>
    <xf numFmtId="0" fontId="22" fillId="0" borderId="0" xfId="0" applyFont="1" applyFill="1" applyBorder="1" applyProtection="1">
      <protection locked="0"/>
    </xf>
    <xf numFmtId="1" fontId="22" fillId="0" borderId="0" xfId="0" applyNumberFormat="1" applyFont="1" applyBorder="1" applyAlignment="1">
      <alignment horizontal="left" vertical="center"/>
    </xf>
    <xf numFmtId="0" fontId="24" fillId="0" borderId="0" xfId="0" applyFont="1" applyFill="1" applyBorder="1" applyProtection="1">
      <protection locked="0"/>
    </xf>
    <xf numFmtId="1" fontId="24" fillId="0" borderId="0" xfId="0" applyNumberFormat="1" applyFont="1" applyBorder="1" applyAlignment="1">
      <alignment horizontal="left" vertical="center"/>
    </xf>
    <xf numFmtId="0" fontId="25" fillId="0" borderId="0" xfId="0" applyFont="1" applyFill="1" applyBorder="1" applyProtection="1">
      <protection locked="0"/>
    </xf>
    <xf numFmtId="1" fontId="25" fillId="0" borderId="0" xfId="0" applyNumberFormat="1" applyFont="1" applyFill="1" applyBorder="1" applyAlignment="1">
      <alignment horizontal="left" vertical="center"/>
    </xf>
    <xf numFmtId="0" fontId="27" fillId="7" borderId="10" xfId="0" applyFont="1" applyFill="1" applyBorder="1" applyAlignment="1">
      <alignment vertical="center"/>
    </xf>
    <xf numFmtId="0" fontId="27" fillId="7" borderId="10" xfId="0" applyFont="1" applyFill="1" applyBorder="1" applyAlignment="1">
      <alignment horizontal="center" vertical="center"/>
    </xf>
    <xf numFmtId="0" fontId="27" fillId="7" borderId="10" xfId="0" applyFont="1" applyFill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left" vertical="center"/>
    </xf>
    <xf numFmtId="2" fontId="3" fillId="0" borderId="2" xfId="0" applyNumberFormat="1" applyFont="1" applyBorder="1" applyAlignment="1" applyProtection="1">
      <alignment horizontal="left" vertical="center"/>
      <protection locked="0"/>
    </xf>
    <xf numFmtId="0" fontId="2" fillId="0" borderId="2" xfId="0" applyFont="1" applyBorder="1" applyAlignment="1" applyProtection="1">
      <alignment horizontal="center" vertical="center"/>
      <protection locked="0"/>
    </xf>
    <xf numFmtId="0" fontId="2" fillId="0" borderId="2" xfId="0" applyFont="1" applyFill="1" applyBorder="1" applyProtection="1">
      <protection locked="0"/>
    </xf>
    <xf numFmtId="0" fontId="2" fillId="0" borderId="2" xfId="0" applyFont="1" applyBorder="1" applyAlignment="1" applyProtection="1">
      <alignment horizontal="left" vertical="center"/>
      <protection locked="0"/>
    </xf>
    <xf numFmtId="0" fontId="30" fillId="7" borderId="10" xfId="0" applyFont="1" applyFill="1" applyBorder="1" applyAlignment="1">
      <alignment horizontal="left"/>
    </xf>
    <xf numFmtId="0" fontId="23" fillId="0" borderId="0" xfId="0" applyFont="1" applyFill="1" applyBorder="1"/>
    <xf numFmtId="0" fontId="23" fillId="0" borderId="0" xfId="0" applyFont="1"/>
    <xf numFmtId="2" fontId="2" fillId="0" borderId="10" xfId="1" applyNumberFormat="1" applyFont="1" applyBorder="1" applyAlignment="1">
      <alignment horizontal="center" vertical="center" wrapText="1"/>
    </xf>
    <xf numFmtId="0" fontId="2" fillId="0" borderId="10" xfId="0" applyFont="1" applyBorder="1"/>
    <xf numFmtId="2" fontId="2" fillId="0" borderId="10" xfId="0" applyNumberFormat="1" applyFont="1" applyBorder="1" applyAlignment="1">
      <alignment horizontal="left" vertical="center" wrapText="1"/>
    </xf>
    <xf numFmtId="2" fontId="32" fillId="0" borderId="10" xfId="0" applyNumberFormat="1" applyFont="1" applyBorder="1" applyAlignment="1">
      <alignment horizontal="left" vertical="center" wrapText="1"/>
    </xf>
    <xf numFmtId="9" fontId="0" fillId="0" borderId="0" xfId="5" applyFont="1"/>
    <xf numFmtId="9" fontId="1" fillId="0" borderId="0" xfId="5" applyFont="1"/>
    <xf numFmtId="0" fontId="0" fillId="0" borderId="0" xfId="0" applyAlignment="1">
      <alignment horizontal="right"/>
    </xf>
    <xf numFmtId="44" fontId="0" fillId="0" borderId="0" xfId="4" applyFont="1"/>
    <xf numFmtId="44" fontId="0" fillId="0" borderId="0" xfId="0" applyNumberFormat="1"/>
    <xf numFmtId="0" fontId="5" fillId="0" borderId="0" xfId="0" applyFont="1"/>
    <xf numFmtId="2" fontId="23" fillId="0" borderId="10" xfId="0" applyNumberFormat="1" applyFont="1" applyBorder="1" applyAlignment="1">
      <alignment horizontal="left" vertical="center" wrapText="1"/>
    </xf>
    <xf numFmtId="2" fontId="30" fillId="0" borderId="4" xfId="1" applyNumberFormat="1" applyFont="1" applyBorder="1" applyAlignment="1">
      <alignment horizontal="right"/>
    </xf>
    <xf numFmtId="49" fontId="4" fillId="4" borderId="1" xfId="1" applyNumberFormat="1" applyFill="1" applyBorder="1" applyAlignment="1">
      <alignment horizontal="center" vertical="center"/>
    </xf>
    <xf numFmtId="0" fontId="4" fillId="4" borderId="1" xfId="1" applyFill="1" applyBorder="1" applyAlignment="1">
      <alignment horizontal="left" vertical="center"/>
    </xf>
    <xf numFmtId="0" fontId="39" fillId="0" borderId="4" xfId="1" applyFont="1" applyBorder="1" applyAlignment="1">
      <alignment horizontal="left" vertical="center"/>
    </xf>
    <xf numFmtId="0" fontId="30" fillId="0" borderId="4" xfId="7" applyNumberFormat="1" applyFont="1" applyFill="1" applyBorder="1" applyAlignment="1">
      <alignment horizontal="right"/>
    </xf>
    <xf numFmtId="0" fontId="7" fillId="4" borderId="1" xfId="1" applyFont="1" applyFill="1" applyBorder="1" applyAlignment="1">
      <alignment horizontal="center" wrapText="1"/>
    </xf>
    <xf numFmtId="14" fontId="7" fillId="0" borderId="1" xfId="1" applyNumberFormat="1" applyFont="1" applyBorder="1"/>
    <xf numFmtId="0" fontId="4" fillId="4" borderId="1" xfId="1" applyFill="1" applyBorder="1" applyAlignment="1">
      <alignment horizontal="center" vertical="center"/>
    </xf>
    <xf numFmtId="0" fontId="31" fillId="4" borderId="1" xfId="1" applyFont="1" applyFill="1" applyBorder="1" applyAlignment="1">
      <alignment horizontal="center" vertical="center"/>
    </xf>
    <xf numFmtId="0" fontId="41" fillId="4" borderId="1" xfId="1" applyFont="1" applyFill="1" applyBorder="1" applyAlignment="1">
      <alignment horizontal="center" vertical="center"/>
    </xf>
    <xf numFmtId="0" fontId="35" fillId="0" borderId="0" xfId="6"/>
    <xf numFmtId="1" fontId="42" fillId="11" borderId="32" xfId="1" applyNumberFormat="1" applyFont="1" applyFill="1" applyBorder="1" applyAlignment="1">
      <alignment horizontal="center" vertical="top" wrapText="1"/>
    </xf>
    <xf numFmtId="1" fontId="43" fillId="11" borderId="32" xfId="1" applyNumberFormat="1" applyFont="1" applyFill="1" applyBorder="1" applyAlignment="1">
      <alignment horizontal="center" vertical="center" wrapText="1"/>
    </xf>
    <xf numFmtId="0" fontId="43" fillId="11" borderId="33" xfId="1" applyFont="1" applyFill="1" applyBorder="1" applyAlignment="1">
      <alignment horizontal="center" vertical="center" wrapText="1"/>
    </xf>
    <xf numFmtId="49" fontId="43" fillId="11" borderId="33" xfId="1" applyNumberFormat="1" applyFont="1" applyFill="1" applyBorder="1" applyAlignment="1">
      <alignment horizontal="center" vertical="center" wrapText="1"/>
    </xf>
    <xf numFmtId="0" fontId="31" fillId="12" borderId="33" xfId="1" applyFont="1" applyFill="1" applyBorder="1" applyAlignment="1">
      <alignment horizontal="center" vertical="center" wrapText="1"/>
    </xf>
    <xf numFmtId="0" fontId="43" fillId="11" borderId="34" xfId="1" applyFont="1" applyFill="1" applyBorder="1" applyAlignment="1">
      <alignment horizontal="center" vertical="center" wrapText="1"/>
    </xf>
    <xf numFmtId="1" fontId="7" fillId="13" borderId="4" xfId="1" applyNumberFormat="1" applyFont="1" applyFill="1" applyBorder="1" applyAlignment="1" applyProtection="1">
      <alignment horizontal="left"/>
      <protection locked="0"/>
    </xf>
    <xf numFmtId="1" fontId="31" fillId="13" borderId="4" xfId="1" applyNumberFormat="1" applyFont="1" applyFill="1" applyBorder="1" applyAlignment="1" applyProtection="1">
      <alignment horizontal="left"/>
      <protection locked="0"/>
    </xf>
    <xf numFmtId="49" fontId="41" fillId="13" borderId="4" xfId="1" applyNumberFormat="1" applyFont="1" applyFill="1" applyBorder="1" applyAlignment="1">
      <alignment horizontal="left" vertical="top"/>
    </xf>
    <xf numFmtId="49" fontId="31" fillId="13" borderId="4" xfId="1" applyNumberFormat="1" applyFont="1" applyFill="1" applyBorder="1" applyAlignment="1" applyProtection="1">
      <alignment horizontal="left" wrapText="1"/>
      <protection locked="0"/>
    </xf>
    <xf numFmtId="49" fontId="31" fillId="13" borderId="4" xfId="1" applyNumberFormat="1" applyFont="1" applyFill="1" applyBorder="1" applyAlignment="1" applyProtection="1">
      <alignment horizontal="center" vertical="center" wrapText="1"/>
      <protection locked="0"/>
    </xf>
    <xf numFmtId="9" fontId="45" fillId="13" borderId="4" xfId="7" applyFont="1" applyFill="1" applyBorder="1" applyAlignment="1" applyProtection="1">
      <alignment horizontal="right" vertical="center" wrapText="1"/>
      <protection locked="0"/>
    </xf>
    <xf numFmtId="49" fontId="31" fillId="13" borderId="4" xfId="1" applyNumberFormat="1" applyFont="1" applyFill="1" applyBorder="1" applyAlignment="1" applyProtection="1">
      <alignment horizontal="center"/>
      <protection locked="0"/>
    </xf>
    <xf numFmtId="49" fontId="31" fillId="13" borderId="7" xfId="1" applyNumberFormat="1" applyFont="1" applyFill="1" applyBorder="1" applyAlignment="1" applyProtection="1">
      <alignment horizontal="center"/>
      <protection locked="0"/>
    </xf>
    <xf numFmtId="1" fontId="46" fillId="11" borderId="0" xfId="1" applyNumberFormat="1" applyFont="1" applyFill="1" applyAlignment="1">
      <alignment horizontal="left" vertical="top"/>
    </xf>
    <xf numFmtId="1" fontId="47" fillId="11" borderId="0" xfId="1" applyNumberFormat="1" applyFont="1" applyFill="1" applyAlignment="1" applyProtection="1">
      <alignment horizontal="left" vertical="top"/>
      <protection locked="0"/>
    </xf>
    <xf numFmtId="49" fontId="47" fillId="11" borderId="0" xfId="1" applyNumberFormat="1" applyFont="1" applyFill="1" applyAlignment="1" applyProtection="1">
      <alignment horizontal="left" vertical="top"/>
      <protection locked="0"/>
    </xf>
    <xf numFmtId="0" fontId="47" fillId="11" borderId="0" xfId="1" applyFont="1" applyFill="1" applyAlignment="1" applyProtection="1">
      <alignment horizontal="left" vertical="top" wrapText="1"/>
      <protection locked="0"/>
    </xf>
    <xf numFmtId="0" fontId="47" fillId="11" borderId="0" xfId="1" applyFont="1" applyFill="1" applyAlignment="1" applyProtection="1">
      <alignment horizontal="center" vertical="center" wrapText="1"/>
      <protection locked="0"/>
    </xf>
    <xf numFmtId="9" fontId="47" fillId="11" borderId="0" xfId="7" applyFont="1" applyFill="1" applyBorder="1" applyAlignment="1" applyProtection="1">
      <alignment horizontal="right" vertical="center" wrapText="1"/>
      <protection locked="0"/>
    </xf>
    <xf numFmtId="0" fontId="45" fillId="11" borderId="0" xfId="1" applyFont="1" applyFill="1" applyAlignment="1" applyProtection="1">
      <alignment horizontal="center" vertical="top"/>
      <protection locked="0"/>
    </xf>
    <xf numFmtId="1" fontId="45" fillId="11" borderId="0" xfId="1" applyNumberFormat="1" applyFont="1" applyFill="1" applyAlignment="1" applyProtection="1">
      <alignment horizontal="center" vertical="top"/>
      <protection locked="0"/>
    </xf>
    <xf numFmtId="0" fontId="45" fillId="11" borderId="6" xfId="1" applyFont="1" applyFill="1" applyBorder="1" applyAlignment="1" applyProtection="1">
      <alignment horizontal="center" vertical="top"/>
      <protection locked="0"/>
    </xf>
    <xf numFmtId="1" fontId="48" fillId="0" borderId="0" xfId="1" applyNumberFormat="1" applyFont="1" applyAlignment="1">
      <alignment horizontal="left" vertical="top"/>
    </xf>
    <xf numFmtId="1" fontId="48" fillId="0" borderId="36" xfId="1" applyNumberFormat="1" applyFont="1" applyBorder="1" applyAlignment="1">
      <alignment horizontal="left" vertical="top"/>
    </xf>
    <xf numFmtId="49" fontId="48" fillId="0" borderId="0" xfId="1" applyNumberFormat="1" applyFont="1" applyAlignment="1">
      <alignment horizontal="left" vertical="top"/>
    </xf>
    <xf numFmtId="0" fontId="48" fillId="0" borderId="28" xfId="1" applyFont="1" applyBorder="1" applyAlignment="1">
      <alignment horizontal="left" vertical="top" wrapText="1"/>
    </xf>
    <xf numFmtId="0" fontId="48" fillId="0" borderId="28" xfId="1" applyFont="1" applyBorder="1" applyAlignment="1">
      <alignment horizontal="center" vertical="center" wrapText="1"/>
    </xf>
    <xf numFmtId="165" fontId="41" fillId="0" borderId="28" xfId="12" applyFont="1" applyBorder="1" applyAlignment="1">
      <alignment horizontal="right" vertical="center" wrapText="1"/>
    </xf>
    <xf numFmtId="2" fontId="48" fillId="0" borderId="28" xfId="1" applyNumberFormat="1" applyFont="1" applyBorder="1" applyAlignment="1" applyProtection="1">
      <alignment horizontal="center" vertical="top"/>
      <protection locked="0"/>
    </xf>
    <xf numFmtId="1" fontId="48" fillId="0" borderId="28" xfId="1" applyNumberFormat="1" applyFont="1" applyBorder="1" applyAlignment="1" applyProtection="1">
      <alignment horizontal="center" vertical="top"/>
      <protection locked="0"/>
    </xf>
    <xf numFmtId="166" fontId="48" fillId="0" borderId="28" xfId="1" applyNumberFormat="1" applyFont="1" applyBorder="1" applyAlignment="1" applyProtection="1">
      <alignment horizontal="center" vertical="top"/>
      <protection locked="0"/>
    </xf>
    <xf numFmtId="2" fontId="48" fillId="0" borderId="28" xfId="1" applyNumberFormat="1" applyFont="1" applyBorder="1" applyAlignment="1" applyProtection="1">
      <alignment horizontal="center" vertical="center"/>
      <protection locked="0"/>
    </xf>
    <xf numFmtId="1" fontId="48" fillId="0" borderId="6" xfId="1" applyNumberFormat="1" applyFont="1" applyBorder="1" applyAlignment="1">
      <alignment horizontal="center" vertical="top"/>
    </xf>
    <xf numFmtId="1" fontId="48" fillId="0" borderId="37" xfId="1" applyNumberFormat="1" applyFont="1" applyBorder="1" applyAlignment="1">
      <alignment horizontal="center" vertical="top"/>
    </xf>
    <xf numFmtId="0" fontId="4" fillId="0" borderId="0" xfId="1" applyAlignment="1" applyProtection="1">
      <alignment horizontal="center"/>
      <protection locked="0"/>
    </xf>
    <xf numFmtId="1" fontId="41" fillId="0" borderId="0" xfId="1" applyNumberFormat="1" applyFont="1" applyAlignment="1">
      <alignment horizontal="left" vertical="top"/>
    </xf>
    <xf numFmtId="1" fontId="41" fillId="0" borderId="36" xfId="1" applyNumberFormat="1" applyFont="1" applyBorder="1" applyAlignment="1">
      <alignment horizontal="left" vertical="top"/>
    </xf>
    <xf numFmtId="49" fontId="41" fillId="0" borderId="0" xfId="1" applyNumberFormat="1" applyFont="1" applyAlignment="1">
      <alignment horizontal="left" vertical="top"/>
    </xf>
    <xf numFmtId="0" fontId="41" fillId="0" borderId="28" xfId="1" applyFont="1" applyBorder="1" applyAlignment="1">
      <alignment horizontal="left" vertical="top" wrapText="1"/>
    </xf>
    <xf numFmtId="0" fontId="41" fillId="0" borderId="28" xfId="1" applyFont="1" applyBorder="1" applyAlignment="1">
      <alignment horizontal="center" vertical="center" wrapText="1"/>
    </xf>
    <xf numFmtId="2" fontId="41" fillId="0" borderId="28" xfId="1" applyNumberFormat="1" applyFont="1" applyBorder="1" applyAlignment="1" applyProtection="1">
      <alignment horizontal="center" vertical="top"/>
      <protection locked="0"/>
    </xf>
    <xf numFmtId="1" fontId="41" fillId="0" borderId="28" xfId="1" applyNumberFormat="1" applyFont="1" applyBorder="1" applyAlignment="1" applyProtection="1">
      <alignment horizontal="center" vertical="top"/>
      <protection locked="0"/>
    </xf>
    <xf numFmtId="2" fontId="41" fillId="0" borderId="28" xfId="1" applyNumberFormat="1" applyFont="1" applyBorder="1" applyAlignment="1" applyProtection="1">
      <alignment horizontal="center" vertical="center"/>
      <protection locked="0"/>
    </xf>
    <xf numFmtId="1" fontId="41" fillId="0" borderId="6" xfId="1" applyNumberFormat="1" applyFont="1" applyBorder="1" applyAlignment="1">
      <alignment horizontal="center" vertical="top"/>
    </xf>
    <xf numFmtId="1" fontId="41" fillId="0" borderId="37" xfId="1" applyNumberFormat="1" applyFont="1" applyBorder="1" applyAlignment="1">
      <alignment horizontal="center" vertical="top"/>
    </xf>
    <xf numFmtId="0" fontId="48" fillId="0" borderId="0" xfId="1" applyFont="1" applyAlignment="1">
      <alignment horizontal="left" vertical="top" wrapText="1"/>
    </xf>
    <xf numFmtId="0" fontId="48" fillId="0" borderId="36" xfId="1" applyFont="1" applyBorder="1" applyAlignment="1">
      <alignment horizontal="left" vertical="top" wrapText="1"/>
    </xf>
    <xf numFmtId="49" fontId="48" fillId="0" borderId="28" xfId="1" applyNumberFormat="1" applyFont="1" applyBorder="1" applyAlignment="1">
      <alignment horizontal="left" vertical="top" wrapText="1"/>
    </xf>
    <xf numFmtId="0" fontId="48" fillId="0" borderId="28" xfId="1" applyFont="1" applyBorder="1" applyAlignment="1">
      <alignment horizontal="center" vertical="top" wrapText="1"/>
    </xf>
    <xf numFmtId="1" fontId="48" fillId="0" borderId="37" xfId="1" applyNumberFormat="1" applyFont="1" applyBorder="1" applyAlignment="1">
      <alignment horizontal="center" vertical="top" wrapText="1"/>
    </xf>
    <xf numFmtId="1" fontId="50" fillId="11" borderId="0" xfId="1" applyNumberFormat="1" applyFont="1" applyFill="1" applyAlignment="1">
      <alignment horizontal="left" vertical="top"/>
    </xf>
    <xf numFmtId="0" fontId="40" fillId="11" borderId="0" xfId="1" applyFont="1" applyFill="1" applyAlignment="1" applyProtection="1">
      <alignment horizontal="left" vertical="top" wrapText="1"/>
      <protection locked="0"/>
    </xf>
    <xf numFmtId="49" fontId="40" fillId="11" borderId="0" xfId="1" applyNumberFormat="1" applyFont="1" applyFill="1" applyAlignment="1" applyProtection="1">
      <alignment horizontal="left" vertical="top" wrapText="1"/>
      <protection locked="0"/>
    </xf>
    <xf numFmtId="0" fontId="40" fillId="11" borderId="0" xfId="1" applyFont="1" applyFill="1" applyAlignment="1" applyProtection="1">
      <alignment horizontal="center" vertical="center" wrapText="1"/>
      <protection locked="0"/>
    </xf>
    <xf numFmtId="9" fontId="40" fillId="11" borderId="0" xfId="7" applyFont="1" applyFill="1" applyBorder="1" applyAlignment="1" applyProtection="1">
      <alignment horizontal="right" vertical="center" wrapText="1"/>
      <protection locked="0"/>
    </xf>
    <xf numFmtId="2" fontId="31" fillId="11" borderId="0" xfId="1" applyNumberFormat="1" applyFont="1" applyFill="1" applyAlignment="1" applyProtection="1">
      <alignment horizontal="center" vertical="top"/>
      <protection locked="0"/>
    </xf>
    <xf numFmtId="1" fontId="31" fillId="11" borderId="0" xfId="1" applyNumberFormat="1" applyFont="1" applyFill="1" applyAlignment="1" applyProtection="1">
      <alignment horizontal="center" vertical="top"/>
      <protection locked="0"/>
    </xf>
    <xf numFmtId="0" fontId="31" fillId="11" borderId="0" xfId="1" applyFont="1" applyFill="1" applyAlignment="1" applyProtection="1">
      <alignment horizontal="center" vertical="top"/>
      <protection locked="0"/>
    </xf>
    <xf numFmtId="0" fontId="31" fillId="11" borderId="0" xfId="1" applyFont="1" applyFill="1" applyAlignment="1" applyProtection="1">
      <alignment horizontal="center" vertical="center"/>
      <protection locked="0"/>
    </xf>
    <xf numFmtId="0" fontId="31" fillId="11" borderId="6" xfId="1" applyFont="1" applyFill="1" applyBorder="1" applyAlignment="1" applyProtection="1">
      <alignment horizontal="center" vertical="top"/>
      <protection locked="0"/>
    </xf>
    <xf numFmtId="0" fontId="41" fillId="0" borderId="0" xfId="1" applyFont="1" applyAlignment="1">
      <alignment horizontal="left" vertical="top" wrapText="1"/>
    </xf>
    <xf numFmtId="0" fontId="41" fillId="0" borderId="36" xfId="1" applyFont="1" applyBorder="1" applyAlignment="1">
      <alignment horizontal="left" vertical="top" wrapText="1"/>
    </xf>
    <xf numFmtId="49" fontId="41" fillId="0" borderId="28" xfId="1" applyNumberFormat="1" applyFont="1" applyBorder="1" applyAlignment="1">
      <alignment horizontal="left" vertical="top" wrapText="1"/>
    </xf>
    <xf numFmtId="0" fontId="41" fillId="0" borderId="28" xfId="1" applyFont="1" applyBorder="1" applyAlignment="1">
      <alignment horizontal="center" vertical="top" wrapText="1"/>
    </xf>
    <xf numFmtId="1" fontId="41" fillId="0" borderId="37" xfId="1" applyNumberFormat="1" applyFont="1" applyBorder="1" applyAlignment="1">
      <alignment horizontal="center" vertical="top" wrapText="1"/>
    </xf>
    <xf numFmtId="49" fontId="47" fillId="11" borderId="0" xfId="1" applyNumberFormat="1" applyFont="1" applyFill="1" applyAlignment="1" applyProtection="1">
      <alignment horizontal="left" vertical="top" wrapText="1"/>
      <protection locked="0"/>
    </xf>
    <xf numFmtId="2" fontId="45" fillId="11" borderId="0" xfId="1" applyNumberFormat="1" applyFont="1" applyFill="1" applyAlignment="1" applyProtection="1">
      <alignment horizontal="center" vertical="top"/>
      <protection locked="0"/>
    </xf>
    <xf numFmtId="0" fontId="45" fillId="11" borderId="0" xfId="1" applyFont="1" applyFill="1" applyAlignment="1" applyProtection="1">
      <alignment horizontal="center" vertical="center"/>
      <protection locked="0"/>
    </xf>
    <xf numFmtId="0" fontId="48" fillId="0" borderId="0" xfId="1" applyFont="1" applyAlignment="1">
      <alignment horizontal="center" vertical="center" wrapText="1"/>
    </xf>
    <xf numFmtId="0" fontId="48" fillId="0" borderId="0" xfId="1" applyFont="1" applyAlignment="1">
      <alignment horizontal="center" vertical="top" wrapText="1"/>
    </xf>
    <xf numFmtId="2" fontId="48" fillId="0" borderId="0" xfId="1" applyNumberFormat="1" applyFont="1" applyAlignment="1" applyProtection="1">
      <alignment horizontal="center" vertical="top"/>
      <protection locked="0"/>
    </xf>
    <xf numFmtId="2" fontId="48" fillId="0" borderId="0" xfId="1" applyNumberFormat="1" applyFont="1" applyAlignment="1" applyProtection="1">
      <alignment horizontal="center" vertical="center"/>
      <protection locked="0"/>
    </xf>
    <xf numFmtId="0" fontId="45" fillId="11" borderId="0" xfId="1" applyFont="1" applyFill="1" applyAlignment="1" applyProtection="1">
      <alignment horizontal="center" vertical="top" wrapText="1"/>
      <protection locked="0"/>
    </xf>
    <xf numFmtId="49" fontId="48" fillId="0" borderId="28" xfId="1" applyNumberFormat="1" applyFont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center" vertical="center"/>
      <protection locked="0"/>
    </xf>
    <xf numFmtId="2" fontId="51" fillId="0" borderId="28" xfId="1" applyNumberFormat="1" applyFont="1" applyBorder="1" applyAlignment="1" applyProtection="1">
      <alignment horizontal="center" vertical="top"/>
      <protection locked="0"/>
    </xf>
    <xf numFmtId="1" fontId="48" fillId="0" borderId="37" xfId="1" applyNumberFormat="1" applyFont="1" applyBorder="1" applyAlignment="1" applyProtection="1">
      <alignment horizontal="center" vertical="center"/>
      <protection locked="0"/>
    </xf>
    <xf numFmtId="165" fontId="41" fillId="0" borderId="28" xfId="12" applyFont="1" applyBorder="1" applyAlignment="1">
      <alignment horizontal="center" vertical="center" wrapText="1"/>
    </xf>
    <xf numFmtId="2" fontId="41" fillId="0" borderId="0" xfId="1" applyNumberFormat="1" applyFont="1" applyAlignment="1" applyProtection="1">
      <alignment horizontal="center" vertical="top"/>
      <protection locked="0"/>
    </xf>
    <xf numFmtId="1" fontId="41" fillId="0" borderId="6" xfId="1" applyNumberFormat="1" applyFont="1" applyBorder="1" applyAlignment="1" applyProtection="1">
      <alignment horizontal="center" vertical="center"/>
      <protection locked="0"/>
    </xf>
    <xf numFmtId="2" fontId="48" fillId="0" borderId="36" xfId="1" applyNumberFormat="1" applyFont="1" applyBorder="1" applyAlignment="1">
      <alignment horizontal="left" vertical="top" wrapText="1"/>
    </xf>
    <xf numFmtId="2" fontId="48" fillId="0" borderId="28" xfId="1" applyNumberFormat="1" applyFont="1" applyBorder="1" applyAlignment="1">
      <alignment horizontal="left" vertical="top" wrapText="1"/>
    </xf>
    <xf numFmtId="2" fontId="48" fillId="0" borderId="28" xfId="1" applyNumberFormat="1" applyFont="1" applyBorder="1" applyAlignment="1">
      <alignment horizontal="center" vertical="top" wrapText="1"/>
    </xf>
    <xf numFmtId="1" fontId="48" fillId="0" borderId="28" xfId="1" applyNumberFormat="1" applyFont="1" applyBorder="1" applyAlignment="1" applyProtection="1">
      <alignment horizontal="center" vertical="center"/>
      <protection locked="0"/>
    </xf>
    <xf numFmtId="0" fontId="41" fillId="0" borderId="0" xfId="1" applyFont="1" applyAlignment="1">
      <alignment horizontal="left" vertical="top"/>
    </xf>
    <xf numFmtId="0" fontId="41" fillId="0" borderId="28" xfId="1" applyFont="1" applyBorder="1" applyAlignment="1" applyProtection="1">
      <alignment horizontal="left" vertical="top"/>
      <protection locked="0"/>
    </xf>
    <xf numFmtId="1" fontId="41" fillId="0" borderId="28" xfId="1" applyNumberFormat="1" applyFont="1" applyBorder="1" applyAlignment="1">
      <alignment horizontal="center" vertical="top"/>
    </xf>
    <xf numFmtId="49" fontId="41" fillId="0" borderId="28" xfId="1" applyNumberFormat="1" applyFont="1" applyBorder="1" applyAlignment="1">
      <alignment horizontal="center" vertical="top"/>
    </xf>
    <xf numFmtId="1" fontId="41" fillId="0" borderId="0" xfId="1" applyNumberFormat="1" applyFont="1" applyAlignment="1" applyProtection="1">
      <alignment horizontal="center" vertical="top"/>
      <protection locked="0"/>
    </xf>
    <xf numFmtId="0" fontId="41" fillId="0" borderId="0" xfId="1" applyFont="1" applyAlignment="1">
      <alignment horizontal="center" vertical="top" wrapText="1"/>
    </xf>
    <xf numFmtId="1" fontId="48" fillId="0" borderId="37" xfId="1" applyNumberFormat="1" applyFont="1" applyBorder="1" applyAlignment="1">
      <alignment horizontal="center" vertical="center" wrapText="1"/>
    </xf>
    <xf numFmtId="1" fontId="45" fillId="13" borderId="1" xfId="1" applyNumberFormat="1" applyFont="1" applyFill="1" applyBorder="1" applyAlignment="1" applyProtection="1">
      <alignment horizontal="left"/>
      <protection locked="0"/>
    </xf>
    <xf numFmtId="49" fontId="45" fillId="13" borderId="1" xfId="1" applyNumberFormat="1" applyFont="1" applyFill="1" applyBorder="1" applyAlignment="1" applyProtection="1">
      <alignment horizontal="left" wrapText="1"/>
      <protection locked="0"/>
    </xf>
    <xf numFmtId="49" fontId="45" fillId="13" borderId="1" xfId="1" applyNumberFormat="1" applyFont="1" applyFill="1" applyBorder="1" applyAlignment="1" applyProtection="1">
      <alignment horizontal="center" vertical="center" wrapText="1"/>
      <protection locked="0"/>
    </xf>
    <xf numFmtId="9" fontId="45" fillId="13" borderId="1" xfId="7" applyFont="1" applyFill="1" applyBorder="1" applyAlignment="1" applyProtection="1">
      <alignment horizontal="right" vertical="center" wrapText="1"/>
      <protection locked="0"/>
    </xf>
    <xf numFmtId="49" fontId="45" fillId="13" borderId="1" xfId="1" applyNumberFormat="1" applyFont="1" applyFill="1" applyBorder="1" applyAlignment="1" applyProtection="1">
      <alignment horizontal="center" wrapText="1"/>
      <protection locked="0"/>
    </xf>
    <xf numFmtId="49" fontId="45" fillId="13" borderId="1" xfId="1" applyNumberFormat="1" applyFont="1" applyFill="1" applyBorder="1" applyAlignment="1" applyProtection="1">
      <alignment horizontal="center"/>
      <protection locked="0"/>
    </xf>
    <xf numFmtId="2" fontId="45" fillId="13" borderId="39" xfId="1" applyNumberFormat="1" applyFont="1" applyFill="1" applyBorder="1" applyAlignment="1" applyProtection="1">
      <alignment horizontal="center"/>
      <protection locked="0"/>
    </xf>
    <xf numFmtId="0" fontId="48" fillId="0" borderId="28" xfId="1" applyFont="1" applyBorder="1" applyAlignment="1">
      <alignment horizontal="left" vertical="center" wrapText="1"/>
    </xf>
    <xf numFmtId="165" fontId="48" fillId="0" borderId="28" xfId="12" applyFont="1" applyFill="1" applyBorder="1" applyAlignment="1">
      <alignment horizontal="center" vertical="center" wrapText="1"/>
    </xf>
    <xf numFmtId="49" fontId="48" fillId="0" borderId="28" xfId="1" applyNumberFormat="1" applyFont="1" applyBorder="1" applyAlignment="1">
      <alignment horizontal="left" vertical="top"/>
    </xf>
    <xf numFmtId="49" fontId="45" fillId="11" borderId="0" xfId="1" applyNumberFormat="1" applyFont="1" applyFill="1" applyAlignment="1" applyProtection="1">
      <alignment horizontal="left" wrapText="1"/>
      <protection locked="0"/>
    </xf>
    <xf numFmtId="49" fontId="45" fillId="11" borderId="0" xfId="1" applyNumberFormat="1" applyFont="1" applyFill="1" applyAlignment="1" applyProtection="1">
      <alignment horizontal="center" vertical="center" wrapText="1"/>
      <protection locked="0"/>
    </xf>
    <xf numFmtId="9" fontId="45" fillId="11" borderId="0" xfId="7" applyFont="1" applyFill="1" applyBorder="1" applyAlignment="1" applyProtection="1">
      <alignment horizontal="right" vertical="center" wrapText="1"/>
      <protection locked="0"/>
    </xf>
    <xf numFmtId="49" fontId="45" fillId="11" borderId="0" xfId="1" applyNumberFormat="1" applyFont="1" applyFill="1" applyAlignment="1" applyProtection="1">
      <alignment horizontal="center"/>
      <protection locked="0"/>
    </xf>
    <xf numFmtId="49" fontId="45" fillId="11" borderId="0" xfId="1" applyNumberFormat="1" applyFont="1" applyFill="1" applyAlignment="1" applyProtection="1">
      <alignment horizontal="center" vertical="center"/>
      <protection locked="0"/>
    </xf>
    <xf numFmtId="1" fontId="48" fillId="0" borderId="28" xfId="1" applyNumberFormat="1" applyFont="1" applyBorder="1" applyAlignment="1">
      <alignment horizontal="left" vertical="top"/>
    </xf>
    <xf numFmtId="1" fontId="48" fillId="0" borderId="28" xfId="1" applyNumberFormat="1" applyFont="1" applyBorder="1" applyAlignment="1" applyProtection="1">
      <alignment horizontal="center" vertical="center" wrapText="1"/>
      <protection locked="0"/>
    </xf>
    <xf numFmtId="1" fontId="48" fillId="0" borderId="40" xfId="1" applyNumberFormat="1" applyFont="1" applyBorder="1" applyAlignment="1" applyProtection="1">
      <alignment horizontal="center" vertical="center" wrapText="1"/>
      <protection locked="0"/>
    </xf>
    <xf numFmtId="1" fontId="31" fillId="13" borderId="1" xfId="1" applyNumberFormat="1" applyFont="1" applyFill="1" applyBorder="1" applyAlignment="1" applyProtection="1">
      <alignment horizontal="left"/>
      <protection locked="0"/>
    </xf>
    <xf numFmtId="49" fontId="31" fillId="13" borderId="1" xfId="1" applyNumberFormat="1" applyFont="1" applyFill="1" applyBorder="1" applyAlignment="1" applyProtection="1">
      <alignment horizontal="left" wrapText="1"/>
      <protection locked="0"/>
    </xf>
    <xf numFmtId="49" fontId="31" fillId="13" borderId="1" xfId="1" applyNumberFormat="1" applyFont="1" applyFill="1" applyBorder="1" applyAlignment="1" applyProtection="1">
      <alignment horizontal="center" vertical="center" wrapText="1"/>
      <protection locked="0"/>
    </xf>
    <xf numFmtId="9" fontId="31" fillId="13" borderId="1" xfId="7" applyFont="1" applyFill="1" applyBorder="1" applyAlignment="1" applyProtection="1">
      <alignment horizontal="right" vertical="center" wrapText="1"/>
      <protection locked="0"/>
    </xf>
    <xf numFmtId="49" fontId="31" fillId="13" borderId="1" xfId="1" applyNumberFormat="1" applyFont="1" applyFill="1" applyBorder="1" applyAlignment="1" applyProtection="1">
      <alignment horizontal="center"/>
      <protection locked="0"/>
    </xf>
    <xf numFmtId="49" fontId="31" fillId="13" borderId="1" xfId="1" applyNumberFormat="1" applyFont="1" applyFill="1" applyBorder="1" applyAlignment="1" applyProtection="1">
      <alignment horizontal="center" wrapText="1"/>
      <protection locked="0"/>
    </xf>
    <xf numFmtId="49" fontId="31" fillId="13" borderId="1" xfId="1" applyNumberFormat="1" applyFont="1" applyFill="1" applyBorder="1" applyAlignment="1" applyProtection="1">
      <alignment horizontal="center" vertical="center"/>
      <protection locked="0"/>
    </xf>
    <xf numFmtId="1" fontId="50" fillId="11" borderId="2" xfId="1" applyNumberFormat="1" applyFont="1" applyFill="1" applyBorder="1" applyAlignment="1">
      <alignment horizontal="left" vertical="top"/>
    </xf>
    <xf numFmtId="0" fontId="40" fillId="11" borderId="2" xfId="1" applyFont="1" applyFill="1" applyBorder="1" applyAlignment="1" applyProtection="1">
      <alignment horizontal="left" vertical="top" wrapText="1"/>
      <protection locked="0"/>
    </xf>
    <xf numFmtId="49" fontId="40" fillId="11" borderId="2" xfId="1" applyNumberFormat="1" applyFont="1" applyFill="1" applyBorder="1" applyAlignment="1" applyProtection="1">
      <alignment horizontal="left" vertical="top" wrapText="1"/>
      <protection locked="0"/>
    </xf>
    <xf numFmtId="0" fontId="40" fillId="11" borderId="2" xfId="1" applyFont="1" applyFill="1" applyBorder="1" applyAlignment="1" applyProtection="1">
      <alignment horizontal="center" vertical="center" wrapText="1"/>
      <protection locked="0"/>
    </xf>
    <xf numFmtId="9" fontId="40" fillId="11" borderId="2" xfId="7" applyFont="1" applyFill="1" applyBorder="1" applyAlignment="1" applyProtection="1">
      <alignment horizontal="right" vertical="center" wrapText="1"/>
      <protection locked="0"/>
    </xf>
    <xf numFmtId="0" fontId="31" fillId="11" borderId="2" xfId="1" applyFont="1" applyFill="1" applyBorder="1" applyAlignment="1" applyProtection="1">
      <alignment horizontal="center" vertical="top"/>
      <protection locked="0"/>
    </xf>
    <xf numFmtId="1" fontId="31" fillId="11" borderId="2" xfId="1" applyNumberFormat="1" applyFont="1" applyFill="1" applyBorder="1" applyAlignment="1" applyProtection="1">
      <alignment horizontal="center" vertical="top"/>
      <protection locked="0"/>
    </xf>
    <xf numFmtId="0" fontId="31" fillId="11" borderId="2" xfId="1" applyFont="1" applyFill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>
      <alignment horizontal="left" vertical="top"/>
    </xf>
    <xf numFmtId="0" fontId="41" fillId="0" borderId="28" xfId="1" applyFont="1" applyBorder="1" applyAlignment="1" applyProtection="1">
      <alignment horizontal="left" vertical="top" wrapText="1"/>
      <protection locked="0"/>
    </xf>
    <xf numFmtId="0" fontId="41" fillId="0" borderId="28" xfId="1" applyFont="1" applyBorder="1" applyAlignment="1" applyProtection="1">
      <alignment horizontal="center" vertical="center"/>
      <protection locked="0"/>
    </xf>
    <xf numFmtId="0" fontId="54" fillId="0" borderId="0" xfId="1" applyFont="1"/>
    <xf numFmtId="49" fontId="41" fillId="0" borderId="0" xfId="1" applyNumberFormat="1" applyFont="1"/>
    <xf numFmtId="1" fontId="41" fillId="0" borderId="0" xfId="1" applyNumberFormat="1" applyFont="1" applyAlignment="1" applyProtection="1">
      <alignment horizontal="center"/>
      <protection locked="0"/>
    </xf>
    <xf numFmtId="49" fontId="41" fillId="0" borderId="28" xfId="1" applyNumberFormat="1" applyFont="1" applyBorder="1" applyAlignment="1" applyProtection="1">
      <alignment horizontal="center"/>
      <protection locked="0"/>
    </xf>
    <xf numFmtId="1" fontId="41" fillId="0" borderId="0" xfId="1" applyNumberFormat="1" applyFont="1" applyAlignment="1" applyProtection="1">
      <alignment horizontal="center" vertical="center"/>
      <protection locked="0"/>
    </xf>
    <xf numFmtId="1" fontId="31" fillId="13" borderId="41" xfId="1" applyNumberFormat="1" applyFont="1" applyFill="1" applyBorder="1" applyAlignment="1" applyProtection="1">
      <alignment horizontal="left"/>
      <protection locked="0"/>
    </xf>
    <xf numFmtId="2" fontId="31" fillId="13" borderId="1" xfId="1" applyNumberFormat="1" applyFont="1" applyFill="1" applyBorder="1" applyAlignment="1" applyProtection="1">
      <alignment horizontal="center"/>
      <protection locked="0"/>
    </xf>
    <xf numFmtId="49" fontId="31" fillId="11" borderId="0" xfId="1" applyNumberFormat="1" applyFont="1" applyFill="1" applyAlignment="1" applyProtection="1">
      <alignment horizontal="center" vertical="top"/>
      <protection locked="0"/>
    </xf>
    <xf numFmtId="2" fontId="31" fillId="11" borderId="0" xfId="1" applyNumberFormat="1" applyFont="1" applyFill="1" applyAlignment="1" applyProtection="1">
      <alignment horizontal="left" vertical="top"/>
      <protection locked="0"/>
    </xf>
    <xf numFmtId="2" fontId="31" fillId="11" borderId="0" xfId="1" applyNumberFormat="1" applyFont="1" applyFill="1" applyAlignment="1" applyProtection="1">
      <alignment horizontal="center" vertical="center"/>
      <protection locked="0"/>
    </xf>
    <xf numFmtId="9" fontId="31" fillId="11" borderId="0" xfId="7" applyFont="1" applyFill="1" applyBorder="1" applyAlignment="1" applyProtection="1">
      <alignment horizontal="right" vertical="center"/>
      <protection locked="0"/>
    </xf>
    <xf numFmtId="2" fontId="41" fillId="0" borderId="36" xfId="1" applyNumberFormat="1" applyFont="1" applyBorder="1" applyAlignment="1" applyProtection="1">
      <alignment horizontal="center" vertical="top"/>
      <protection locked="0"/>
    </xf>
    <xf numFmtId="1" fontId="41" fillId="0" borderId="28" xfId="1" applyNumberFormat="1" applyFont="1" applyBorder="1" applyAlignment="1" applyProtection="1">
      <alignment horizontal="center" vertical="center"/>
      <protection locked="0"/>
    </xf>
    <xf numFmtId="1" fontId="41" fillId="0" borderId="28" xfId="1" applyNumberFormat="1" applyFont="1" applyBorder="1" applyAlignment="1" applyProtection="1">
      <alignment horizontal="left" vertical="top" wrapText="1"/>
      <protection locked="0"/>
    </xf>
    <xf numFmtId="1" fontId="50" fillId="11" borderId="36" xfId="1" applyNumberFormat="1" applyFont="1" applyFill="1" applyBorder="1" applyAlignment="1">
      <alignment horizontal="left" vertical="top"/>
    </xf>
    <xf numFmtId="0" fontId="40" fillId="11" borderId="28" xfId="1" applyFont="1" applyFill="1" applyBorder="1" applyAlignment="1" applyProtection="1">
      <alignment horizontal="left" vertical="top" wrapText="1"/>
      <protection locked="0"/>
    </xf>
    <xf numFmtId="49" fontId="40" fillId="11" borderId="28" xfId="1" applyNumberFormat="1" applyFont="1" applyFill="1" applyBorder="1" applyAlignment="1" applyProtection="1">
      <alignment horizontal="left" vertical="top" wrapText="1"/>
      <protection locked="0"/>
    </xf>
    <xf numFmtId="0" fontId="40" fillId="11" borderId="28" xfId="1" applyFont="1" applyFill="1" applyBorder="1" applyAlignment="1" applyProtection="1">
      <alignment horizontal="center" vertical="center" wrapText="1"/>
      <protection locked="0"/>
    </xf>
    <xf numFmtId="9" fontId="40" fillId="11" borderId="28" xfId="7" applyFont="1" applyFill="1" applyBorder="1" applyAlignment="1" applyProtection="1">
      <alignment horizontal="right" vertical="center" wrapText="1"/>
      <protection locked="0"/>
    </xf>
    <xf numFmtId="2" fontId="31" fillId="11" borderId="28" xfId="1" applyNumberFormat="1" applyFont="1" applyFill="1" applyBorder="1" applyAlignment="1" applyProtection="1">
      <alignment horizontal="center" vertical="top"/>
      <protection locked="0"/>
    </xf>
    <xf numFmtId="1" fontId="41" fillId="0" borderId="0" xfId="1" applyNumberFormat="1" applyFont="1" applyAlignment="1">
      <alignment horizontal="left" vertical="top" wrapText="1"/>
    </xf>
    <xf numFmtId="1" fontId="41" fillId="0" borderId="0" xfId="1" applyNumberFormat="1" applyFont="1" applyAlignment="1">
      <alignment horizontal="left" vertical="center" wrapText="1"/>
    </xf>
    <xf numFmtId="49" fontId="41" fillId="0" borderId="36" xfId="1" applyNumberFormat="1" applyFont="1" applyBorder="1" applyAlignment="1">
      <alignment horizontal="left" vertical="top"/>
    </xf>
    <xf numFmtId="1" fontId="41" fillId="0" borderId="36" xfId="1" applyNumberFormat="1" applyFont="1" applyBorder="1" applyAlignment="1" applyProtection="1">
      <alignment horizontal="center" vertical="top"/>
      <protection locked="0"/>
    </xf>
    <xf numFmtId="0" fontId="4" fillId="0" borderId="36" xfId="1" applyBorder="1" applyAlignment="1" applyProtection="1">
      <alignment horizontal="center"/>
      <protection locked="0"/>
    </xf>
    <xf numFmtId="1" fontId="41" fillId="0" borderId="36" xfId="1" quotePrefix="1" applyNumberFormat="1" applyFont="1" applyBorder="1" applyAlignment="1">
      <alignment horizontal="left" vertical="top" wrapText="1"/>
    </xf>
    <xf numFmtId="2" fontId="41" fillId="0" borderId="28" xfId="1" applyNumberFormat="1" applyFont="1" applyBorder="1" applyAlignment="1">
      <alignment horizontal="left" vertical="top" wrapText="1"/>
    </xf>
    <xf numFmtId="2" fontId="41" fillId="0" borderId="28" xfId="1" applyNumberFormat="1" applyFont="1" applyBorder="1" applyAlignment="1">
      <alignment horizontal="center" vertical="top" wrapText="1"/>
    </xf>
    <xf numFmtId="1" fontId="41" fillId="0" borderId="28" xfId="1" applyNumberFormat="1" applyFont="1" applyBorder="1" applyAlignment="1">
      <alignment horizontal="center" vertical="top" wrapText="1"/>
    </xf>
    <xf numFmtId="165" fontId="41" fillId="0" borderId="28" xfId="12" applyFont="1" applyBorder="1" applyAlignment="1">
      <alignment horizontal="left" vertical="center" wrapText="1"/>
    </xf>
    <xf numFmtId="0" fontId="41" fillId="0" borderId="28" xfId="1" applyFont="1" applyBorder="1" applyAlignment="1">
      <alignment horizontal="left" vertical="center" wrapText="1"/>
    </xf>
    <xf numFmtId="49" fontId="41" fillId="0" borderId="28" xfId="1" applyNumberFormat="1" applyFont="1" applyBorder="1" applyAlignment="1" applyProtection="1">
      <alignment horizontal="center" vertical="top"/>
      <protection locked="0"/>
    </xf>
    <xf numFmtId="9" fontId="31" fillId="13" borderId="1" xfId="7" applyFont="1" applyFill="1" applyBorder="1" applyAlignment="1" applyProtection="1">
      <alignment horizontal="right" wrapText="1"/>
      <protection locked="0"/>
    </xf>
    <xf numFmtId="1" fontId="41" fillId="0" borderId="0" xfId="1" applyNumberFormat="1" applyFont="1" applyAlignment="1" applyProtection="1">
      <alignment horizontal="left"/>
      <protection locked="0"/>
    </xf>
    <xf numFmtId="49" fontId="31" fillId="13" borderId="1" xfId="1" applyNumberFormat="1" applyFont="1" applyFill="1" applyBorder="1" applyAlignment="1" applyProtection="1">
      <alignment horizontal="left" vertical="center" wrapText="1"/>
      <protection locked="0"/>
    </xf>
    <xf numFmtId="2" fontId="31" fillId="11" borderId="2" xfId="1" applyNumberFormat="1" applyFont="1" applyFill="1" applyBorder="1" applyAlignment="1" applyProtection="1">
      <alignment horizontal="center" vertical="top"/>
      <protection locked="0"/>
    </xf>
    <xf numFmtId="1" fontId="41" fillId="0" borderId="36" xfId="1" applyNumberFormat="1" applyFont="1" applyBorder="1" applyAlignment="1">
      <alignment horizontal="center" vertical="top"/>
    </xf>
    <xf numFmtId="1" fontId="41" fillId="0" borderId="28" xfId="1" applyNumberFormat="1" applyFont="1" applyBorder="1" applyAlignment="1">
      <alignment horizontal="left" vertical="top"/>
    </xf>
    <xf numFmtId="0" fontId="31" fillId="13" borderId="1" xfId="1" applyFont="1" applyFill="1" applyBorder="1" applyAlignment="1" applyProtection="1">
      <alignment horizontal="left"/>
      <protection locked="0"/>
    </xf>
    <xf numFmtId="49" fontId="31" fillId="13" borderId="1" xfId="1" applyNumberFormat="1" applyFont="1" applyFill="1" applyBorder="1" applyAlignment="1" applyProtection="1">
      <alignment horizontal="left"/>
      <protection locked="0"/>
    </xf>
    <xf numFmtId="0" fontId="40" fillId="0" borderId="0" xfId="1" applyFont="1" applyAlignment="1">
      <alignment horizontal="center"/>
    </xf>
    <xf numFmtId="1" fontId="41" fillId="0" borderId="36" xfId="1" applyNumberFormat="1" applyFont="1" applyBorder="1" applyAlignment="1" applyProtection="1">
      <alignment horizontal="center" vertical="center"/>
      <protection locked="0"/>
    </xf>
    <xf numFmtId="9" fontId="0" fillId="0" borderId="0" xfId="7" applyFont="1" applyAlignment="1">
      <alignment horizontal="right"/>
    </xf>
    <xf numFmtId="0" fontId="39" fillId="0" borderId="0" xfId="6" applyFont="1" applyAlignment="1">
      <alignment vertical="center"/>
    </xf>
    <xf numFmtId="9" fontId="35" fillId="0" borderId="0" xfId="6" applyNumberFormat="1"/>
    <xf numFmtId="0" fontId="29" fillId="16" borderId="0" xfId="9" applyFont="1" applyFill="1" applyAlignment="1">
      <alignment vertical="top" wrapText="1"/>
    </xf>
    <xf numFmtId="0" fontId="29" fillId="16" borderId="0" xfId="9" applyFont="1" applyFill="1" applyAlignment="1">
      <alignment horizontal="left" vertical="top" wrapText="1"/>
    </xf>
    <xf numFmtId="1" fontId="29" fillId="16" borderId="0" xfId="9" applyNumberFormat="1" applyFont="1" applyFill="1" applyAlignment="1">
      <alignment vertical="top" wrapText="1"/>
    </xf>
    <xf numFmtId="0" fontId="29" fillId="16" borderId="42" xfId="10" applyFont="1" applyFill="1" applyBorder="1" applyAlignment="1">
      <alignment vertical="top" wrapText="1"/>
    </xf>
    <xf numFmtId="0" fontId="29" fillId="0" borderId="0" xfId="9" applyFont="1" applyFill="1" applyAlignment="1">
      <alignment vertical="top" wrapText="1"/>
    </xf>
    <xf numFmtId="2" fontId="35" fillId="0" borderId="0" xfId="6" applyNumberFormat="1"/>
    <xf numFmtId="14" fontId="0" fillId="0" borderId="0" xfId="9" applyNumberFormat="1" applyFont="1" applyAlignment="1">
      <alignment horizontal="right" vertical="top"/>
    </xf>
    <xf numFmtId="0" fontId="0" fillId="0" borderId="0" xfId="9" applyFont="1" applyAlignment="1">
      <alignment horizontal="right" vertical="top"/>
    </xf>
    <xf numFmtId="164" fontId="2" fillId="0" borderId="10" xfId="0" applyNumberFormat="1" applyFont="1" applyBorder="1" applyAlignment="1">
      <alignment horizontal="center" vertical="center"/>
    </xf>
    <xf numFmtId="165" fontId="48" fillId="0" borderId="28" xfId="12" applyFont="1" applyBorder="1" applyAlignment="1">
      <alignment horizontal="right" vertical="center" wrapText="1"/>
    </xf>
    <xf numFmtId="1" fontId="48" fillId="0" borderId="36" xfId="1" quotePrefix="1" applyNumberFormat="1" applyFont="1" applyBorder="1" applyAlignment="1">
      <alignment horizontal="left" vertical="top" wrapText="1"/>
    </xf>
    <xf numFmtId="165" fontId="48" fillId="0" borderId="28" xfId="12" applyFont="1" applyBorder="1" applyAlignment="1">
      <alignment horizontal="center" vertical="center" wrapText="1"/>
    </xf>
    <xf numFmtId="2" fontId="0" fillId="0" borderId="0" xfId="0" applyNumberFormat="1"/>
    <xf numFmtId="0" fontId="2" fillId="0" borderId="11" xfId="0" applyFont="1" applyBorder="1"/>
    <xf numFmtId="0" fontId="2" fillId="0" borderId="14" xfId="3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 wrapText="1"/>
    </xf>
    <xf numFmtId="2" fontId="2" fillId="0" borderId="10" xfId="0" applyNumberFormat="1" applyFont="1" applyBorder="1" applyAlignment="1">
      <alignment horizontal="center" vertical="center"/>
    </xf>
    <xf numFmtId="2" fontId="2" fillId="0" borderId="10" xfId="1" applyNumberFormat="1" applyFont="1" applyFill="1" applyBorder="1" applyAlignment="1">
      <alignment horizontal="center" vertical="center"/>
    </xf>
    <xf numFmtId="1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 applyProtection="1">
      <alignment horizontal="center" vertical="center" wrapText="1"/>
      <protection locked="0"/>
    </xf>
    <xf numFmtId="2" fontId="2" fillId="0" borderId="10" xfId="2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0" fontId="2" fillId="0" borderId="18" xfId="0" applyFont="1" applyBorder="1"/>
    <xf numFmtId="0" fontId="2" fillId="0" borderId="10" xfId="3" applyFont="1" applyBorder="1" applyAlignment="1">
      <alignment horizontal="left" vertical="center"/>
    </xf>
    <xf numFmtId="2" fontId="2" fillId="0" borderId="10" xfId="0" applyNumberFormat="1" applyFont="1" applyBorder="1" applyAlignment="1" applyProtection="1">
      <alignment horizontal="center" vertical="center"/>
      <protection locked="0"/>
    </xf>
    <xf numFmtId="1" fontId="2" fillId="0" borderId="10" xfId="2" applyNumberFormat="1" applyFont="1" applyBorder="1" applyAlignment="1">
      <alignment horizontal="left" vertical="center"/>
    </xf>
    <xf numFmtId="1" fontId="2" fillId="0" borderId="10" xfId="0" applyNumberFormat="1" applyFont="1" applyBorder="1" applyAlignment="1">
      <alignment horizontal="left" vertical="center"/>
    </xf>
    <xf numFmtId="49" fontId="2" fillId="0" borderId="10" xfId="0" applyNumberFormat="1" applyFont="1" applyBorder="1" applyAlignment="1">
      <alignment horizontal="left" vertical="center"/>
    </xf>
    <xf numFmtId="0" fontId="2" fillId="0" borderId="10" xfId="0" applyFont="1" applyBorder="1" applyAlignment="1" applyProtection="1">
      <alignment horizontal="center" vertical="center"/>
      <protection locked="0"/>
    </xf>
    <xf numFmtId="49" fontId="2" fillId="0" borderId="10" xfId="0" applyNumberFormat="1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 wrapText="1"/>
    </xf>
    <xf numFmtId="1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0" xfId="0" applyNumberFormat="1" applyFont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 applyAlignment="1" applyProtection="1">
      <alignment horizontal="left" vertical="top"/>
      <protection locked="0"/>
    </xf>
    <xf numFmtId="0" fontId="2" fillId="0" borderId="10" xfId="0" applyFont="1" applyFill="1" applyBorder="1" applyAlignment="1" applyProtection="1">
      <alignment horizontal="left" vertical="center"/>
      <protection locked="0"/>
    </xf>
    <xf numFmtId="0" fontId="57" fillId="4" borderId="11" xfId="0" applyFont="1" applyFill="1" applyBorder="1" applyAlignment="1">
      <alignment vertical="center"/>
    </xf>
    <xf numFmtId="0" fontId="2" fillId="0" borderId="10" xfId="1" applyFont="1" applyFill="1" applyBorder="1" applyAlignment="1">
      <alignment horizontal="left" vertical="center" wrapText="1"/>
    </xf>
    <xf numFmtId="1" fontId="2" fillId="0" borderId="10" xfId="1" applyNumberFormat="1" applyFont="1" applyFill="1" applyBorder="1" applyAlignment="1" applyProtection="1">
      <alignment horizontal="center" vertical="top"/>
      <protection locked="0"/>
    </xf>
    <xf numFmtId="1" fontId="2" fillId="0" borderId="10" xfId="1" applyNumberFormat="1" applyFont="1" applyFill="1" applyBorder="1" applyAlignment="1" applyProtection="1">
      <alignment horizontal="center" vertical="top" wrapText="1"/>
      <protection locked="0"/>
    </xf>
    <xf numFmtId="0" fontId="2" fillId="0" borderId="18" xfId="0" applyFont="1" applyFill="1" applyBorder="1" applyAlignment="1" applyProtection="1">
      <alignment wrapText="1"/>
      <protection locked="0"/>
    </xf>
    <xf numFmtId="0" fontId="2" fillId="0" borderId="9" xfId="0" applyFont="1" applyFill="1" applyBorder="1" applyAlignment="1" applyProtection="1">
      <alignment wrapText="1"/>
      <protection locked="0"/>
    </xf>
    <xf numFmtId="1" fontId="2" fillId="0" borderId="10" xfId="1" applyNumberFormat="1" applyFont="1" applyFill="1" applyBorder="1" applyAlignment="1">
      <alignment horizontal="left" vertical="center"/>
    </xf>
    <xf numFmtId="1" fontId="2" fillId="0" borderId="10" xfId="1" applyNumberFormat="1" applyFont="1" applyBorder="1" applyAlignment="1">
      <alignment horizontal="left" vertical="center"/>
    </xf>
    <xf numFmtId="0" fontId="2" fillId="0" borderId="10" xfId="1" applyNumberFormat="1" applyFont="1" applyBorder="1" applyAlignment="1">
      <alignment horizontal="left" vertical="center"/>
    </xf>
    <xf numFmtId="0" fontId="2" fillId="0" borderId="10" xfId="0" applyFont="1" applyFill="1" applyBorder="1" applyAlignment="1" applyProtection="1">
      <alignment horizontal="center" vertical="center"/>
      <protection locked="0"/>
    </xf>
    <xf numFmtId="2" fontId="2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Fill="1" applyBorder="1"/>
    <xf numFmtId="1" fontId="2" fillId="0" borderId="10" xfId="0" applyNumberFormat="1" applyFont="1" applyFill="1" applyBorder="1" applyAlignment="1">
      <alignment horizontal="left" vertical="center"/>
    </xf>
    <xf numFmtId="0" fontId="2" fillId="0" borderId="0" xfId="0" applyFont="1" applyFill="1"/>
    <xf numFmtId="1" fontId="2" fillId="0" borderId="10" xfId="2" applyNumberFormat="1" applyFont="1" applyFill="1" applyBorder="1" applyAlignment="1">
      <alignment horizontal="left" vertical="center"/>
    </xf>
    <xf numFmtId="0" fontId="57" fillId="0" borderId="10" xfId="0" applyFont="1" applyFill="1" applyBorder="1" applyAlignment="1">
      <alignment vertical="center"/>
    </xf>
    <xf numFmtId="1" fontId="2" fillId="0" borderId="10" xfId="0" applyNumberFormat="1" applyFont="1" applyBorder="1" applyAlignment="1">
      <alignment horizontal="left" vertical="center" wrapText="1"/>
    </xf>
    <xf numFmtId="0" fontId="5" fillId="0" borderId="10" xfId="0" applyFont="1" applyBorder="1"/>
    <xf numFmtId="1" fontId="2" fillId="0" borderId="10" xfId="0" applyNumberFormat="1" applyFont="1" applyBorder="1" applyAlignment="1">
      <alignment horizontal="center" vertical="center"/>
    </xf>
    <xf numFmtId="49" fontId="2" fillId="0" borderId="10" xfId="1" applyNumberFormat="1" applyFont="1" applyFill="1" applyBorder="1" applyAlignment="1">
      <alignment horizontal="center" vertical="top" wrapText="1"/>
    </xf>
    <xf numFmtId="1" fontId="2" fillId="0" borderId="18" xfId="0" applyNumberFormat="1" applyFont="1" applyFill="1" applyBorder="1" applyAlignment="1">
      <alignment horizontal="left" vertical="center"/>
    </xf>
    <xf numFmtId="0" fontId="58" fillId="0" borderId="10" xfId="1" applyNumberFormat="1" applyFont="1" applyBorder="1" applyAlignment="1">
      <alignment horizontal="left" vertical="center"/>
    </xf>
    <xf numFmtId="1" fontId="58" fillId="0" borderId="10" xfId="1" applyNumberFormat="1" applyFont="1" applyFill="1" applyBorder="1" applyAlignment="1">
      <alignment horizontal="left" vertical="center"/>
    </xf>
    <xf numFmtId="0" fontId="58" fillId="0" borderId="14" xfId="0" applyFont="1" applyFill="1" applyBorder="1" applyAlignment="1">
      <alignment horizontal="left" vertical="center" wrapText="1"/>
    </xf>
    <xf numFmtId="2" fontId="58" fillId="0" borderId="10" xfId="1" applyNumberFormat="1" applyFont="1" applyFill="1" applyBorder="1" applyAlignment="1">
      <alignment horizontal="center" vertical="center"/>
    </xf>
    <xf numFmtId="0" fontId="58" fillId="0" borderId="27" xfId="0" applyFont="1" applyFill="1" applyBorder="1" applyAlignment="1">
      <alignment horizontal="left" vertical="center" wrapText="1"/>
    </xf>
    <xf numFmtId="0" fontId="58" fillId="0" borderId="14" xfId="0" applyFont="1" applyBorder="1" applyAlignment="1">
      <alignment horizontal="left" vertical="center" wrapText="1"/>
    </xf>
    <xf numFmtId="0" fontId="58" fillId="0" borderId="11" xfId="1" applyNumberFormat="1" applyFont="1" applyBorder="1" applyAlignment="1">
      <alignment horizontal="left" vertical="center"/>
    </xf>
    <xf numFmtId="1" fontId="58" fillId="0" borderId="11" xfId="1" applyNumberFormat="1" applyFont="1" applyBorder="1" applyAlignment="1">
      <alignment horizontal="left" vertical="center"/>
    </xf>
    <xf numFmtId="0" fontId="58" fillId="0" borderId="0" xfId="0" applyFont="1" applyAlignment="1" applyProtection="1">
      <alignment horizontal="left" vertical="center"/>
      <protection locked="0"/>
    </xf>
    <xf numFmtId="2" fontId="58" fillId="0" borderId="11" xfId="1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/>
      <protection locked="0"/>
    </xf>
    <xf numFmtId="1" fontId="58" fillId="0" borderId="10" xfId="1" applyNumberFormat="1" applyFont="1" applyBorder="1" applyAlignment="1">
      <alignment horizontal="left" vertical="center"/>
    </xf>
    <xf numFmtId="0" fontId="58" fillId="0" borderId="10" xfId="0" applyFont="1" applyBorder="1" applyAlignment="1" applyProtection="1">
      <alignment horizontal="left" vertical="center"/>
      <protection locked="0"/>
    </xf>
    <xf numFmtId="0" fontId="58" fillId="0" borderId="10" xfId="0" applyFont="1" applyBorder="1" applyAlignment="1">
      <alignment horizontal="left" vertical="center" wrapText="1"/>
    </xf>
    <xf numFmtId="1" fontId="59" fillId="0" borderId="10" xfId="1" applyNumberFormat="1" applyFont="1" applyBorder="1" applyAlignment="1">
      <alignment horizontal="left" vertical="top"/>
    </xf>
    <xf numFmtId="0" fontId="2" fillId="4" borderId="10" xfId="0" applyFont="1" applyFill="1" applyBorder="1" applyAlignment="1">
      <alignment horizontal="left" vertical="center" wrapText="1"/>
    </xf>
    <xf numFmtId="2" fontId="2" fillId="0" borderId="10" xfId="0" applyNumberFormat="1" applyFont="1" applyFill="1" applyBorder="1" applyAlignment="1">
      <alignment horizontal="center" vertical="center"/>
    </xf>
    <xf numFmtId="1" fontId="2" fillId="4" borderId="10" xfId="0" applyNumberFormat="1" applyFont="1" applyFill="1" applyBorder="1" applyAlignment="1" applyProtection="1">
      <alignment horizontal="center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/>
      <protection locked="0"/>
    </xf>
    <xf numFmtId="1" fontId="2" fillId="4" borderId="10" xfId="0" applyNumberFormat="1" applyFont="1" applyFill="1" applyBorder="1" applyAlignment="1" applyProtection="1">
      <alignment horizontal="left" vertical="center" wrapText="1"/>
      <protection locked="0"/>
    </xf>
    <xf numFmtId="2" fontId="2" fillId="4" borderId="10" xfId="0" applyNumberFormat="1" applyFont="1" applyFill="1" applyBorder="1" applyAlignment="1" applyProtection="1">
      <alignment horizontal="center" vertical="center"/>
      <protection locked="0"/>
    </xf>
    <xf numFmtId="49" fontId="58" fillId="0" borderId="10" xfId="0" applyNumberFormat="1" applyFont="1" applyBorder="1" applyAlignment="1">
      <alignment horizontal="left" vertical="center"/>
    </xf>
    <xf numFmtId="0" fontId="2" fillId="0" borderId="10" xfId="1" applyFont="1" applyBorder="1" applyAlignment="1">
      <alignment horizontal="left" vertical="center" wrapText="1"/>
    </xf>
    <xf numFmtId="0" fontId="58" fillId="0" borderId="10" xfId="0" applyFont="1" applyBorder="1" applyAlignment="1">
      <alignment vertical="center" wrapText="1"/>
    </xf>
    <xf numFmtId="0" fontId="58" fillId="0" borderId="10" xfId="1" applyFont="1" applyBorder="1" applyAlignment="1">
      <alignment horizontal="center" vertical="center" wrapText="1"/>
    </xf>
    <xf numFmtId="2" fontId="58" fillId="0" borderId="10" xfId="1" applyNumberFormat="1" applyFont="1" applyBorder="1" applyAlignment="1" applyProtection="1">
      <alignment horizontal="center" vertical="center"/>
      <protection locked="0"/>
    </xf>
    <xf numFmtId="49" fontId="2" fillId="0" borderId="10" xfId="1" applyNumberFormat="1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vertical="center" wrapText="1"/>
    </xf>
    <xf numFmtId="1" fontId="2" fillId="0" borderId="10" xfId="1" applyNumberFormat="1" applyFont="1" applyFill="1" applyBorder="1" applyAlignment="1" applyProtection="1">
      <alignment horizontal="left" vertical="center" wrapText="1"/>
      <protection locked="0"/>
    </xf>
    <xf numFmtId="0" fontId="58" fillId="0" borderId="10" xfId="0" applyFont="1" applyFill="1" applyBorder="1" applyAlignment="1">
      <alignment vertical="center" wrapText="1"/>
    </xf>
    <xf numFmtId="0" fontId="2" fillId="0" borderId="0" xfId="1" applyNumberFormat="1" applyFont="1" applyFill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14" xfId="1" applyNumberFormat="1" applyFont="1" applyFill="1" applyBorder="1" applyAlignment="1">
      <alignment horizontal="left" vertical="center"/>
    </xf>
    <xf numFmtId="0" fontId="5" fillId="0" borderId="12" xfId="0" applyFont="1" applyBorder="1"/>
    <xf numFmtId="0" fontId="2" fillId="0" borderId="10" xfId="1" applyNumberFormat="1" applyFont="1" applyFill="1" applyBorder="1" applyAlignment="1">
      <alignment horizontal="left" vertical="center"/>
    </xf>
    <xf numFmtId="1" fontId="2" fillId="0" borderId="29" xfId="0" applyNumberFormat="1" applyFont="1" applyBorder="1" applyAlignment="1" applyProtection="1">
      <alignment horizontal="center" vertical="center"/>
      <protection locked="0"/>
    </xf>
    <xf numFmtId="49" fontId="2" fillId="4" borderId="10" xfId="0" applyNumberFormat="1" applyFont="1" applyFill="1" applyBorder="1" applyAlignment="1">
      <alignment horizontal="left" vertical="center"/>
    </xf>
    <xf numFmtId="0" fontId="2" fillId="0" borderId="0" xfId="1" applyNumberFormat="1" applyFont="1" applyBorder="1" applyAlignment="1">
      <alignment horizontal="left" vertical="center"/>
    </xf>
    <xf numFmtId="0" fontId="2" fillId="4" borderId="10" xfId="0" applyFont="1" applyFill="1" applyBorder="1"/>
    <xf numFmtId="0" fontId="2" fillId="0" borderId="11" xfId="1" applyFont="1" applyFill="1" applyBorder="1" applyAlignment="1">
      <alignment horizontal="left" vertical="center"/>
    </xf>
    <xf numFmtId="2" fontId="2" fillId="0" borderId="11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center" vertical="center"/>
      <protection locked="0"/>
    </xf>
    <xf numFmtId="0" fontId="2" fillId="4" borderId="10" xfId="0" applyFont="1" applyFill="1" applyBorder="1" applyProtection="1">
      <protection locked="0"/>
    </xf>
    <xf numFmtId="1" fontId="2" fillId="4" borderId="10" xfId="0" applyNumberFormat="1" applyFont="1" applyFill="1" applyBorder="1" applyAlignment="1">
      <alignment horizontal="left" vertical="center"/>
    </xf>
    <xf numFmtId="0" fontId="2" fillId="4" borderId="10" xfId="0" applyFont="1" applyFill="1" applyBorder="1" applyAlignment="1" applyProtection="1">
      <alignment horizontal="left" vertical="center"/>
      <protection locked="0"/>
    </xf>
    <xf numFmtId="2" fontId="2" fillId="4" borderId="10" xfId="0" applyNumberFormat="1" applyFont="1" applyFill="1" applyBorder="1" applyAlignment="1">
      <alignment horizontal="center" vertical="center"/>
    </xf>
    <xf numFmtId="0" fontId="2" fillId="0" borderId="1" xfId="0" applyFont="1" applyFill="1" applyBorder="1" applyProtection="1">
      <protection locked="0"/>
    </xf>
    <xf numFmtId="0" fontId="2" fillId="0" borderId="10" xfId="0" applyFont="1" applyFill="1" applyBorder="1" applyAlignment="1">
      <alignment horizontal="left" vertical="center"/>
    </xf>
    <xf numFmtId="0" fontId="2" fillId="0" borderId="12" xfId="0" applyFont="1" applyBorder="1"/>
    <xf numFmtId="1" fontId="2" fillId="0" borderId="10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 wrapText="1"/>
    </xf>
    <xf numFmtId="164" fontId="2" fillId="0" borderId="10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2" fillId="0" borderId="10" xfId="0" applyNumberFormat="1" applyFont="1" applyBorder="1" applyAlignment="1">
      <alignment horizontal="left" vertical="center"/>
    </xf>
    <xf numFmtId="1" fontId="2" fillId="0" borderId="10" xfId="1" applyNumberFormat="1" applyFont="1" applyBorder="1" applyAlignment="1" applyProtection="1">
      <alignment horizontal="center" vertical="center"/>
      <protection locked="0"/>
    </xf>
    <xf numFmtId="0" fontId="2" fillId="0" borderId="10" xfId="0" applyFont="1" applyBorder="1" applyAlignment="1" applyProtection="1">
      <alignment horizontal="left" vertical="center"/>
      <protection locked="0"/>
    </xf>
    <xf numFmtId="0" fontId="40" fillId="4" borderId="1" xfId="1" applyFont="1" applyFill="1" applyBorder="1" applyAlignment="1">
      <alignment horizontal="left" vertical="center" wrapText="1"/>
    </xf>
    <xf numFmtId="0" fontId="44" fillId="11" borderId="33" xfId="1" applyFont="1" applyFill="1" applyBorder="1" applyAlignment="1">
      <alignment horizontal="left" vertical="center" wrapText="1"/>
    </xf>
    <xf numFmtId="49" fontId="31" fillId="13" borderId="4" xfId="1" applyNumberFormat="1" applyFont="1" applyFill="1" applyBorder="1" applyAlignment="1" applyProtection="1">
      <alignment horizontal="left"/>
      <protection locked="0"/>
    </xf>
    <xf numFmtId="0" fontId="45" fillId="11" borderId="0" xfId="1" applyFont="1" applyFill="1" applyAlignment="1" applyProtection="1">
      <alignment horizontal="left" vertical="top"/>
      <protection locked="0"/>
    </xf>
    <xf numFmtId="2" fontId="48" fillId="0" borderId="28" xfId="1" applyNumberFormat="1" applyFont="1" applyBorder="1" applyAlignment="1" applyProtection="1">
      <alignment horizontal="left" vertical="top" wrapText="1"/>
      <protection locked="0"/>
    </xf>
    <xf numFmtId="2" fontId="41" fillId="0" borderId="28" xfId="1" applyNumberFormat="1" applyFont="1" applyBorder="1" applyAlignment="1" applyProtection="1">
      <alignment horizontal="left" vertical="top" wrapText="1"/>
      <protection locked="0"/>
    </xf>
    <xf numFmtId="2" fontId="31" fillId="11" borderId="0" xfId="1" applyNumberFormat="1" applyFont="1" applyFill="1" applyAlignment="1" applyProtection="1">
      <alignment horizontal="left" vertical="top" wrapText="1"/>
      <protection locked="0"/>
    </xf>
    <xf numFmtId="0" fontId="45" fillId="11" borderId="0" xfId="1" applyFont="1" applyFill="1" applyAlignment="1" applyProtection="1">
      <alignment horizontal="left" vertical="top" wrapText="1"/>
      <protection locked="0"/>
    </xf>
    <xf numFmtId="2" fontId="45" fillId="11" borderId="0" xfId="1" applyNumberFormat="1" applyFont="1" applyFill="1" applyAlignment="1" applyProtection="1">
      <alignment horizontal="left" vertical="top" wrapText="1"/>
      <protection locked="0"/>
    </xf>
    <xf numFmtId="2" fontId="41" fillId="0" borderId="0" xfId="1" applyNumberFormat="1" applyFont="1" applyAlignment="1" applyProtection="1">
      <alignment horizontal="left" vertical="top"/>
      <protection locked="0"/>
    </xf>
    <xf numFmtId="2" fontId="48" fillId="0" borderId="0" xfId="1" applyNumberFormat="1" applyFont="1" applyAlignment="1" applyProtection="1">
      <alignment horizontal="left" vertical="top" wrapText="1"/>
      <protection locked="0"/>
    </xf>
    <xf numFmtId="1" fontId="48" fillId="0" borderId="28" xfId="1" applyNumberFormat="1" applyFont="1" applyBorder="1" applyAlignment="1">
      <alignment horizontal="center" vertical="top" wrapText="1"/>
    </xf>
    <xf numFmtId="2" fontId="41" fillId="0" borderId="0" xfId="1" applyNumberFormat="1" applyFont="1" applyAlignment="1" applyProtection="1">
      <alignment horizontal="center" vertical="center" wrapText="1"/>
      <protection locked="0"/>
    </xf>
    <xf numFmtId="49" fontId="45" fillId="11" borderId="6" xfId="1" applyNumberFormat="1" applyFont="1" applyFill="1" applyBorder="1" applyAlignment="1" applyProtection="1">
      <alignment horizontal="center" vertical="center"/>
      <protection locked="0"/>
    </xf>
    <xf numFmtId="49" fontId="48" fillId="0" borderId="40" xfId="1" applyNumberFormat="1" applyFont="1" applyBorder="1" applyAlignment="1">
      <alignment horizontal="left" vertical="top" wrapText="1"/>
    </xf>
    <xf numFmtId="49" fontId="45" fillId="13" borderId="1" xfId="1" applyNumberFormat="1" applyFont="1" applyFill="1" applyBorder="1" applyAlignment="1" applyProtection="1">
      <alignment horizontal="left" vertical="center"/>
      <protection locked="0"/>
    </xf>
    <xf numFmtId="49" fontId="45" fillId="13" borderId="1" xfId="1" applyNumberFormat="1" applyFont="1" applyFill="1" applyBorder="1" applyAlignment="1" applyProtection="1">
      <alignment horizontal="center" vertical="center"/>
      <protection locked="0"/>
    </xf>
    <xf numFmtId="49" fontId="45" fillId="13" borderId="39" xfId="1" applyNumberFormat="1" applyFont="1" applyFill="1" applyBorder="1" applyAlignment="1" applyProtection="1">
      <alignment horizontal="center" vertical="center"/>
      <protection locked="0"/>
    </xf>
    <xf numFmtId="0" fontId="45" fillId="11" borderId="0" xfId="1" applyFont="1" applyFill="1" applyAlignment="1" applyProtection="1">
      <alignment horizontal="left" vertical="center"/>
      <protection locked="0"/>
    </xf>
    <xf numFmtId="0" fontId="45" fillId="11" borderId="6" xfId="1" applyFont="1" applyFill="1" applyBorder="1" applyAlignment="1" applyProtection="1">
      <alignment horizontal="center" vertical="center"/>
      <protection locked="0"/>
    </xf>
    <xf numFmtId="0" fontId="47" fillId="0" borderId="0" xfId="1" applyFont="1" applyAlignment="1">
      <alignment horizontal="center"/>
    </xf>
    <xf numFmtId="0" fontId="48" fillId="0" borderId="36" xfId="1" applyFont="1" applyBorder="1" applyAlignment="1">
      <alignment horizontal="left" vertical="top"/>
    </xf>
    <xf numFmtId="0" fontId="48" fillId="0" borderId="28" xfId="1" applyFont="1" applyBorder="1" applyAlignment="1" applyProtection="1">
      <alignment horizontal="left" vertical="top" wrapText="1"/>
      <protection locked="0"/>
    </xf>
    <xf numFmtId="165" fontId="48" fillId="15" borderId="28" xfId="12" applyFont="1" applyFill="1" applyBorder="1" applyAlignment="1">
      <alignment horizontal="right" vertical="center" wrapText="1"/>
    </xf>
    <xf numFmtId="49" fontId="48" fillId="0" borderId="28" xfId="1" applyNumberFormat="1" applyFont="1" applyBorder="1" applyAlignment="1" applyProtection="1">
      <alignment horizontal="center" vertical="top" wrapText="1"/>
      <protection locked="0"/>
    </xf>
    <xf numFmtId="2" fontId="48" fillId="0" borderId="38" xfId="1" applyNumberFormat="1" applyFont="1" applyBorder="1" applyAlignment="1" applyProtection="1">
      <alignment horizontal="left" vertical="center"/>
      <protection locked="0"/>
    </xf>
    <xf numFmtId="1" fontId="48" fillId="0" borderId="0" xfId="1" applyNumberFormat="1" applyFont="1" applyAlignment="1">
      <alignment horizontal="center" vertical="top" wrapText="1"/>
    </xf>
    <xf numFmtId="1" fontId="60" fillId="0" borderId="0" xfId="1" applyNumberFormat="1" applyFont="1" applyAlignment="1" applyProtection="1">
      <alignment horizontal="center"/>
      <protection locked="0"/>
    </xf>
    <xf numFmtId="0" fontId="48" fillId="0" borderId="28" xfId="1" applyFont="1" applyBorder="1" applyAlignment="1" applyProtection="1">
      <alignment horizontal="center" vertical="top"/>
      <protection locked="0"/>
    </xf>
    <xf numFmtId="1" fontId="48" fillId="0" borderId="38" xfId="1" applyNumberFormat="1" applyFont="1" applyBorder="1" applyAlignment="1">
      <alignment horizontal="left" vertical="top"/>
    </xf>
    <xf numFmtId="2" fontId="48" fillId="0" borderId="38" xfId="1" applyNumberFormat="1" applyFont="1" applyBorder="1" applyAlignment="1" applyProtection="1">
      <alignment horizontal="center" vertical="center"/>
      <protection locked="0"/>
    </xf>
    <xf numFmtId="49" fontId="31" fillId="13" borderId="39" xfId="1" applyNumberFormat="1" applyFont="1" applyFill="1" applyBorder="1" applyAlignment="1" applyProtection="1">
      <alignment horizontal="center" wrapText="1"/>
      <protection locked="0"/>
    </xf>
    <xf numFmtId="0" fontId="31" fillId="11" borderId="2" xfId="1" applyFont="1" applyFill="1" applyBorder="1" applyAlignment="1" applyProtection="1">
      <alignment horizontal="left" vertical="top" wrapText="1"/>
      <protection locked="0"/>
    </xf>
    <xf numFmtId="0" fontId="31" fillId="11" borderId="8" xfId="1" applyFont="1" applyFill="1" applyBorder="1" applyAlignment="1" applyProtection="1">
      <alignment horizontal="center" vertical="center"/>
      <protection locked="0"/>
    </xf>
    <xf numFmtId="49" fontId="41" fillId="0" borderId="28" xfId="1" applyNumberFormat="1" applyFont="1" applyBorder="1" applyAlignment="1" applyProtection="1">
      <alignment horizontal="left" vertical="top" wrapText="1"/>
      <protection locked="0"/>
    </xf>
    <xf numFmtId="0" fontId="31" fillId="11" borderId="6" xfId="1" applyFont="1" applyFill="1" applyBorder="1" applyAlignment="1" applyProtection="1">
      <alignment horizontal="center" vertical="center"/>
      <protection locked="0"/>
    </xf>
    <xf numFmtId="0" fontId="41" fillId="0" borderId="0" xfId="1" applyFont="1" applyAlignment="1" applyProtection="1">
      <alignment horizontal="left" vertical="top" wrapText="1"/>
      <protection locked="0"/>
    </xf>
    <xf numFmtId="2" fontId="31" fillId="13" borderId="1" xfId="1" applyNumberFormat="1" applyFont="1" applyFill="1" applyBorder="1" applyAlignment="1" applyProtection="1">
      <alignment horizontal="left" wrapText="1"/>
      <protection locked="0"/>
    </xf>
    <xf numFmtId="2" fontId="31" fillId="13" borderId="39" xfId="1" applyNumberFormat="1" applyFont="1" applyFill="1" applyBorder="1" applyAlignment="1" applyProtection="1">
      <alignment horizontal="center"/>
      <protection locked="0"/>
    </xf>
    <xf numFmtId="1" fontId="4" fillId="0" borderId="28" xfId="1" applyNumberFormat="1" applyBorder="1" applyAlignment="1" applyProtection="1">
      <alignment horizontal="left" vertical="top" wrapText="1"/>
      <protection locked="0"/>
    </xf>
    <xf numFmtId="2" fontId="31" fillId="11" borderId="28" xfId="1" applyNumberFormat="1" applyFont="1" applyFill="1" applyBorder="1" applyAlignment="1" applyProtection="1">
      <alignment horizontal="left" vertical="top" wrapText="1"/>
      <protection locked="0"/>
    </xf>
    <xf numFmtId="2" fontId="31" fillId="11" borderId="37" xfId="1" applyNumberFormat="1" applyFont="1" applyFill="1" applyBorder="1" applyAlignment="1" applyProtection="1">
      <alignment horizontal="center" vertical="top"/>
      <protection locked="0"/>
    </xf>
    <xf numFmtId="0" fontId="4" fillId="0" borderId="28" xfId="1" applyBorder="1" applyAlignment="1" applyProtection="1">
      <alignment horizontal="left" vertical="top" wrapText="1"/>
      <protection locked="0"/>
    </xf>
    <xf numFmtId="49" fontId="31" fillId="13" borderId="39" xfId="1" applyNumberFormat="1" applyFont="1" applyFill="1" applyBorder="1" applyAlignment="1" applyProtection="1">
      <alignment horizontal="center" vertical="center"/>
      <protection locked="0"/>
    </xf>
    <xf numFmtId="2" fontId="31" fillId="11" borderId="6" xfId="1" applyNumberFormat="1" applyFont="1" applyFill="1" applyBorder="1" applyAlignment="1" applyProtection="1">
      <alignment horizontal="center" vertical="top"/>
      <protection locked="0"/>
    </xf>
    <xf numFmtId="49" fontId="31" fillId="0" borderId="28" xfId="1" applyNumberFormat="1" applyFont="1" applyBorder="1" applyAlignment="1" applyProtection="1">
      <alignment horizontal="left" wrapText="1"/>
      <protection locked="0"/>
    </xf>
    <xf numFmtId="1" fontId="41" fillId="0" borderId="28" xfId="1" applyNumberFormat="1" applyFont="1" applyBorder="1" applyAlignment="1" applyProtection="1">
      <alignment horizontal="left" vertical="center" wrapText="1"/>
      <protection locked="0"/>
    </xf>
    <xf numFmtId="1" fontId="41" fillId="0" borderId="37" xfId="1" applyNumberFormat="1" applyFont="1" applyBorder="1" applyAlignment="1" applyProtection="1">
      <alignment horizontal="center" vertical="center"/>
      <protection locked="0"/>
    </xf>
    <xf numFmtId="0" fontId="40" fillId="0" borderId="0" xfId="1" applyFont="1" applyAlignment="1">
      <alignment horizontal="left" wrapText="1"/>
    </xf>
    <xf numFmtId="0" fontId="41" fillId="0" borderId="0" xfId="1" applyFont="1" applyAlignment="1">
      <alignment horizontal="left" vertical="center" wrapText="1"/>
    </xf>
    <xf numFmtId="1" fontId="48" fillId="0" borderId="28" xfId="1" applyNumberFormat="1" applyFont="1" applyBorder="1" applyAlignment="1" applyProtection="1">
      <alignment horizontal="left" vertical="center" wrapText="1"/>
      <protection locked="0"/>
    </xf>
    <xf numFmtId="49" fontId="48" fillId="0" borderId="28" xfId="1" applyNumberFormat="1" applyFont="1" applyBorder="1" applyAlignment="1" applyProtection="1">
      <alignment horizontal="center" vertical="top"/>
      <protection locked="0"/>
    </xf>
    <xf numFmtId="0" fontId="4" fillId="0" borderId="0" xfId="1" applyAlignment="1" applyProtection="1">
      <alignment horizontal="left" wrapText="1"/>
      <protection locked="0"/>
    </xf>
    <xf numFmtId="49" fontId="41" fillId="0" borderId="0" xfId="1" applyNumberFormat="1" applyFont="1" applyAlignment="1">
      <alignment horizontal="left" vertical="top" wrapText="1"/>
    </xf>
    <xf numFmtId="2" fontId="31" fillId="11" borderId="2" xfId="1" applyNumberFormat="1" applyFont="1" applyFill="1" applyBorder="1" applyAlignment="1" applyProtection="1">
      <alignment horizontal="left" vertical="top" wrapText="1"/>
      <protection locked="0"/>
    </xf>
    <xf numFmtId="1" fontId="41" fillId="0" borderId="36" xfId="1" applyNumberFormat="1" applyFont="1" applyBorder="1" applyAlignment="1">
      <alignment horizontal="left" vertical="top" wrapText="1"/>
    </xf>
    <xf numFmtId="0" fontId="4" fillId="0" borderId="0" xfId="1" applyAlignment="1" applyProtection="1">
      <alignment horizontal="left" vertical="top" wrapText="1"/>
      <protection locked="0"/>
    </xf>
    <xf numFmtId="49" fontId="31" fillId="13" borderId="39" xfId="1" applyNumberFormat="1" applyFont="1" applyFill="1" applyBorder="1" applyAlignment="1" applyProtection="1">
      <alignment horizontal="center"/>
      <protection locked="0"/>
    </xf>
    <xf numFmtId="0" fontId="31" fillId="11" borderId="0" xfId="1" applyFont="1" applyFill="1" applyAlignment="1" applyProtection="1">
      <alignment horizontal="left" vertical="top" wrapText="1"/>
      <protection locked="0"/>
    </xf>
    <xf numFmtId="49" fontId="41" fillId="0" borderId="36" xfId="1" applyNumberFormat="1" applyFont="1" applyBorder="1" applyAlignment="1">
      <alignment horizontal="left" vertical="top" wrapText="1"/>
    </xf>
    <xf numFmtId="49" fontId="5" fillId="9" borderId="10" xfId="0" applyNumberFormat="1" applyFont="1" applyFill="1" applyBorder="1" applyProtection="1">
      <protection locked="0"/>
    </xf>
    <xf numFmtId="49" fontId="5" fillId="0" borderId="10" xfId="0" applyNumberFormat="1" applyFont="1" applyBorder="1" applyProtection="1">
      <protection locked="0"/>
    </xf>
    <xf numFmtId="49" fontId="5" fillId="0" borderId="0" xfId="0" applyNumberFormat="1" applyFont="1"/>
    <xf numFmtId="49" fontId="5" fillId="0" borderId="10" xfId="0" applyNumberFormat="1" applyFont="1" applyFill="1" applyBorder="1" applyProtection="1">
      <protection locked="0"/>
    </xf>
    <xf numFmtId="0" fontId="5" fillId="0" borderId="10" xfId="0" applyFont="1" applyFill="1" applyBorder="1"/>
    <xf numFmtId="2" fontId="2" fillId="0" borderId="10" xfId="0" applyNumberFormat="1" applyFont="1" applyBorder="1" applyAlignment="1">
      <alignment horizontal="left" vertical="center"/>
    </xf>
    <xf numFmtId="165" fontId="35" fillId="0" borderId="0" xfId="6" applyNumberFormat="1"/>
    <xf numFmtId="165" fontId="41" fillId="0" borderId="0" xfId="12" applyFont="1" applyBorder="1" applyAlignment="1">
      <alignment horizontal="right" vertical="center" wrapText="1"/>
    </xf>
    <xf numFmtId="165" fontId="41" fillId="0" borderId="36" xfId="12" applyFont="1" applyBorder="1" applyAlignment="1">
      <alignment horizontal="right" vertical="center" wrapText="1"/>
    </xf>
    <xf numFmtId="165" fontId="41" fillId="14" borderId="28" xfId="12" applyFont="1" applyFill="1" applyBorder="1" applyAlignment="1">
      <alignment horizontal="right" vertical="center" wrapText="1"/>
    </xf>
    <xf numFmtId="165" fontId="41" fillId="14" borderId="0" xfId="12" applyFont="1" applyFill="1" applyBorder="1" applyAlignment="1">
      <alignment horizontal="right" vertical="center" wrapText="1"/>
    </xf>
    <xf numFmtId="165" fontId="59" fillId="14" borderId="0" xfId="12" applyFont="1" applyFill="1" applyBorder="1" applyAlignment="1">
      <alignment horizontal="right" vertical="center" wrapText="1"/>
    </xf>
    <xf numFmtId="165" fontId="41" fillId="0" borderId="28" xfId="12" applyFont="1" applyFill="1" applyBorder="1" applyAlignment="1">
      <alignment horizontal="right" vertical="center" wrapText="1"/>
    </xf>
    <xf numFmtId="0" fontId="61" fillId="0" borderId="10" xfId="0" applyFont="1" applyBorder="1"/>
    <xf numFmtId="0" fontId="61" fillId="0" borderId="0" xfId="0" applyFont="1" applyFill="1" applyBorder="1"/>
    <xf numFmtId="0" fontId="61" fillId="0" borderId="0" xfId="0" applyFont="1"/>
    <xf numFmtId="2" fontId="2" fillId="15" borderId="10" xfId="0" applyNumberFormat="1" applyFont="1" applyFill="1" applyBorder="1" applyAlignment="1">
      <alignment horizontal="center" vertical="center"/>
    </xf>
    <xf numFmtId="0" fontId="62" fillId="0" borderId="10" xfId="0" applyFont="1" applyBorder="1" applyProtection="1">
      <protection locked="0"/>
    </xf>
    <xf numFmtId="0" fontId="62" fillId="0" borderId="10" xfId="1" applyNumberFormat="1" applyFont="1" applyFill="1" applyBorder="1" applyAlignment="1">
      <alignment horizontal="left" vertical="center"/>
    </xf>
    <xf numFmtId="0" fontId="62" fillId="0" borderId="10" xfId="1" applyFont="1" applyFill="1" applyBorder="1" applyAlignment="1">
      <alignment horizontal="left" vertical="center"/>
    </xf>
    <xf numFmtId="0" fontId="62" fillId="0" borderId="10" xfId="1" applyFont="1" applyFill="1" applyBorder="1" applyAlignment="1">
      <alignment horizontal="left" vertical="center" wrapText="1"/>
    </xf>
    <xf numFmtId="2" fontId="62" fillId="0" borderId="11" xfId="1" applyNumberFormat="1" applyFont="1" applyFill="1" applyBorder="1" applyAlignment="1">
      <alignment horizontal="center" vertical="center"/>
    </xf>
    <xf numFmtId="1" fontId="62" fillId="0" borderId="10" xfId="0" applyNumberFormat="1" applyFont="1" applyFill="1" applyBorder="1" applyAlignment="1" applyProtection="1">
      <alignment horizontal="center" vertical="center"/>
      <protection locked="0"/>
    </xf>
    <xf numFmtId="2" fontId="62" fillId="0" borderId="10" xfId="1" applyNumberFormat="1" applyFont="1" applyBorder="1" applyAlignment="1">
      <alignment horizontal="center" vertical="center" wrapText="1"/>
    </xf>
    <xf numFmtId="2" fontId="62" fillId="0" borderId="10" xfId="0" applyNumberFormat="1" applyFont="1" applyFill="1" applyBorder="1" applyAlignment="1" applyProtection="1">
      <alignment horizontal="center" vertical="center"/>
      <protection locked="0"/>
    </xf>
    <xf numFmtId="0" fontId="62" fillId="0" borderId="0" xfId="0" applyFont="1" applyFill="1" applyBorder="1" applyProtection="1">
      <protection locked="0"/>
    </xf>
    <xf numFmtId="0" fontId="62" fillId="0" borderId="0" xfId="0" applyFont="1" applyBorder="1" applyProtection="1">
      <protection locked="0"/>
    </xf>
    <xf numFmtId="0" fontId="62" fillId="0" borderId="10" xfId="1" applyNumberFormat="1" applyFont="1" applyBorder="1" applyAlignment="1">
      <alignment horizontal="left" vertical="center"/>
    </xf>
    <xf numFmtId="1" fontId="62" fillId="0" borderId="10" xfId="1" applyNumberFormat="1" applyFont="1" applyBorder="1" applyAlignment="1">
      <alignment horizontal="left" vertical="center"/>
    </xf>
    <xf numFmtId="0" fontId="62" fillId="0" borderId="10" xfId="1" applyFont="1" applyBorder="1" applyAlignment="1">
      <alignment horizontal="left" vertical="center" wrapText="1"/>
    </xf>
    <xf numFmtId="2" fontId="62" fillId="0" borderId="10" xfId="1" applyNumberFormat="1" applyFont="1" applyFill="1" applyBorder="1" applyAlignment="1">
      <alignment horizontal="center" vertical="center"/>
    </xf>
    <xf numFmtId="1" fontId="62" fillId="0" borderId="10" xfId="0" applyNumberFormat="1" applyFont="1" applyBorder="1" applyAlignment="1" applyProtection="1">
      <alignment horizontal="center" vertical="center"/>
      <protection locked="0"/>
    </xf>
    <xf numFmtId="0" fontId="62" fillId="0" borderId="10" xfId="0" applyFont="1" applyBorder="1" applyAlignment="1" applyProtection="1">
      <alignment horizontal="center" vertical="center"/>
      <protection locked="0"/>
    </xf>
    <xf numFmtId="0" fontId="62" fillId="0" borderId="0" xfId="0" applyFont="1" applyFill="1" applyBorder="1"/>
    <xf numFmtId="0" fontId="37" fillId="10" borderId="6" xfId="14" applyFont="1" applyBorder="1" applyAlignment="1">
      <alignment horizontal="center" vertical="center" wrapText="1"/>
    </xf>
    <xf numFmtId="0" fontId="38" fillId="0" borderId="0" xfId="15" applyFont="1" applyAlignment="1">
      <alignment horizontal="left" vertical="center" readingOrder="1"/>
    </xf>
    <xf numFmtId="0" fontId="30" fillId="0" borderId="4" xfId="16" applyNumberFormat="1" applyFont="1" applyFill="1" applyBorder="1" applyAlignment="1">
      <alignment horizontal="right"/>
    </xf>
    <xf numFmtId="0" fontId="35" fillId="0" borderId="0" xfId="15"/>
    <xf numFmtId="0" fontId="40" fillId="10" borderId="35" xfId="14" applyFont="1" applyBorder="1" applyAlignment="1">
      <alignment horizontal="center" vertical="center" wrapText="1"/>
    </xf>
    <xf numFmtId="9" fontId="45" fillId="13" borderId="4" xfId="16" applyFont="1" applyFill="1" applyBorder="1" applyAlignment="1" applyProtection="1">
      <alignment horizontal="right" vertical="center" wrapText="1"/>
      <protection locked="0"/>
    </xf>
    <xf numFmtId="9" fontId="47" fillId="11" borderId="0" xfId="16" applyFont="1" applyFill="1" applyBorder="1" applyAlignment="1" applyProtection="1">
      <alignment horizontal="right" vertical="center" wrapText="1"/>
      <protection locked="0"/>
    </xf>
    <xf numFmtId="0" fontId="49" fillId="10" borderId="35" xfId="14" applyFont="1" applyBorder="1" applyAlignment="1">
      <alignment horizontal="center" vertical="center" wrapText="1"/>
    </xf>
    <xf numFmtId="14" fontId="40" fillId="10" borderId="35" xfId="14" applyNumberFormat="1" applyFont="1" applyBorder="1" applyAlignment="1">
      <alignment horizontal="center" vertical="center" wrapText="1"/>
    </xf>
    <xf numFmtId="166" fontId="41" fillId="0" borderId="28" xfId="1" applyNumberFormat="1" applyFont="1" applyBorder="1" applyAlignment="1" applyProtection="1">
      <alignment horizontal="center" vertical="top"/>
      <protection locked="0"/>
    </xf>
    <xf numFmtId="9" fontId="40" fillId="11" borderId="0" xfId="16" applyFont="1" applyFill="1" applyBorder="1" applyAlignment="1" applyProtection="1">
      <alignment horizontal="right" vertical="center" wrapText="1"/>
      <protection locked="0"/>
    </xf>
    <xf numFmtId="166" fontId="31" fillId="11" borderId="0" xfId="1" applyNumberFormat="1" applyFont="1" applyFill="1" applyAlignment="1" applyProtection="1">
      <alignment horizontal="center" vertical="top"/>
      <protection locked="0"/>
    </xf>
    <xf numFmtId="166" fontId="45" fillId="11" borderId="0" xfId="1" applyNumberFormat="1" applyFont="1" applyFill="1" applyAlignment="1" applyProtection="1">
      <alignment horizontal="center" vertical="top"/>
      <protection locked="0"/>
    </xf>
    <xf numFmtId="166" fontId="48" fillId="0" borderId="28" xfId="1" applyNumberFormat="1" applyFont="1" applyBorder="1" applyAlignment="1">
      <alignment horizontal="center" vertical="top" wrapText="1"/>
    </xf>
    <xf numFmtId="166" fontId="47" fillId="11" borderId="0" xfId="1" applyNumberFormat="1" applyFont="1" applyFill="1" applyAlignment="1" applyProtection="1">
      <alignment horizontal="left" vertical="top" wrapText="1"/>
      <protection locked="0"/>
    </xf>
    <xf numFmtId="0" fontId="4" fillId="0" borderId="0" xfId="15" applyFont="1"/>
    <xf numFmtId="0" fontId="40" fillId="18" borderId="35" xfId="14" applyFont="1" applyFill="1" applyBorder="1" applyAlignment="1">
      <alignment horizontal="center" vertical="center" wrapText="1"/>
    </xf>
    <xf numFmtId="1" fontId="64" fillId="0" borderId="0" xfId="1" applyNumberFormat="1" applyFont="1" applyAlignment="1">
      <alignment horizontal="left" vertical="top"/>
    </xf>
    <xf numFmtId="1" fontId="64" fillId="0" borderId="36" xfId="1" applyNumberFormat="1" applyFont="1" applyBorder="1" applyAlignment="1">
      <alignment horizontal="left" vertical="top"/>
    </xf>
    <xf numFmtId="49" fontId="64" fillId="0" borderId="0" xfId="1" applyNumberFormat="1" applyFont="1" applyAlignment="1">
      <alignment horizontal="left" vertical="top"/>
    </xf>
    <xf numFmtId="0" fontId="64" fillId="0" borderId="28" xfId="1" applyFont="1" applyBorder="1" applyAlignment="1">
      <alignment horizontal="left" vertical="top" wrapText="1"/>
    </xf>
    <xf numFmtId="0" fontId="64" fillId="0" borderId="28" xfId="1" applyFont="1" applyBorder="1" applyAlignment="1">
      <alignment horizontal="center" vertical="center" wrapText="1"/>
    </xf>
    <xf numFmtId="2" fontId="64" fillId="0" borderId="28" xfId="1" applyNumberFormat="1" applyFont="1" applyBorder="1" applyAlignment="1" applyProtection="1">
      <alignment horizontal="center" vertical="top"/>
      <protection locked="0"/>
    </xf>
    <xf numFmtId="1" fontId="64" fillId="0" borderId="28" xfId="1" applyNumberFormat="1" applyFont="1" applyBorder="1" applyAlignment="1" applyProtection="1">
      <alignment horizontal="center" vertical="top"/>
      <protection locked="0"/>
    </xf>
    <xf numFmtId="166" fontId="64" fillId="0" borderId="28" xfId="1" applyNumberFormat="1" applyFont="1" applyBorder="1" applyAlignment="1" applyProtection="1">
      <alignment horizontal="center" vertical="top"/>
      <protection locked="0"/>
    </xf>
    <xf numFmtId="2" fontId="64" fillId="0" borderId="28" xfId="1" applyNumberFormat="1" applyFont="1" applyBorder="1" applyAlignment="1" applyProtection="1">
      <alignment horizontal="left" vertical="top" wrapText="1"/>
      <protection locked="0"/>
    </xf>
    <xf numFmtId="2" fontId="64" fillId="0" borderId="28" xfId="1" applyNumberFormat="1" applyFont="1" applyBorder="1" applyAlignment="1" applyProtection="1">
      <alignment horizontal="center" vertical="center"/>
      <protection locked="0"/>
    </xf>
    <xf numFmtId="1" fontId="64" fillId="0" borderId="6" xfId="1" applyNumberFormat="1" applyFont="1" applyBorder="1" applyAlignment="1">
      <alignment horizontal="center" vertical="top"/>
    </xf>
    <xf numFmtId="166" fontId="48" fillId="0" borderId="0" xfId="1" applyNumberFormat="1" applyFont="1" applyAlignment="1">
      <alignment horizontal="center" vertical="top" wrapText="1"/>
    </xf>
    <xf numFmtId="9" fontId="45" fillId="13" borderId="1" xfId="16" applyFont="1" applyFill="1" applyBorder="1" applyAlignment="1" applyProtection="1">
      <alignment horizontal="right" vertical="center" wrapText="1"/>
      <protection locked="0"/>
    </xf>
    <xf numFmtId="14" fontId="52" fillId="10" borderId="35" xfId="14" applyNumberFormat="1" applyFont="1" applyBorder="1" applyAlignment="1">
      <alignment horizontal="center" vertical="center" wrapText="1"/>
    </xf>
    <xf numFmtId="9" fontId="45" fillId="11" borderId="0" xfId="16" applyFont="1" applyFill="1" applyBorder="1" applyAlignment="1" applyProtection="1">
      <alignment horizontal="right" vertical="center" wrapText="1"/>
      <protection locked="0"/>
    </xf>
    <xf numFmtId="0" fontId="35" fillId="0" borderId="6" xfId="15" applyBorder="1"/>
    <xf numFmtId="9" fontId="31" fillId="13" borderId="1" xfId="16" applyFont="1" applyFill="1" applyBorder="1" applyAlignment="1" applyProtection="1">
      <alignment horizontal="right" vertical="center" wrapText="1"/>
      <protection locked="0"/>
    </xf>
    <xf numFmtId="9" fontId="40" fillId="11" borderId="2" xfId="16" applyFont="1" applyFill="1" applyBorder="1" applyAlignment="1" applyProtection="1">
      <alignment horizontal="right" vertical="center" wrapText="1"/>
      <protection locked="0"/>
    </xf>
    <xf numFmtId="9" fontId="31" fillId="11" borderId="0" xfId="16" applyFont="1" applyFill="1" applyBorder="1" applyAlignment="1" applyProtection="1">
      <alignment horizontal="right" vertical="center"/>
      <protection locked="0"/>
    </xf>
    <xf numFmtId="9" fontId="40" fillId="11" borderId="28" xfId="16" applyFont="1" applyFill="1" applyBorder="1" applyAlignment="1" applyProtection="1">
      <alignment horizontal="right" vertical="center" wrapText="1"/>
      <protection locked="0"/>
    </xf>
    <xf numFmtId="0" fontId="47" fillId="10" borderId="35" xfId="14" applyFont="1" applyBorder="1" applyAlignment="1">
      <alignment horizontal="center" vertical="center" wrapText="1"/>
    </xf>
    <xf numFmtId="9" fontId="31" fillId="13" borderId="1" xfId="16" applyFont="1" applyFill="1" applyBorder="1" applyAlignment="1" applyProtection="1">
      <alignment horizontal="right" wrapText="1"/>
      <protection locked="0"/>
    </xf>
    <xf numFmtId="0" fontId="41" fillId="0" borderId="0" xfId="15" applyFont="1" applyAlignment="1">
      <alignment vertical="center" wrapText="1"/>
    </xf>
    <xf numFmtId="49" fontId="41" fillId="0" borderId="0" xfId="15" applyNumberFormat="1" applyFont="1" applyAlignment="1">
      <alignment vertical="center" wrapText="1"/>
    </xf>
    <xf numFmtId="0" fontId="41" fillId="0" borderId="0" xfId="15" applyFont="1" applyAlignment="1">
      <alignment horizontal="left" vertical="center" wrapText="1"/>
    </xf>
    <xf numFmtId="14" fontId="31" fillId="10" borderId="35" xfId="14" applyNumberFormat="1" applyFont="1" applyBorder="1" applyAlignment="1">
      <alignment horizontal="center" vertical="center" wrapText="1"/>
    </xf>
    <xf numFmtId="14" fontId="47" fillId="10" borderId="35" xfId="14" applyNumberFormat="1" applyFont="1" applyBorder="1" applyAlignment="1">
      <alignment horizontal="center" vertical="center" wrapText="1"/>
    </xf>
    <xf numFmtId="49" fontId="51" fillId="0" borderId="0" xfId="1" applyNumberFormat="1" applyFont="1" applyAlignment="1">
      <alignment horizontal="left" vertical="top"/>
    </xf>
    <xf numFmtId="1" fontId="4" fillId="0" borderId="36" xfId="1" quotePrefix="1" applyNumberFormat="1" applyBorder="1" applyAlignment="1">
      <alignment horizontal="left" vertical="top" wrapText="1"/>
    </xf>
    <xf numFmtId="0" fontId="51" fillId="0" borderId="28" xfId="1" applyFont="1" applyBorder="1" applyAlignment="1">
      <alignment horizontal="left" vertical="top" wrapText="1"/>
    </xf>
    <xf numFmtId="49" fontId="51" fillId="0" borderId="28" xfId="1" applyNumberFormat="1" applyFont="1" applyBorder="1" applyAlignment="1">
      <alignment horizontal="left" vertical="top" wrapText="1"/>
    </xf>
    <xf numFmtId="0" fontId="51" fillId="0" borderId="28" xfId="1" applyFont="1" applyBorder="1" applyAlignment="1">
      <alignment horizontal="left" vertical="center" wrapText="1"/>
    </xf>
    <xf numFmtId="165" fontId="51" fillId="0" borderId="28" xfId="12" applyFont="1" applyBorder="1" applyAlignment="1">
      <alignment horizontal="center" vertical="center" wrapText="1"/>
    </xf>
    <xf numFmtId="1" fontId="51" fillId="0" borderId="28" xfId="1" applyNumberFormat="1" applyFont="1" applyBorder="1" applyAlignment="1">
      <alignment horizontal="center" vertical="top" wrapText="1"/>
    </xf>
    <xf numFmtId="1" fontId="51" fillId="0" borderId="28" xfId="1" applyNumberFormat="1" applyFont="1" applyBorder="1" applyAlignment="1" applyProtection="1">
      <alignment horizontal="center" vertical="center"/>
      <protection locked="0"/>
    </xf>
    <xf numFmtId="1" fontId="51" fillId="0" borderId="28" xfId="1" applyNumberFormat="1" applyFont="1" applyBorder="1" applyAlignment="1" applyProtection="1">
      <alignment horizontal="center" vertical="top"/>
      <protection locked="0"/>
    </xf>
    <xf numFmtId="1" fontId="51" fillId="0" borderId="28" xfId="1" applyNumberFormat="1" applyFont="1" applyBorder="1" applyAlignment="1" applyProtection="1">
      <alignment horizontal="left" vertical="center" wrapText="1"/>
      <protection locked="0"/>
    </xf>
    <xf numFmtId="1" fontId="51" fillId="0" borderId="37" xfId="1" applyNumberFormat="1" applyFont="1" applyBorder="1" applyAlignment="1">
      <alignment horizontal="center" vertical="top" wrapText="1"/>
    </xf>
    <xf numFmtId="1" fontId="53" fillId="0" borderId="28" xfId="1" applyNumberFormat="1" applyFont="1" applyBorder="1" applyAlignment="1" applyProtection="1">
      <alignment horizontal="center" vertical="top"/>
      <protection locked="0"/>
    </xf>
    <xf numFmtId="9" fontId="41" fillId="0" borderId="28" xfId="16" applyFont="1" applyFill="1" applyBorder="1" applyAlignment="1">
      <alignment horizontal="left" vertical="top" wrapText="1"/>
    </xf>
    <xf numFmtId="0" fontId="41" fillId="4" borderId="28" xfId="1" applyFont="1" applyFill="1" applyBorder="1" applyAlignment="1">
      <alignment horizontal="left" vertical="top" wrapText="1"/>
    </xf>
    <xf numFmtId="2" fontId="41" fillId="4" borderId="28" xfId="1" applyNumberFormat="1" applyFont="1" applyFill="1" applyBorder="1" applyAlignment="1" applyProtection="1">
      <alignment horizontal="center" vertical="top"/>
      <protection locked="0"/>
    </xf>
    <xf numFmtId="1" fontId="41" fillId="4" borderId="28" xfId="1" applyNumberFormat="1" applyFont="1" applyFill="1" applyBorder="1" applyAlignment="1" applyProtection="1">
      <alignment horizontal="center" vertical="top"/>
      <protection locked="0"/>
    </xf>
    <xf numFmtId="49" fontId="41" fillId="4" borderId="28" xfId="1" applyNumberFormat="1" applyFont="1" applyFill="1" applyBorder="1" applyAlignment="1">
      <alignment horizontal="left" vertical="top" wrapText="1"/>
    </xf>
    <xf numFmtId="1" fontId="41" fillId="4" borderId="28" xfId="1" applyNumberFormat="1" applyFont="1" applyFill="1" applyBorder="1" applyAlignment="1" applyProtection="1">
      <alignment horizontal="center" vertical="center"/>
      <protection locked="0"/>
    </xf>
    <xf numFmtId="1" fontId="41" fillId="4" borderId="37" xfId="1" applyNumberFormat="1" applyFont="1" applyFill="1" applyBorder="1" applyAlignment="1">
      <alignment horizontal="center" vertical="top"/>
    </xf>
    <xf numFmtId="165" fontId="41" fillId="0" borderId="0" xfId="12" applyFont="1" applyFill="1" applyBorder="1" applyAlignment="1">
      <alignment horizontal="right" vertical="top" wrapText="1"/>
    </xf>
    <xf numFmtId="0" fontId="47" fillId="0" borderId="0" xfId="15" applyFont="1"/>
    <xf numFmtId="49" fontId="35" fillId="0" borderId="0" xfId="15" applyNumberFormat="1"/>
    <xf numFmtId="0" fontId="35" fillId="0" borderId="0" xfId="15" applyAlignment="1">
      <alignment horizontal="left"/>
    </xf>
    <xf numFmtId="0" fontId="35" fillId="0" borderId="0" xfId="15" applyAlignment="1">
      <alignment horizontal="left" wrapText="1"/>
    </xf>
    <xf numFmtId="9" fontId="0" fillId="0" borderId="0" xfId="16" applyFont="1" applyAlignment="1">
      <alignment horizontal="right"/>
    </xf>
    <xf numFmtId="165" fontId="65" fillId="0" borderId="28" xfId="12" applyFont="1" applyBorder="1" applyAlignment="1">
      <alignment horizontal="right" vertical="center" wrapText="1"/>
    </xf>
    <xf numFmtId="165" fontId="66" fillId="0" borderId="28" xfId="12" applyFont="1" applyBorder="1" applyAlignment="1">
      <alignment horizontal="right" vertical="center" wrapText="1"/>
    </xf>
    <xf numFmtId="0" fontId="26" fillId="6" borderId="29" xfId="0" applyFont="1" applyFill="1" applyBorder="1" applyAlignment="1">
      <alignment vertical="center"/>
    </xf>
    <xf numFmtId="0" fontId="2" fillId="0" borderId="10" xfId="0" applyNumberFormat="1" applyFont="1" applyFill="1" applyBorder="1" applyAlignment="1" applyProtection="1">
      <alignment horizontal="center" vertical="center"/>
      <protection locked="0"/>
    </xf>
    <xf numFmtId="0" fontId="26" fillId="6" borderId="21" xfId="0" applyFont="1" applyFill="1" applyBorder="1" applyAlignment="1">
      <alignment vertical="center"/>
    </xf>
    <xf numFmtId="0" fontId="29" fillId="6" borderId="29" xfId="0" applyFont="1" applyFill="1" applyBorder="1" applyAlignment="1">
      <alignment vertical="center"/>
    </xf>
    <xf numFmtId="0" fontId="57" fillId="7" borderId="29" xfId="0" applyFont="1" applyFill="1" applyBorder="1" applyAlignment="1">
      <alignment vertical="center"/>
    </xf>
    <xf numFmtId="0" fontId="28" fillId="7" borderId="29" xfId="0" applyFont="1" applyFill="1" applyBorder="1" applyAlignment="1">
      <alignment vertical="center"/>
    </xf>
    <xf numFmtId="0" fontId="31" fillId="7" borderId="29" xfId="0" applyFont="1" applyFill="1" applyBorder="1" applyAlignment="1">
      <alignment vertical="center"/>
    </xf>
    <xf numFmtId="0" fontId="63" fillId="6" borderId="29" xfId="0" applyFont="1" applyFill="1" applyBorder="1" applyAlignment="1">
      <alignment vertical="center"/>
    </xf>
    <xf numFmtId="0" fontId="2" fillId="15" borderId="10" xfId="0" applyNumberFormat="1" applyFont="1" applyFill="1" applyBorder="1" applyAlignment="1" applyProtection="1">
      <alignment horizontal="center" vertical="center"/>
      <protection locked="0"/>
    </xf>
    <xf numFmtId="0" fontId="67" fillId="15" borderId="10" xfId="0" applyNumberFormat="1" applyFont="1" applyFill="1" applyBorder="1" applyAlignment="1" applyProtection="1">
      <alignment horizontal="center" vertical="center"/>
      <protection locked="0"/>
    </xf>
    <xf numFmtId="0" fontId="2" fillId="17" borderId="10" xfId="0" applyNumberFormat="1" applyFont="1" applyFill="1" applyBorder="1" applyAlignment="1" applyProtection="1">
      <alignment horizontal="center" vertical="center"/>
      <protection locked="0"/>
    </xf>
    <xf numFmtId="2" fontId="2" fillId="17" borderId="10" xfId="0" applyNumberFormat="1" applyFont="1" applyFill="1" applyBorder="1" applyAlignment="1">
      <alignment horizontal="center" vertical="center"/>
    </xf>
    <xf numFmtId="165" fontId="53" fillId="0" borderId="28" xfId="12" applyFont="1" applyBorder="1" applyAlignment="1">
      <alignment horizontal="right" vertical="center" wrapText="1"/>
    </xf>
    <xf numFmtId="0" fontId="68" fillId="0" borderId="10" xfId="0" applyFont="1" applyBorder="1"/>
    <xf numFmtId="49" fontId="69" fillId="0" borderId="10" xfId="0" applyNumberFormat="1" applyFont="1" applyBorder="1" applyAlignment="1">
      <alignment horizontal="left" vertical="center"/>
    </xf>
    <xf numFmtId="0" fontId="69" fillId="0" borderId="10" xfId="0" applyFont="1" applyBorder="1" applyAlignment="1">
      <alignment horizontal="left" vertical="center" wrapText="1"/>
    </xf>
    <xf numFmtId="2" fontId="69" fillId="0" borderId="10" xfId="0" applyNumberFormat="1" applyFont="1" applyBorder="1" applyAlignment="1">
      <alignment horizontal="center" vertical="center"/>
    </xf>
    <xf numFmtId="1" fontId="69" fillId="0" borderId="10" xfId="0" applyNumberFormat="1" applyFont="1" applyBorder="1" applyAlignment="1" applyProtection="1">
      <alignment horizontal="center" vertical="center"/>
      <protection locked="0"/>
    </xf>
    <xf numFmtId="1" fontId="69" fillId="0" borderId="10" xfId="0" applyNumberFormat="1" applyFont="1" applyBorder="1" applyAlignment="1">
      <alignment horizontal="left" vertical="center" wrapText="1"/>
    </xf>
    <xf numFmtId="1" fontId="69" fillId="0" borderId="10" xfId="0" applyNumberFormat="1" applyFont="1" applyFill="1" applyBorder="1" applyAlignment="1" applyProtection="1">
      <alignment horizontal="center" vertical="center"/>
      <protection locked="0"/>
    </xf>
    <xf numFmtId="2" fontId="69" fillId="0" borderId="10" xfId="0" applyNumberFormat="1" applyFont="1" applyBorder="1" applyAlignment="1" applyProtection="1">
      <alignment horizontal="center" vertical="center"/>
      <protection locked="0"/>
    </xf>
    <xf numFmtId="0" fontId="69" fillId="0" borderId="10" xfId="0" applyNumberFormat="1" applyFont="1" applyFill="1" applyBorder="1" applyAlignment="1" applyProtection="1">
      <alignment horizontal="center" vertical="center"/>
      <protection locked="0"/>
    </xf>
    <xf numFmtId="0" fontId="69" fillId="0" borderId="0" xfId="0" applyFont="1" applyFill="1" applyBorder="1"/>
    <xf numFmtId="0" fontId="69" fillId="0" borderId="0" xfId="0" applyFont="1"/>
    <xf numFmtId="1" fontId="16" fillId="0" borderId="13" xfId="0" applyNumberFormat="1" applyFont="1" applyBorder="1" applyAlignment="1">
      <alignment horizontal="center" vertical="center"/>
    </xf>
    <xf numFmtId="1" fontId="16" fillId="0" borderId="21" xfId="0" applyNumberFormat="1" applyFont="1" applyBorder="1" applyAlignment="1">
      <alignment horizontal="center" vertical="center"/>
    </xf>
    <xf numFmtId="0" fontId="3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2" fillId="0" borderId="10" xfId="0" applyFont="1" applyBorder="1" applyAlignment="1">
      <alignment horizontal="center" vertical="center"/>
    </xf>
    <xf numFmtId="0" fontId="28" fillId="7" borderId="12" xfId="0" applyFont="1" applyFill="1" applyBorder="1" applyAlignment="1">
      <alignment horizontal="left" vertical="center"/>
    </xf>
    <xf numFmtId="0" fontId="28" fillId="7" borderId="29" xfId="0" applyFont="1" applyFill="1" applyBorder="1" applyAlignment="1">
      <alignment horizontal="left" vertical="center"/>
    </xf>
    <xf numFmtId="0" fontId="28" fillId="7" borderId="29" xfId="0" applyFont="1" applyFill="1" applyBorder="1" applyAlignment="1">
      <alignment horizontal="center" vertical="center"/>
    </xf>
    <xf numFmtId="0" fontId="57" fillId="7" borderId="29" xfId="0" applyFont="1" applyFill="1" applyBorder="1" applyAlignment="1">
      <alignment horizontal="center" vertical="center"/>
    </xf>
    <xf numFmtId="0" fontId="57" fillId="7" borderId="12" xfId="0" applyFont="1" applyFill="1" applyBorder="1" applyAlignment="1">
      <alignment horizontal="left" vertical="center"/>
    </xf>
    <xf numFmtId="0" fontId="57" fillId="7" borderId="29" xfId="0" applyFont="1" applyFill="1" applyBorder="1" applyAlignment="1">
      <alignment horizontal="left" vertical="center"/>
    </xf>
    <xf numFmtId="0" fontId="26" fillId="6" borderId="12" xfId="0" applyFont="1" applyFill="1" applyBorder="1" applyAlignment="1">
      <alignment horizontal="center" vertical="center"/>
    </xf>
    <xf numFmtId="0" fontId="26" fillId="6" borderId="29" xfId="0" applyFont="1" applyFill="1" applyBorder="1" applyAlignment="1">
      <alignment horizontal="center" vertical="center"/>
    </xf>
    <xf numFmtId="0" fontId="31" fillId="7" borderId="29" xfId="0" applyFont="1" applyFill="1" applyBorder="1" applyAlignment="1">
      <alignment horizontal="center" vertical="center"/>
    </xf>
    <xf numFmtId="0" fontId="31" fillId="7" borderId="12" xfId="0" applyFont="1" applyFill="1" applyBorder="1" applyAlignment="1">
      <alignment horizontal="left" vertical="center"/>
    </xf>
    <xf numFmtId="0" fontId="31" fillId="7" borderId="29" xfId="0" applyFont="1" applyFill="1" applyBorder="1" applyAlignment="1">
      <alignment horizontal="left" vertical="center"/>
    </xf>
    <xf numFmtId="0" fontId="63" fillId="6" borderId="12" xfId="0" applyFont="1" applyFill="1" applyBorder="1" applyAlignment="1">
      <alignment horizontal="center" vertical="center"/>
    </xf>
    <xf numFmtId="0" fontId="63" fillId="6" borderId="29" xfId="0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18" xfId="0" applyNumberFormat="1" applyFont="1" applyFill="1" applyBorder="1" applyAlignment="1" applyProtection="1">
      <alignment horizontal="center" vertical="center" wrapText="1"/>
      <protection locked="0"/>
    </xf>
    <xf numFmtId="1" fontId="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5" fillId="3" borderId="30" xfId="0" applyFont="1" applyFill="1" applyBorder="1" applyAlignment="1" applyProtection="1">
      <alignment horizontal="center" vertical="center"/>
      <protection locked="0"/>
    </xf>
    <xf numFmtId="0" fontId="15" fillId="3" borderId="31" xfId="0" applyFont="1" applyFill="1" applyBorder="1" applyAlignment="1" applyProtection="1">
      <alignment horizontal="center" vertical="center"/>
      <protection locked="0"/>
    </xf>
    <xf numFmtId="0" fontId="15" fillId="3" borderId="43" xfId="0" applyFont="1" applyFill="1" applyBorder="1" applyAlignment="1" applyProtection="1">
      <alignment horizontal="center" vertical="center"/>
      <protection locked="0"/>
    </xf>
    <xf numFmtId="0" fontId="29" fillId="6" borderId="12" xfId="0" applyFont="1" applyFill="1" applyBorder="1" applyAlignment="1">
      <alignment horizontal="center" vertical="center"/>
    </xf>
    <xf numFmtId="0" fontId="29" fillId="6" borderId="29" xfId="0" applyFont="1" applyFill="1" applyBorder="1" applyAlignment="1">
      <alignment horizontal="center" vertical="center"/>
    </xf>
    <xf numFmtId="0" fontId="57" fillId="7" borderId="12" xfId="0" applyFont="1" applyFill="1" applyBorder="1" applyAlignment="1">
      <alignment horizontal="center" vertical="center"/>
    </xf>
    <xf numFmtId="0" fontId="57" fillId="7" borderId="14" xfId="0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 wrapText="1"/>
    </xf>
    <xf numFmtId="1" fontId="16" fillId="0" borderId="21" xfId="0" applyNumberFormat="1" applyFont="1" applyBorder="1" applyAlignment="1">
      <alignment horizontal="center" vertical="center" wrapText="1"/>
    </xf>
    <xf numFmtId="0" fontId="26" fillId="6" borderId="23" xfId="0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center" vertical="center"/>
    </xf>
    <xf numFmtId="1" fontId="33" fillId="0" borderId="21" xfId="0" applyNumberFormat="1" applyFont="1" applyBorder="1" applyAlignment="1">
      <alignment horizontal="center" vertical="center" wrapText="1"/>
    </xf>
    <xf numFmtId="0" fontId="4" fillId="5" borderId="20" xfId="0" applyFont="1" applyFill="1" applyBorder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1" xfId="0" applyFont="1" applyFill="1" applyBorder="1" applyAlignment="1">
      <alignment horizontal="center" vertical="top" wrapText="1"/>
    </xf>
    <xf numFmtId="0" fontId="4" fillId="5" borderId="9" xfId="0" applyFont="1" applyFill="1" applyBorder="1" applyAlignment="1">
      <alignment horizontal="center" vertical="top" wrapText="1"/>
    </xf>
    <xf numFmtId="0" fontId="4" fillId="5" borderId="25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4" fillId="5" borderId="26" xfId="0" applyFont="1" applyFill="1" applyBorder="1" applyAlignment="1">
      <alignment horizontal="left" vertical="top" wrapText="1"/>
    </xf>
    <xf numFmtId="0" fontId="4" fillId="5" borderId="27" xfId="0" applyFont="1" applyFill="1" applyBorder="1" applyAlignment="1">
      <alignment horizontal="left" vertical="top" wrapText="1"/>
    </xf>
    <xf numFmtId="0" fontId="29" fillId="6" borderId="20" xfId="0" applyFont="1" applyFill="1" applyBorder="1" applyAlignment="1">
      <alignment horizontal="center"/>
    </xf>
    <xf numFmtId="0" fontId="29" fillId="6" borderId="21" xfId="0" applyFont="1" applyFill="1" applyBorder="1" applyAlignment="1">
      <alignment horizontal="center"/>
    </xf>
    <xf numFmtId="0" fontId="29" fillId="8" borderId="9" xfId="0" applyFont="1" applyFill="1" applyBorder="1" applyAlignment="1">
      <alignment horizontal="center"/>
    </xf>
    <xf numFmtId="0" fontId="4" fillId="5" borderId="18" xfId="0" applyFont="1" applyFill="1" applyBorder="1" applyAlignment="1">
      <alignment horizontal="center" vertical="top" wrapText="1"/>
    </xf>
    <xf numFmtId="0" fontId="0" fillId="0" borderId="17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5" xfId="0" applyBorder="1" applyAlignment="1">
      <alignment horizontal="left"/>
    </xf>
    <xf numFmtId="0" fontId="4" fillId="0" borderId="11" xfId="0" applyFont="1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5" borderId="0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0" fontId="4" fillId="5" borderId="5" xfId="0" quotePrefix="1" applyFont="1" applyFill="1" applyBorder="1" applyAlignment="1">
      <alignment horizontal="left"/>
    </xf>
    <xf numFmtId="0" fontId="4" fillId="5" borderId="0" xfId="0" quotePrefix="1" applyFont="1" applyFill="1" applyBorder="1" applyAlignment="1">
      <alignment horizontal="left"/>
    </xf>
    <xf numFmtId="0" fontId="4" fillId="5" borderId="6" xfId="0" quotePrefix="1" applyFont="1" applyFill="1" applyBorder="1" applyAlignment="1">
      <alignment horizontal="left"/>
    </xf>
    <xf numFmtId="0" fontId="0" fillId="5" borderId="0" xfId="0" applyFill="1" applyBorder="1" applyAlignment="1">
      <alignment horizontal="left" wrapText="1"/>
    </xf>
    <xf numFmtId="0" fontId="0" fillId="5" borderId="6" xfId="0" applyFill="1" applyBorder="1" applyAlignment="1">
      <alignment horizontal="left" wrapText="1"/>
    </xf>
    <xf numFmtId="0" fontId="5" fillId="0" borderId="11" xfId="0" applyFont="1" applyBorder="1" applyAlignment="1">
      <alignment horizontal="center"/>
    </xf>
    <xf numFmtId="0" fontId="5" fillId="0" borderId="1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1" fontId="2" fillId="0" borderId="11" xfId="0" applyNumberFormat="1" applyFont="1" applyBorder="1" applyAlignment="1" applyProtection="1">
      <alignment horizontal="center" vertical="center"/>
      <protection locked="0"/>
    </xf>
    <xf numFmtId="1" fontId="2" fillId="0" borderId="18" xfId="0" applyNumberFormat="1" applyFont="1" applyBorder="1" applyAlignment="1" applyProtection="1">
      <alignment horizontal="center" vertical="center"/>
      <protection locked="0"/>
    </xf>
    <xf numFmtId="1" fontId="2" fillId="0" borderId="9" xfId="0" applyNumberFormat="1" applyFont="1" applyBorder="1" applyAlignment="1" applyProtection="1">
      <alignment horizontal="center" vertical="center"/>
      <protection locked="0"/>
    </xf>
    <xf numFmtId="1" fontId="2" fillId="0" borderId="10" xfId="0" applyNumberFormat="1" applyFont="1" applyFill="1" applyBorder="1" applyAlignment="1" applyProtection="1">
      <alignment vertical="center" wrapText="1"/>
      <protection locked="0"/>
    </xf>
  </cellXfs>
  <cellStyles count="17">
    <cellStyle name="Comma 2" xfId="13" xr:uid="{BC2BDD67-2EFE-449F-A6D3-8B22BA1705E8}"/>
    <cellStyle name="Currency" xfId="4" builtinId="4"/>
    <cellStyle name="Dobry 2" xfId="8" xr:uid="{00000000-0005-0000-0000-000000000000}"/>
    <cellStyle name="Dziesiętny 2" xfId="11" xr:uid="{00000000-0005-0000-0000-000001000000}"/>
    <cellStyle name="Good 2" xfId="14" xr:uid="{FEA1E72C-5DF5-428F-B04F-2DF9DDA8D3FA}"/>
    <cellStyle name="Komma 4" xfId="12" xr:uid="{53906DF7-2CB8-4CF4-8423-2427F790841B}"/>
    <cellStyle name="Normal" xfId="0" builtinId="0"/>
    <cellStyle name="Normal 2" xfId="2" xr:uid="{00000000-0005-0000-0000-000002000000}"/>
    <cellStyle name="Normal 2 2" xfId="10" xr:uid="{00000000-0005-0000-0000-000003000000}"/>
    <cellStyle name="Normal 3" xfId="15" xr:uid="{C8AF7E91-CEF8-47D4-BF44-E5179E60C3D7}"/>
    <cellStyle name="Normalny 2" xfId="6" xr:uid="{00000000-0005-0000-0000-000005000000}"/>
    <cellStyle name="Percent" xfId="5" builtinId="5"/>
    <cellStyle name="Percent 2" xfId="16" xr:uid="{E6C53412-EEE3-40E7-AD0A-8FBC55855E6F}"/>
    <cellStyle name="Procentowy 2" xfId="7" xr:uid="{00000000-0005-0000-0000-000007000000}"/>
    <cellStyle name="Standard 2" xfId="1" xr:uid="{00000000-0005-0000-0000-000008000000}"/>
    <cellStyle name="Standard 4" xfId="9" xr:uid="{00000000-0005-0000-0000-000009000000}"/>
    <cellStyle name="Style 1" xfId="3" xr:uid="{00000000-0005-0000-0000-00000A000000}"/>
  </cellStyles>
  <dxfs count="0"/>
  <tableStyles count="0" defaultTableStyle="TableStyleMedium2" defaultPivotStyle="PivotStyleLight16"/>
  <colors>
    <mruColors>
      <color rgb="FF0000CC"/>
      <color rgb="FF002F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externalLink" Target="externalLinks/externalLink6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5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jpeg"/><Relationship Id="rId63" Type="http://schemas.openxmlformats.org/officeDocument/2006/relationships/image" Target="../media/image64.jpeg"/><Relationship Id="rId84" Type="http://schemas.openxmlformats.org/officeDocument/2006/relationships/image" Target="../media/image85.jpeg"/><Relationship Id="rId138" Type="http://schemas.openxmlformats.org/officeDocument/2006/relationships/hyperlink" Target="http://products.boschsecuritysystems.pl/pl/PL/products/bxp/SKU12673321072995105163-P2" TargetMode="External"/><Relationship Id="rId159" Type="http://schemas.openxmlformats.org/officeDocument/2006/relationships/image" Target="../media/image156.png"/><Relationship Id="rId170" Type="http://schemas.openxmlformats.org/officeDocument/2006/relationships/image" Target="../media/image167.png"/><Relationship Id="rId191" Type="http://schemas.openxmlformats.org/officeDocument/2006/relationships/image" Target="../media/image188.jpeg"/><Relationship Id="rId205" Type="http://schemas.openxmlformats.org/officeDocument/2006/relationships/image" Target="../media/image202.png"/><Relationship Id="rId107" Type="http://schemas.openxmlformats.org/officeDocument/2006/relationships/image" Target="../media/image108.jpe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jpeg"/><Relationship Id="rId74" Type="http://schemas.openxmlformats.org/officeDocument/2006/relationships/image" Target="../media/image75.jpeg"/><Relationship Id="rId128" Type="http://schemas.openxmlformats.org/officeDocument/2006/relationships/image" Target="../media/image129.jpeg"/><Relationship Id="rId149" Type="http://schemas.openxmlformats.org/officeDocument/2006/relationships/image" Target="../media/image146.pn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57.png"/><Relationship Id="rId181" Type="http://schemas.openxmlformats.org/officeDocument/2006/relationships/image" Target="../media/image178.jpeg"/><Relationship Id="rId22" Type="http://schemas.openxmlformats.org/officeDocument/2006/relationships/image" Target="../media/image23.jpeg"/><Relationship Id="rId43" Type="http://schemas.openxmlformats.org/officeDocument/2006/relationships/image" Target="../media/image44.jpeg"/><Relationship Id="rId64" Type="http://schemas.openxmlformats.org/officeDocument/2006/relationships/image" Target="../media/image65.jpeg"/><Relationship Id="rId118" Type="http://schemas.openxmlformats.org/officeDocument/2006/relationships/image" Target="../media/image119.jpeg"/><Relationship Id="rId139" Type="http://schemas.openxmlformats.org/officeDocument/2006/relationships/image" Target="../media/image136.jpeg"/><Relationship Id="rId85" Type="http://schemas.openxmlformats.org/officeDocument/2006/relationships/image" Target="../media/image86.jpeg"/><Relationship Id="rId150" Type="http://schemas.openxmlformats.org/officeDocument/2006/relationships/image" Target="../media/image147.png"/><Relationship Id="rId171" Type="http://schemas.openxmlformats.org/officeDocument/2006/relationships/image" Target="../media/image168.jpeg"/><Relationship Id="rId192" Type="http://schemas.openxmlformats.org/officeDocument/2006/relationships/image" Target="../media/image189.jpeg"/><Relationship Id="rId206" Type="http://schemas.openxmlformats.org/officeDocument/2006/relationships/image" Target="../media/image203.png"/><Relationship Id="rId12" Type="http://schemas.openxmlformats.org/officeDocument/2006/relationships/image" Target="../media/image13.jpeg"/><Relationship Id="rId33" Type="http://schemas.openxmlformats.org/officeDocument/2006/relationships/image" Target="../media/image34.jpeg"/><Relationship Id="rId108" Type="http://schemas.openxmlformats.org/officeDocument/2006/relationships/image" Target="../media/image109.jpeg"/><Relationship Id="rId129" Type="http://schemas.openxmlformats.org/officeDocument/2006/relationships/image" Target="../media/image130.jpe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jpeg"/><Relationship Id="rId140" Type="http://schemas.openxmlformats.org/officeDocument/2006/relationships/image" Target="../media/image137.png"/><Relationship Id="rId161" Type="http://schemas.openxmlformats.org/officeDocument/2006/relationships/image" Target="../media/image158.png"/><Relationship Id="rId182" Type="http://schemas.openxmlformats.org/officeDocument/2006/relationships/image" Target="../media/image179.jpe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jpeg"/><Relationship Id="rId44" Type="http://schemas.openxmlformats.org/officeDocument/2006/relationships/image" Target="../media/image45.jpeg"/><Relationship Id="rId65" Type="http://schemas.openxmlformats.org/officeDocument/2006/relationships/image" Target="../media/image66.jpeg"/><Relationship Id="rId86" Type="http://schemas.openxmlformats.org/officeDocument/2006/relationships/image" Target="../media/image87.jpeg"/><Relationship Id="rId130" Type="http://schemas.openxmlformats.org/officeDocument/2006/relationships/image" Target="../media/image131.jpeg"/><Relationship Id="rId151" Type="http://schemas.openxmlformats.org/officeDocument/2006/relationships/image" Target="../media/image148.png"/><Relationship Id="rId172" Type="http://schemas.openxmlformats.org/officeDocument/2006/relationships/image" Target="../media/image169.emf"/><Relationship Id="rId193" Type="http://schemas.openxmlformats.org/officeDocument/2006/relationships/image" Target="../media/image190.jpeg"/><Relationship Id="rId207" Type="http://schemas.openxmlformats.org/officeDocument/2006/relationships/image" Target="../media/image204.png"/><Relationship Id="rId13" Type="http://schemas.openxmlformats.org/officeDocument/2006/relationships/image" Target="../media/image14.jpeg"/><Relationship Id="rId109" Type="http://schemas.openxmlformats.org/officeDocument/2006/relationships/image" Target="../media/image110.jpeg"/><Relationship Id="rId34" Type="http://schemas.openxmlformats.org/officeDocument/2006/relationships/image" Target="../media/image35.jpeg"/><Relationship Id="rId55" Type="http://schemas.openxmlformats.org/officeDocument/2006/relationships/image" Target="../media/image56.jpeg"/><Relationship Id="rId76" Type="http://schemas.openxmlformats.org/officeDocument/2006/relationships/image" Target="../media/image77.jpeg"/><Relationship Id="rId97" Type="http://schemas.openxmlformats.org/officeDocument/2006/relationships/image" Target="../media/image98.jpeg"/><Relationship Id="rId120" Type="http://schemas.openxmlformats.org/officeDocument/2006/relationships/image" Target="../media/image121.jpeg"/><Relationship Id="rId141" Type="http://schemas.openxmlformats.org/officeDocument/2006/relationships/image" Target="../media/image138.jpeg"/><Relationship Id="rId7" Type="http://schemas.openxmlformats.org/officeDocument/2006/relationships/image" Target="../media/image8.jpeg"/><Relationship Id="rId162" Type="http://schemas.openxmlformats.org/officeDocument/2006/relationships/image" Target="../media/image159.png"/><Relationship Id="rId183" Type="http://schemas.openxmlformats.org/officeDocument/2006/relationships/image" Target="../media/image180.png"/><Relationship Id="rId24" Type="http://schemas.openxmlformats.org/officeDocument/2006/relationships/image" Target="../media/image25.jpeg"/><Relationship Id="rId45" Type="http://schemas.openxmlformats.org/officeDocument/2006/relationships/image" Target="../media/image46.jpeg"/><Relationship Id="rId66" Type="http://schemas.openxmlformats.org/officeDocument/2006/relationships/image" Target="../media/image67.jpeg"/><Relationship Id="rId87" Type="http://schemas.openxmlformats.org/officeDocument/2006/relationships/image" Target="../media/image88.jpeg"/><Relationship Id="rId110" Type="http://schemas.openxmlformats.org/officeDocument/2006/relationships/image" Target="../media/image111.jpeg"/><Relationship Id="rId131" Type="http://schemas.openxmlformats.org/officeDocument/2006/relationships/image" Target="../media/image132.jpeg"/><Relationship Id="rId61" Type="http://schemas.openxmlformats.org/officeDocument/2006/relationships/image" Target="../media/image62.jpeg"/><Relationship Id="rId82" Type="http://schemas.openxmlformats.org/officeDocument/2006/relationships/image" Target="../media/image83.jpeg"/><Relationship Id="rId152" Type="http://schemas.openxmlformats.org/officeDocument/2006/relationships/image" Target="../media/image149.png"/><Relationship Id="rId173" Type="http://schemas.openxmlformats.org/officeDocument/2006/relationships/image" Target="../media/image170.png"/><Relationship Id="rId194" Type="http://schemas.openxmlformats.org/officeDocument/2006/relationships/image" Target="../media/image191.jpeg"/><Relationship Id="rId199" Type="http://schemas.openxmlformats.org/officeDocument/2006/relationships/image" Target="../media/image196.png"/><Relationship Id="rId203" Type="http://schemas.openxmlformats.org/officeDocument/2006/relationships/image" Target="../media/image200.jpeg"/><Relationship Id="rId208" Type="http://schemas.openxmlformats.org/officeDocument/2006/relationships/image" Target="../media/image205.pn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jpeg"/><Relationship Id="rId105" Type="http://schemas.openxmlformats.org/officeDocument/2006/relationships/image" Target="../media/image106.jpeg"/><Relationship Id="rId126" Type="http://schemas.openxmlformats.org/officeDocument/2006/relationships/image" Target="../media/image127.png"/><Relationship Id="rId147" Type="http://schemas.openxmlformats.org/officeDocument/2006/relationships/image" Target="../media/image144.png"/><Relationship Id="rId168" Type="http://schemas.openxmlformats.org/officeDocument/2006/relationships/image" Target="../media/image165.jpeg"/><Relationship Id="rId8" Type="http://schemas.openxmlformats.org/officeDocument/2006/relationships/image" Target="../media/image9.jpeg"/><Relationship Id="rId51" Type="http://schemas.openxmlformats.org/officeDocument/2006/relationships/image" Target="../media/image52.jpeg"/><Relationship Id="rId72" Type="http://schemas.openxmlformats.org/officeDocument/2006/relationships/image" Target="../media/image73.jpeg"/><Relationship Id="rId93" Type="http://schemas.openxmlformats.org/officeDocument/2006/relationships/image" Target="../media/image94.jpeg"/><Relationship Id="rId98" Type="http://schemas.openxmlformats.org/officeDocument/2006/relationships/image" Target="../media/image99.jpeg"/><Relationship Id="rId121" Type="http://schemas.openxmlformats.org/officeDocument/2006/relationships/image" Target="../media/image122.jpeg"/><Relationship Id="rId142" Type="http://schemas.openxmlformats.org/officeDocument/2006/relationships/image" Target="../media/image139.png"/><Relationship Id="rId163" Type="http://schemas.openxmlformats.org/officeDocument/2006/relationships/image" Target="../media/image160.png"/><Relationship Id="rId184" Type="http://schemas.openxmlformats.org/officeDocument/2006/relationships/image" Target="../media/image181.jpeg"/><Relationship Id="rId189" Type="http://schemas.openxmlformats.org/officeDocument/2006/relationships/image" Target="../media/image186.pn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jpeg"/><Relationship Id="rId116" Type="http://schemas.openxmlformats.org/officeDocument/2006/relationships/image" Target="../media/image117.jpeg"/><Relationship Id="rId137" Type="http://schemas.openxmlformats.org/officeDocument/2006/relationships/image" Target="../media/image135.jpeg"/><Relationship Id="rId158" Type="http://schemas.openxmlformats.org/officeDocument/2006/relationships/image" Target="../media/image155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jpeg"/><Relationship Id="rId111" Type="http://schemas.openxmlformats.org/officeDocument/2006/relationships/image" Target="../media/image112.jpeg"/><Relationship Id="rId132" Type="http://schemas.openxmlformats.org/officeDocument/2006/relationships/hyperlink" Target="http://products.boschsecuritysystems.pl/pl/PL/products/bxp/SKU12669306992995103883-P2" TargetMode="External"/><Relationship Id="rId153" Type="http://schemas.openxmlformats.org/officeDocument/2006/relationships/image" Target="../media/image150.png"/><Relationship Id="rId174" Type="http://schemas.openxmlformats.org/officeDocument/2006/relationships/image" Target="../media/image171.png"/><Relationship Id="rId179" Type="http://schemas.openxmlformats.org/officeDocument/2006/relationships/image" Target="../media/image176.jpeg"/><Relationship Id="rId195" Type="http://schemas.openxmlformats.org/officeDocument/2006/relationships/image" Target="../media/image192.jpeg"/><Relationship Id="rId209" Type="http://schemas.openxmlformats.org/officeDocument/2006/relationships/image" Target="../media/image206.png"/><Relationship Id="rId190" Type="http://schemas.openxmlformats.org/officeDocument/2006/relationships/image" Target="../media/image187.png"/><Relationship Id="rId204" Type="http://schemas.openxmlformats.org/officeDocument/2006/relationships/image" Target="../media/image201.gif"/><Relationship Id="rId15" Type="http://schemas.openxmlformats.org/officeDocument/2006/relationships/image" Target="../media/image16.jpeg"/><Relationship Id="rId36" Type="http://schemas.openxmlformats.org/officeDocument/2006/relationships/image" Target="../media/image37.jpeg"/><Relationship Id="rId57" Type="http://schemas.openxmlformats.org/officeDocument/2006/relationships/image" Target="../media/image58.jpeg"/><Relationship Id="rId106" Type="http://schemas.openxmlformats.org/officeDocument/2006/relationships/image" Target="../media/image107.jpe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jpeg"/><Relationship Id="rId94" Type="http://schemas.openxmlformats.org/officeDocument/2006/relationships/image" Target="../media/image95.jpeg"/><Relationship Id="rId99" Type="http://schemas.openxmlformats.org/officeDocument/2006/relationships/image" Target="../media/image100.jpeg"/><Relationship Id="rId101" Type="http://schemas.openxmlformats.org/officeDocument/2006/relationships/image" Target="../media/image102.jpeg"/><Relationship Id="rId122" Type="http://schemas.openxmlformats.org/officeDocument/2006/relationships/image" Target="../media/image123.png"/><Relationship Id="rId143" Type="http://schemas.openxmlformats.org/officeDocument/2006/relationships/image" Target="../media/image140.png"/><Relationship Id="rId148" Type="http://schemas.openxmlformats.org/officeDocument/2006/relationships/image" Target="../media/image145.png"/><Relationship Id="rId164" Type="http://schemas.openxmlformats.org/officeDocument/2006/relationships/image" Target="../media/image161.jpeg"/><Relationship Id="rId169" Type="http://schemas.openxmlformats.org/officeDocument/2006/relationships/image" Target="../media/image166.jpeg"/><Relationship Id="rId185" Type="http://schemas.openxmlformats.org/officeDocument/2006/relationships/image" Target="../media/image18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77.jpeg"/><Relationship Id="rId210" Type="http://schemas.openxmlformats.org/officeDocument/2006/relationships/image" Target="../media/image207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jpeg"/><Relationship Id="rId89" Type="http://schemas.openxmlformats.org/officeDocument/2006/relationships/image" Target="../media/image90.jpeg"/><Relationship Id="rId112" Type="http://schemas.openxmlformats.org/officeDocument/2006/relationships/image" Target="../media/image113.jpeg"/><Relationship Id="rId133" Type="http://schemas.openxmlformats.org/officeDocument/2006/relationships/image" Target="../media/image133.jpeg"/><Relationship Id="rId154" Type="http://schemas.openxmlformats.org/officeDocument/2006/relationships/image" Target="../media/image151.png"/><Relationship Id="rId175" Type="http://schemas.openxmlformats.org/officeDocument/2006/relationships/image" Target="../media/image172.png"/><Relationship Id="rId196" Type="http://schemas.openxmlformats.org/officeDocument/2006/relationships/image" Target="../media/image193.jpeg"/><Relationship Id="rId200" Type="http://schemas.openxmlformats.org/officeDocument/2006/relationships/image" Target="../media/image197.png"/><Relationship Id="rId16" Type="http://schemas.openxmlformats.org/officeDocument/2006/relationships/image" Target="../media/image17.jpeg"/><Relationship Id="rId37" Type="http://schemas.openxmlformats.org/officeDocument/2006/relationships/image" Target="../media/image38.jpeg"/><Relationship Id="rId58" Type="http://schemas.openxmlformats.org/officeDocument/2006/relationships/image" Target="../media/image59.jpeg"/><Relationship Id="rId79" Type="http://schemas.openxmlformats.org/officeDocument/2006/relationships/image" Target="../media/image80.jpeg"/><Relationship Id="rId102" Type="http://schemas.openxmlformats.org/officeDocument/2006/relationships/image" Target="../media/image103.jpeg"/><Relationship Id="rId123" Type="http://schemas.openxmlformats.org/officeDocument/2006/relationships/image" Target="../media/image124.png"/><Relationship Id="rId144" Type="http://schemas.openxmlformats.org/officeDocument/2006/relationships/image" Target="../media/image141.jpeg"/><Relationship Id="rId90" Type="http://schemas.openxmlformats.org/officeDocument/2006/relationships/image" Target="../media/image91.jpeg"/><Relationship Id="rId165" Type="http://schemas.openxmlformats.org/officeDocument/2006/relationships/image" Target="../media/image162.jpeg"/><Relationship Id="rId186" Type="http://schemas.openxmlformats.org/officeDocument/2006/relationships/image" Target="../media/image183.jpeg"/><Relationship Id="rId27" Type="http://schemas.openxmlformats.org/officeDocument/2006/relationships/image" Target="../media/image28.jpeg"/><Relationship Id="rId48" Type="http://schemas.openxmlformats.org/officeDocument/2006/relationships/image" Target="../media/image49.jpeg"/><Relationship Id="rId69" Type="http://schemas.openxmlformats.org/officeDocument/2006/relationships/image" Target="../media/image70.jpeg"/><Relationship Id="rId113" Type="http://schemas.openxmlformats.org/officeDocument/2006/relationships/image" Target="../media/image114.jpeg"/><Relationship Id="rId134" Type="http://schemas.openxmlformats.org/officeDocument/2006/relationships/hyperlink" Target="http://products.boschsecuritysystems.pl/pl/PL/products/bxp/SKU12661330032995101323-P2" TargetMode="External"/><Relationship Id="rId80" Type="http://schemas.openxmlformats.org/officeDocument/2006/relationships/image" Target="../media/image81.jpeg"/><Relationship Id="rId155" Type="http://schemas.openxmlformats.org/officeDocument/2006/relationships/image" Target="../media/image152.jpeg"/><Relationship Id="rId176" Type="http://schemas.openxmlformats.org/officeDocument/2006/relationships/image" Target="../media/image173.png"/><Relationship Id="rId197" Type="http://schemas.openxmlformats.org/officeDocument/2006/relationships/image" Target="../media/image194.png"/><Relationship Id="rId201" Type="http://schemas.openxmlformats.org/officeDocument/2006/relationships/image" Target="../media/image198.pn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jpeg"/><Relationship Id="rId124" Type="http://schemas.openxmlformats.org/officeDocument/2006/relationships/image" Target="../media/image125.png"/><Relationship Id="rId70" Type="http://schemas.openxmlformats.org/officeDocument/2006/relationships/image" Target="../media/image71.jpeg"/><Relationship Id="rId91" Type="http://schemas.openxmlformats.org/officeDocument/2006/relationships/image" Target="../media/image92.jpeg"/><Relationship Id="rId145" Type="http://schemas.openxmlformats.org/officeDocument/2006/relationships/image" Target="../media/image142.png"/><Relationship Id="rId166" Type="http://schemas.openxmlformats.org/officeDocument/2006/relationships/image" Target="../media/image163.jpeg"/><Relationship Id="rId187" Type="http://schemas.openxmlformats.org/officeDocument/2006/relationships/image" Target="../media/image184.png"/><Relationship Id="rId1" Type="http://schemas.openxmlformats.org/officeDocument/2006/relationships/image" Target="../media/image2.jpeg"/><Relationship Id="rId28" Type="http://schemas.openxmlformats.org/officeDocument/2006/relationships/image" Target="../media/image29.jpeg"/><Relationship Id="rId49" Type="http://schemas.openxmlformats.org/officeDocument/2006/relationships/image" Target="../media/image50.jpeg"/><Relationship Id="rId114" Type="http://schemas.openxmlformats.org/officeDocument/2006/relationships/image" Target="../media/image115.jpeg"/><Relationship Id="rId60" Type="http://schemas.openxmlformats.org/officeDocument/2006/relationships/image" Target="../media/image61.jpeg"/><Relationship Id="rId81" Type="http://schemas.openxmlformats.org/officeDocument/2006/relationships/image" Target="../media/image82.jpeg"/><Relationship Id="rId135" Type="http://schemas.openxmlformats.org/officeDocument/2006/relationships/image" Target="../media/image134.jpeg"/><Relationship Id="rId156" Type="http://schemas.openxmlformats.org/officeDocument/2006/relationships/image" Target="../media/image153.png"/><Relationship Id="rId177" Type="http://schemas.openxmlformats.org/officeDocument/2006/relationships/image" Target="../media/image174.jpeg"/><Relationship Id="rId198" Type="http://schemas.openxmlformats.org/officeDocument/2006/relationships/image" Target="../media/image195.png"/><Relationship Id="rId202" Type="http://schemas.openxmlformats.org/officeDocument/2006/relationships/image" Target="../media/image199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Relationship Id="rId50" Type="http://schemas.openxmlformats.org/officeDocument/2006/relationships/image" Target="../media/image51.jpeg"/><Relationship Id="rId104" Type="http://schemas.openxmlformats.org/officeDocument/2006/relationships/image" Target="../media/image105.jpeg"/><Relationship Id="rId125" Type="http://schemas.openxmlformats.org/officeDocument/2006/relationships/image" Target="../media/image126.png"/><Relationship Id="rId146" Type="http://schemas.openxmlformats.org/officeDocument/2006/relationships/image" Target="../media/image143.png"/><Relationship Id="rId167" Type="http://schemas.openxmlformats.org/officeDocument/2006/relationships/image" Target="../media/image164.jpeg"/><Relationship Id="rId188" Type="http://schemas.openxmlformats.org/officeDocument/2006/relationships/image" Target="../media/image185.png"/><Relationship Id="rId71" Type="http://schemas.openxmlformats.org/officeDocument/2006/relationships/image" Target="../media/image72.jpeg"/><Relationship Id="rId92" Type="http://schemas.openxmlformats.org/officeDocument/2006/relationships/image" Target="../media/image93.jpe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40" Type="http://schemas.openxmlformats.org/officeDocument/2006/relationships/image" Target="../media/image41.jpeg"/><Relationship Id="rId115" Type="http://schemas.openxmlformats.org/officeDocument/2006/relationships/image" Target="../media/image116.jpeg"/><Relationship Id="rId136" Type="http://schemas.openxmlformats.org/officeDocument/2006/relationships/hyperlink" Target="http://products.boschsecuritysystems.pl/pl/PL/products/bxp/SKU12665319792995102603-P2" TargetMode="External"/><Relationship Id="rId157" Type="http://schemas.openxmlformats.org/officeDocument/2006/relationships/image" Target="../media/image154.png"/><Relationship Id="rId178" Type="http://schemas.openxmlformats.org/officeDocument/2006/relationships/image" Target="../media/image175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9524</xdr:rowOff>
    </xdr:from>
    <xdr:to>
      <xdr:col>14</xdr:col>
      <xdr:colOff>438150</xdr:colOff>
      <xdr:row>34</xdr:row>
      <xdr:rowOff>133349</xdr:rowOff>
    </xdr:to>
    <xdr:pic>
      <xdr:nvPicPr>
        <xdr:cNvPr id="8" name="Obraz 7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0379"/>
        <a:stretch/>
      </xdr:blipFill>
      <xdr:spPr bwMode="auto">
        <a:xfrm>
          <a:off x="0" y="9524"/>
          <a:ext cx="8972550" cy="5629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12</xdr:row>
      <xdr:rowOff>133350</xdr:rowOff>
    </xdr:from>
    <xdr:to>
      <xdr:col>13</xdr:col>
      <xdr:colOff>85725</xdr:colOff>
      <xdr:row>18</xdr:row>
      <xdr:rowOff>19050</xdr:rowOff>
    </xdr:to>
    <xdr:sp macro="" textlink="">
      <xdr:nvSpPr>
        <xdr:cNvPr id="4" name="Text Box 6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>
          <a:spLocks noChangeArrowheads="1"/>
        </xdr:cNvSpPr>
      </xdr:nvSpPr>
      <xdr:spPr bwMode="auto">
        <a:xfrm>
          <a:off x="314325" y="2076450"/>
          <a:ext cx="76962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64008" tIns="50292" rIns="64008" bIns="0" anchor="t" upright="1"/>
        <a:lstStyle/>
        <a:p>
          <a:pPr algn="ctr" rtl="0">
            <a:defRPr sz="1000"/>
          </a:pPr>
          <a:r>
            <a:rPr lang="pl-PL" sz="2800" b="1" i="0" u="none" strike="noStrike" baseline="0">
              <a:solidFill>
                <a:srgbClr val="000000"/>
              </a:solidFill>
              <a:latin typeface="Arial"/>
              <a:cs typeface="Arial"/>
            </a:rPr>
            <a:t>CENNIK PROJEKTOWY BOSCH SAP </a:t>
          </a:r>
        </a:p>
        <a:p>
          <a:pPr algn="ctr" rtl="0">
            <a:defRPr sz="1000"/>
          </a:pPr>
          <a:r>
            <a:rPr lang="pl-PL" sz="2000" b="0" i="0" u="none" strike="noStrike" baseline="0">
              <a:solidFill>
                <a:srgbClr val="000000"/>
              </a:solidFill>
              <a:latin typeface="Arial"/>
              <a:cs typeface="Arial"/>
            </a:rPr>
            <a:t>ważny od 21.10.2024</a:t>
          </a:r>
        </a:p>
      </xdr:txBody>
    </xdr:sp>
    <xdr:clientData/>
  </xdr:twoCellAnchor>
  <xdr:twoCellAnchor>
    <xdr:from>
      <xdr:col>0</xdr:col>
      <xdr:colOff>276225</xdr:colOff>
      <xdr:row>27</xdr:row>
      <xdr:rowOff>38101</xdr:rowOff>
    </xdr:from>
    <xdr:to>
      <xdr:col>4</xdr:col>
      <xdr:colOff>123825</xdr:colOff>
      <xdr:row>32</xdr:row>
      <xdr:rowOff>85726</xdr:rowOff>
    </xdr:to>
    <xdr:sp macro="" textlink="">
      <xdr:nvSpPr>
        <xdr:cNvPr id="7" name="Text Box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276225" y="4410076"/>
          <a:ext cx="2286000" cy="85725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45720" tIns="36576" rIns="45720" bIns="0" anchor="t" upright="1"/>
        <a:lstStyle/>
        <a:p>
          <a:pPr algn="ctr" rtl="0">
            <a:defRPr sz="1000"/>
          </a:pPr>
          <a:r>
            <a:rPr lang="pl-PL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 Wszytkie ceny są cenami cennikowymi netto.</a:t>
          </a:r>
        </a:p>
      </xdr:txBody>
    </xdr:sp>
    <xdr:clientData/>
  </xdr:twoCellAnchor>
  <xdr:twoCellAnchor>
    <xdr:from>
      <xdr:col>10</xdr:col>
      <xdr:colOff>447675</xdr:colOff>
      <xdr:row>22</xdr:row>
      <xdr:rowOff>38100</xdr:rowOff>
    </xdr:from>
    <xdr:to>
      <xdr:col>13</xdr:col>
      <xdr:colOff>523875</xdr:colOff>
      <xdr:row>32</xdr:row>
      <xdr:rowOff>57150</xdr:rowOff>
    </xdr:to>
    <xdr:sp macro="" textlink="">
      <xdr:nvSpPr>
        <xdr:cNvPr id="9" name="Text Box 9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6543675" y="3600450"/>
          <a:ext cx="1905000" cy="1638300"/>
        </a:xfrm>
        <a:prstGeom prst="rect">
          <a:avLst/>
        </a:prstGeom>
        <a:solidFill>
          <a:sysClr val="window" lastClr="FFFFFF">
            <a:alpha val="75000"/>
          </a:sysClr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pl-PL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Robert Bosch Sp. z o.o. </a:t>
          </a: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ul. Jutrzenki 105, 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02-231 Warszawa, Polska (POLAND)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KRS: 0000051814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XIII Wydział Gospodarczy KRS Sądu Rejonowego dla m.st Warszawy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NIP: 526-10-27-992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Kapitał Zakładowy: 157 566 400 PLN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+48 22 715 41 01</a:t>
          </a: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fax. +48 22 715 41 05</a:t>
          </a:r>
        </a:p>
        <a:p>
          <a:pPr algn="ctr" rtl="0">
            <a:defRPr sz="1000"/>
          </a:pPr>
          <a:endParaRPr lang="pl-PL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pl-PL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tel.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13</xdr:row>
      <xdr:rowOff>47625</xdr:rowOff>
    </xdr:from>
    <xdr:to>
      <xdr:col>0</xdr:col>
      <xdr:colOff>704850</xdr:colOff>
      <xdr:row>13</xdr:row>
      <xdr:rowOff>600075</xdr:rowOff>
    </xdr:to>
    <xdr:pic>
      <xdr:nvPicPr>
        <xdr:cNvPr id="8" name="Obraz 27" descr="batt.jp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66700" y="96774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14</xdr:row>
      <xdr:rowOff>47625</xdr:rowOff>
    </xdr:from>
    <xdr:to>
      <xdr:col>0</xdr:col>
      <xdr:colOff>733425</xdr:colOff>
      <xdr:row>14</xdr:row>
      <xdr:rowOff>600075</xdr:rowOff>
    </xdr:to>
    <xdr:pic>
      <xdr:nvPicPr>
        <xdr:cNvPr id="9" name="Obraz 29" descr="ANI.jp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66700" y="103251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15</xdr:row>
      <xdr:rowOff>47625</xdr:rowOff>
    </xdr:from>
    <xdr:to>
      <xdr:col>0</xdr:col>
      <xdr:colOff>704850</xdr:colOff>
      <xdr:row>15</xdr:row>
      <xdr:rowOff>600075</xdr:rowOff>
    </xdr:to>
    <xdr:pic>
      <xdr:nvPicPr>
        <xdr:cNvPr id="10" name="Obraz 31" descr="RML8.jp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66700" y="109728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16</xdr:row>
      <xdr:rowOff>47625</xdr:rowOff>
    </xdr:from>
    <xdr:to>
      <xdr:col>0</xdr:col>
      <xdr:colOff>676275</xdr:colOff>
      <xdr:row>16</xdr:row>
      <xdr:rowOff>600075</xdr:rowOff>
    </xdr:to>
    <xdr:pic>
      <xdr:nvPicPr>
        <xdr:cNvPr id="11" name="Obraz 33" descr="IOS20.jp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66700" y="116205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17</xdr:row>
      <xdr:rowOff>47625</xdr:rowOff>
    </xdr:from>
    <xdr:to>
      <xdr:col>0</xdr:col>
      <xdr:colOff>704850</xdr:colOff>
      <xdr:row>17</xdr:row>
      <xdr:rowOff>600075</xdr:rowOff>
    </xdr:to>
    <xdr:pic>
      <xdr:nvPicPr>
        <xdr:cNvPr id="12" name="Obraz 35" descr="IOS23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66700" y="12268200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18</xdr:row>
      <xdr:rowOff>47625</xdr:rowOff>
    </xdr:from>
    <xdr:to>
      <xdr:col>0</xdr:col>
      <xdr:colOff>723900</xdr:colOff>
      <xdr:row>18</xdr:row>
      <xdr:rowOff>600075</xdr:rowOff>
    </xdr:to>
    <xdr:pic>
      <xdr:nvPicPr>
        <xdr:cNvPr id="13" name="Obraz 37" descr="IOP8.jpg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19075" y="12915900"/>
          <a:ext cx="504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19</xdr:row>
      <xdr:rowOff>47625</xdr:rowOff>
    </xdr:from>
    <xdr:to>
      <xdr:col>0</xdr:col>
      <xdr:colOff>666750</xdr:colOff>
      <xdr:row>19</xdr:row>
      <xdr:rowOff>600075</xdr:rowOff>
    </xdr:to>
    <xdr:pic>
      <xdr:nvPicPr>
        <xdr:cNvPr id="14" name="Obraz 39" descr="CZM.jpg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66700" y="13563600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20</xdr:row>
      <xdr:rowOff>47625</xdr:rowOff>
    </xdr:from>
    <xdr:to>
      <xdr:col>0</xdr:col>
      <xdr:colOff>657225</xdr:colOff>
      <xdr:row>20</xdr:row>
      <xdr:rowOff>600075</xdr:rowOff>
    </xdr:to>
    <xdr:pic>
      <xdr:nvPicPr>
        <xdr:cNvPr id="15" name="Obraz 41" descr="RMH2.jpg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66700" y="14211300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21</xdr:row>
      <xdr:rowOff>47625</xdr:rowOff>
    </xdr:from>
    <xdr:to>
      <xdr:col>0</xdr:col>
      <xdr:colOff>685800</xdr:colOff>
      <xdr:row>21</xdr:row>
      <xdr:rowOff>600075</xdr:rowOff>
    </xdr:to>
    <xdr:pic>
      <xdr:nvPicPr>
        <xdr:cNvPr id="16" name="Obraz 43" descr="NZM2.jpg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66700" y="148590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22</xdr:row>
      <xdr:rowOff>47625</xdr:rowOff>
    </xdr:from>
    <xdr:to>
      <xdr:col>0</xdr:col>
      <xdr:colOff>685800</xdr:colOff>
      <xdr:row>22</xdr:row>
      <xdr:rowOff>600075</xdr:rowOff>
    </xdr:to>
    <xdr:pic>
      <xdr:nvPicPr>
        <xdr:cNvPr id="17" name="Obraz 45" descr="FPE5000.jpg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66700" y="1550670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23</xdr:row>
      <xdr:rowOff>47625</xdr:rowOff>
    </xdr:from>
    <xdr:to>
      <xdr:col>0</xdr:col>
      <xdr:colOff>695325</xdr:colOff>
      <xdr:row>23</xdr:row>
      <xdr:rowOff>600075</xdr:rowOff>
    </xdr:to>
    <xdr:pic>
      <xdr:nvPicPr>
        <xdr:cNvPr id="18" name="Obraz 47" descr="LSN300.jp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66700" y="16154400"/>
          <a:ext cx="4286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</xdr:row>
      <xdr:rowOff>47625</xdr:rowOff>
    </xdr:from>
    <xdr:to>
      <xdr:col>0</xdr:col>
      <xdr:colOff>847725</xdr:colOff>
      <xdr:row>24</xdr:row>
      <xdr:rowOff>600075</xdr:rowOff>
    </xdr:to>
    <xdr:pic>
      <xdr:nvPicPr>
        <xdr:cNvPr id="19" name="Obraz 49" descr="LSN1500.jp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47625" y="1680210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27</xdr:row>
      <xdr:rowOff>47625</xdr:rowOff>
    </xdr:from>
    <xdr:to>
      <xdr:col>0</xdr:col>
      <xdr:colOff>809625</xdr:colOff>
      <xdr:row>27</xdr:row>
      <xdr:rowOff>600075</xdr:rowOff>
    </xdr:to>
    <xdr:pic>
      <xdr:nvPicPr>
        <xdr:cNvPr id="20" name="Obraz 53" descr="L.jpg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142875" y="181356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</xdr:row>
      <xdr:rowOff>47625</xdr:rowOff>
    </xdr:from>
    <xdr:to>
      <xdr:col>0</xdr:col>
      <xdr:colOff>647700</xdr:colOff>
      <xdr:row>29</xdr:row>
      <xdr:rowOff>600075</xdr:rowOff>
    </xdr:to>
    <xdr:pic>
      <xdr:nvPicPr>
        <xdr:cNvPr id="21" name="Obraz 55" descr="CPH0006.jpg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85750" y="189357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30</xdr:row>
      <xdr:rowOff>47625</xdr:rowOff>
    </xdr:from>
    <xdr:to>
      <xdr:col>0</xdr:col>
      <xdr:colOff>647700</xdr:colOff>
      <xdr:row>30</xdr:row>
      <xdr:rowOff>600075</xdr:rowOff>
    </xdr:to>
    <xdr:pic>
      <xdr:nvPicPr>
        <xdr:cNvPr id="22" name="Obraz 57" descr="CPH0010.jpg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85750" y="195834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31</xdr:row>
      <xdr:rowOff>47625</xdr:rowOff>
    </xdr:from>
    <xdr:to>
      <xdr:col>0</xdr:col>
      <xdr:colOff>647700</xdr:colOff>
      <xdr:row>31</xdr:row>
      <xdr:rowOff>600075</xdr:rowOff>
    </xdr:to>
    <xdr:pic>
      <xdr:nvPicPr>
        <xdr:cNvPr id="23" name="Obraz 59" descr="EPH0012.jpg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85750" y="202311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</xdr:row>
      <xdr:rowOff>95250</xdr:rowOff>
    </xdr:from>
    <xdr:to>
      <xdr:col>0</xdr:col>
      <xdr:colOff>914400</xdr:colOff>
      <xdr:row>32</xdr:row>
      <xdr:rowOff>581025</xdr:rowOff>
    </xdr:to>
    <xdr:pic>
      <xdr:nvPicPr>
        <xdr:cNvPr id="24" name="Obraz 61" descr="PSF0002.jpg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0926425"/>
          <a:ext cx="866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33</xdr:row>
      <xdr:rowOff>47625</xdr:rowOff>
    </xdr:from>
    <xdr:to>
      <xdr:col>0</xdr:col>
      <xdr:colOff>695325</xdr:colOff>
      <xdr:row>33</xdr:row>
      <xdr:rowOff>600075</xdr:rowOff>
    </xdr:to>
    <xdr:pic>
      <xdr:nvPicPr>
        <xdr:cNvPr id="25" name="Obraz 63" descr="PMF0004.jpg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38125" y="21526500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34</xdr:row>
      <xdr:rowOff>95250</xdr:rowOff>
    </xdr:from>
    <xdr:to>
      <xdr:col>0</xdr:col>
      <xdr:colOff>933450</xdr:colOff>
      <xdr:row>34</xdr:row>
      <xdr:rowOff>600075</xdr:rowOff>
    </xdr:to>
    <xdr:pic>
      <xdr:nvPicPr>
        <xdr:cNvPr id="26" name="Obraz 65" descr="USF0000.jpg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7625" y="22221825"/>
          <a:ext cx="88582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36</xdr:row>
      <xdr:rowOff>47625</xdr:rowOff>
    </xdr:from>
    <xdr:to>
      <xdr:col>0</xdr:col>
      <xdr:colOff>638175</xdr:colOff>
      <xdr:row>36</xdr:row>
      <xdr:rowOff>600075</xdr:rowOff>
    </xdr:to>
    <xdr:pic>
      <xdr:nvPicPr>
        <xdr:cNvPr id="27" name="Obraz 67" descr="FBH0000.jpg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85750" y="23469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37</xdr:row>
      <xdr:rowOff>47625</xdr:rowOff>
    </xdr:from>
    <xdr:to>
      <xdr:col>0</xdr:col>
      <xdr:colOff>704850</xdr:colOff>
      <xdr:row>37</xdr:row>
      <xdr:rowOff>600075</xdr:rowOff>
    </xdr:to>
    <xdr:pic>
      <xdr:nvPicPr>
        <xdr:cNvPr id="28" name="Obraz 69" descr="FMH0000.jpg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38125" y="24117300"/>
          <a:ext cx="4667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38</xdr:row>
      <xdr:rowOff>47625</xdr:rowOff>
    </xdr:from>
    <xdr:to>
      <xdr:col>0</xdr:col>
      <xdr:colOff>885825</xdr:colOff>
      <xdr:row>38</xdr:row>
      <xdr:rowOff>600075</xdr:rowOff>
    </xdr:to>
    <xdr:pic>
      <xdr:nvPicPr>
        <xdr:cNvPr id="29" name="Obraz 71" descr="FSH0000.jpg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7625" y="24765000"/>
          <a:ext cx="838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39</xdr:row>
      <xdr:rowOff>47625</xdr:rowOff>
    </xdr:from>
    <xdr:to>
      <xdr:col>0</xdr:col>
      <xdr:colOff>647700</xdr:colOff>
      <xdr:row>39</xdr:row>
      <xdr:rowOff>600075</xdr:rowOff>
    </xdr:to>
    <xdr:pic>
      <xdr:nvPicPr>
        <xdr:cNvPr id="33" name="Obraz 79" descr="FRB0019.jpg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85750" y="273558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40</xdr:row>
      <xdr:rowOff>47625</xdr:rowOff>
    </xdr:from>
    <xdr:to>
      <xdr:col>0</xdr:col>
      <xdr:colOff>723900</xdr:colOff>
      <xdr:row>40</xdr:row>
      <xdr:rowOff>600075</xdr:rowOff>
    </xdr:to>
    <xdr:pic>
      <xdr:nvPicPr>
        <xdr:cNvPr id="34" name="Obraz 81" descr="FRM0019.jpg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38125" y="28003500"/>
          <a:ext cx="4857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41</xdr:row>
      <xdr:rowOff>47625</xdr:rowOff>
    </xdr:from>
    <xdr:to>
      <xdr:col>0</xdr:col>
      <xdr:colOff>933450</xdr:colOff>
      <xdr:row>41</xdr:row>
      <xdr:rowOff>600075</xdr:rowOff>
    </xdr:to>
    <xdr:pic>
      <xdr:nvPicPr>
        <xdr:cNvPr id="35" name="Obraz 83" descr="FRS0019.jpg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7625" y="286512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42</xdr:row>
      <xdr:rowOff>47625</xdr:rowOff>
    </xdr:from>
    <xdr:to>
      <xdr:col>0</xdr:col>
      <xdr:colOff>762000</xdr:colOff>
      <xdr:row>42</xdr:row>
      <xdr:rowOff>600075</xdr:rowOff>
    </xdr:to>
    <xdr:pic>
      <xdr:nvPicPr>
        <xdr:cNvPr id="36" name="Obraz 85" descr="FDP0001.jpg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80975" y="292989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45</xdr:row>
      <xdr:rowOff>47625</xdr:rowOff>
    </xdr:from>
    <xdr:to>
      <xdr:col>0</xdr:col>
      <xdr:colOff>657225</xdr:colOff>
      <xdr:row>45</xdr:row>
      <xdr:rowOff>600075</xdr:rowOff>
    </xdr:to>
    <xdr:pic>
      <xdr:nvPicPr>
        <xdr:cNvPr id="37" name="Obraz 87" descr="HPC0006.jpg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76225" y="30527625"/>
          <a:ext cx="381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46</xdr:row>
      <xdr:rowOff>47625</xdr:rowOff>
    </xdr:from>
    <xdr:to>
      <xdr:col>0</xdr:col>
      <xdr:colOff>609600</xdr:colOff>
      <xdr:row>46</xdr:row>
      <xdr:rowOff>600075</xdr:rowOff>
    </xdr:to>
    <xdr:pic>
      <xdr:nvPicPr>
        <xdr:cNvPr id="38" name="Obraz 89" descr="HPC0010.jpg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311753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47</xdr:row>
      <xdr:rowOff>47625</xdr:rowOff>
    </xdr:from>
    <xdr:to>
      <xdr:col>0</xdr:col>
      <xdr:colOff>561975</xdr:colOff>
      <xdr:row>47</xdr:row>
      <xdr:rowOff>600075</xdr:rowOff>
    </xdr:to>
    <xdr:pic>
      <xdr:nvPicPr>
        <xdr:cNvPr id="39" name="Obraz 91" descr="HBE0012.jpg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95275" y="31823025"/>
          <a:ext cx="266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48</xdr:row>
      <xdr:rowOff>76200</xdr:rowOff>
    </xdr:from>
    <xdr:to>
      <xdr:col>0</xdr:col>
      <xdr:colOff>857250</xdr:colOff>
      <xdr:row>48</xdr:row>
      <xdr:rowOff>628650</xdr:rowOff>
    </xdr:to>
    <xdr:pic>
      <xdr:nvPicPr>
        <xdr:cNvPr id="40" name="Obraz 93" descr="PSS0002.jpg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114300" y="324993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55697</xdr:colOff>
      <xdr:row>49</xdr:row>
      <xdr:rowOff>128345</xdr:rowOff>
    </xdr:from>
    <xdr:to>
      <xdr:col>0</xdr:col>
      <xdr:colOff>922472</xdr:colOff>
      <xdr:row>49</xdr:row>
      <xdr:rowOff>1057436</xdr:rowOff>
    </xdr:to>
    <xdr:pic>
      <xdr:nvPicPr>
        <xdr:cNvPr id="41" name="Obraz 95" descr="PSB0004.jpg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55697" y="33284870"/>
          <a:ext cx="866775" cy="9290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51</xdr:row>
      <xdr:rowOff>47625</xdr:rowOff>
    </xdr:from>
    <xdr:to>
      <xdr:col>0</xdr:col>
      <xdr:colOff>685800</xdr:colOff>
      <xdr:row>51</xdr:row>
      <xdr:rowOff>600075</xdr:rowOff>
    </xdr:to>
    <xdr:pic>
      <xdr:nvPicPr>
        <xdr:cNvPr id="43" name="Obraz 105" descr="UPS2416.jpg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23850" y="3526155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47626</xdr:colOff>
      <xdr:row>54</xdr:row>
      <xdr:rowOff>47625</xdr:rowOff>
    </xdr:from>
    <xdr:to>
      <xdr:col>0</xdr:col>
      <xdr:colOff>847726</xdr:colOff>
      <xdr:row>54</xdr:row>
      <xdr:rowOff>600075</xdr:rowOff>
    </xdr:to>
    <xdr:pic>
      <xdr:nvPicPr>
        <xdr:cNvPr id="45" name="Obraz 109" descr="FPO_PSB_CH.jpg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47626" y="3763327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52</xdr:row>
      <xdr:rowOff>47625</xdr:rowOff>
    </xdr:from>
    <xdr:to>
      <xdr:col>0</xdr:col>
      <xdr:colOff>781050</xdr:colOff>
      <xdr:row>52</xdr:row>
      <xdr:rowOff>600075</xdr:rowOff>
    </xdr:to>
    <xdr:pic>
      <xdr:nvPicPr>
        <xdr:cNvPr id="46" name="Obraz 111" descr="CPB0000.jpg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133350" y="35909250"/>
          <a:ext cx="6477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56</xdr:row>
      <xdr:rowOff>47625</xdr:rowOff>
    </xdr:from>
    <xdr:to>
      <xdr:col>0</xdr:col>
      <xdr:colOff>771525</xdr:colOff>
      <xdr:row>56</xdr:row>
      <xdr:rowOff>600075</xdr:rowOff>
    </xdr:to>
    <xdr:pic>
      <xdr:nvPicPr>
        <xdr:cNvPr id="49" name="Obraz 117" descr="CBB0000.jpg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171450" y="390810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68</xdr:row>
      <xdr:rowOff>47625</xdr:rowOff>
    </xdr:from>
    <xdr:to>
      <xdr:col>0</xdr:col>
      <xdr:colOff>819150</xdr:colOff>
      <xdr:row>68</xdr:row>
      <xdr:rowOff>600075</xdr:rowOff>
    </xdr:to>
    <xdr:pic>
      <xdr:nvPicPr>
        <xdr:cNvPr id="52" name="Obraz 127" descr="FAPO.jpg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133350" y="454818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69</xdr:row>
      <xdr:rowOff>47625</xdr:rowOff>
    </xdr:from>
    <xdr:to>
      <xdr:col>0</xdr:col>
      <xdr:colOff>819150</xdr:colOff>
      <xdr:row>69</xdr:row>
      <xdr:rowOff>600075</xdr:rowOff>
    </xdr:to>
    <xdr:pic>
      <xdr:nvPicPr>
        <xdr:cNvPr id="53" name="Obraz 129" descr="FAPOC.jpg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133350" y="461295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70</xdr:row>
      <xdr:rowOff>47625</xdr:rowOff>
    </xdr:from>
    <xdr:to>
      <xdr:col>0</xdr:col>
      <xdr:colOff>809625</xdr:colOff>
      <xdr:row>70</xdr:row>
      <xdr:rowOff>600075</xdr:rowOff>
    </xdr:to>
    <xdr:pic>
      <xdr:nvPicPr>
        <xdr:cNvPr id="54" name="Obraz 131" descr="FPAOP.jpg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42875" y="46777275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101</xdr:row>
      <xdr:rowOff>47625</xdr:rowOff>
    </xdr:from>
    <xdr:to>
      <xdr:col>0</xdr:col>
      <xdr:colOff>847725</xdr:colOff>
      <xdr:row>101</xdr:row>
      <xdr:rowOff>600075</xdr:rowOff>
    </xdr:to>
    <xdr:pic>
      <xdr:nvPicPr>
        <xdr:cNvPr id="62" name="Obraz 149" descr="MS400.jpg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47625" y="67789425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103</xdr:row>
      <xdr:rowOff>57150</xdr:rowOff>
    </xdr:from>
    <xdr:to>
      <xdr:col>0</xdr:col>
      <xdr:colOff>762000</xdr:colOff>
      <xdr:row>103</xdr:row>
      <xdr:rowOff>409575</xdr:rowOff>
    </xdr:to>
    <xdr:pic>
      <xdr:nvPicPr>
        <xdr:cNvPr id="63" name="Obraz 151" descr="MS420.jpg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775" y="69056250"/>
          <a:ext cx="6572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104</xdr:row>
      <xdr:rowOff>47625</xdr:rowOff>
    </xdr:from>
    <xdr:to>
      <xdr:col>0</xdr:col>
      <xdr:colOff>847725</xdr:colOff>
      <xdr:row>104</xdr:row>
      <xdr:rowOff>600075</xdr:rowOff>
    </xdr:to>
    <xdr:pic>
      <xdr:nvPicPr>
        <xdr:cNvPr id="64" name="Obraz 153" descr="FAA_MSR_420.jpg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7625" y="69513450"/>
          <a:ext cx="800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107</xdr:row>
      <xdr:rowOff>47625</xdr:rowOff>
    </xdr:from>
    <xdr:to>
      <xdr:col>0</xdr:col>
      <xdr:colOff>962025</xdr:colOff>
      <xdr:row>107</xdr:row>
      <xdr:rowOff>600075</xdr:rowOff>
    </xdr:to>
    <xdr:pic>
      <xdr:nvPicPr>
        <xdr:cNvPr id="65" name="Obraz 155" descr="SK_400.jpg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47625" y="71132700"/>
          <a:ext cx="914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108</xdr:row>
      <xdr:rowOff>47625</xdr:rowOff>
    </xdr:from>
    <xdr:to>
      <xdr:col>0</xdr:col>
      <xdr:colOff>866775</xdr:colOff>
      <xdr:row>108</xdr:row>
      <xdr:rowOff>600075</xdr:rowOff>
    </xdr:to>
    <xdr:pic>
      <xdr:nvPicPr>
        <xdr:cNvPr id="66" name="Obraz 157" descr="SSK_400.jpg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104775" y="717804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111</xdr:row>
      <xdr:rowOff>228600</xdr:rowOff>
    </xdr:from>
    <xdr:to>
      <xdr:col>0</xdr:col>
      <xdr:colOff>895350</xdr:colOff>
      <xdr:row>111</xdr:row>
      <xdr:rowOff>438150</xdr:rowOff>
    </xdr:to>
    <xdr:pic>
      <xdr:nvPicPr>
        <xdr:cNvPr id="68" name="Obraz 161" descr="MH_400.jpg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7625" y="73466325"/>
          <a:ext cx="84772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73</xdr:row>
      <xdr:rowOff>66675</xdr:rowOff>
    </xdr:from>
    <xdr:to>
      <xdr:col>0</xdr:col>
      <xdr:colOff>971550</xdr:colOff>
      <xdr:row>73</xdr:row>
      <xdr:rowOff>533400</xdr:rowOff>
    </xdr:to>
    <xdr:pic>
      <xdr:nvPicPr>
        <xdr:cNvPr id="71" name="Obraz 169" descr="ProductPhoto_Web_all_1283873547.jpg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114300" y="48091725"/>
          <a:ext cx="85725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92</xdr:row>
      <xdr:rowOff>47625</xdr:rowOff>
    </xdr:from>
    <xdr:to>
      <xdr:col>0</xdr:col>
      <xdr:colOff>838200</xdr:colOff>
      <xdr:row>92</xdr:row>
      <xdr:rowOff>600075</xdr:rowOff>
    </xdr:to>
    <xdr:pic>
      <xdr:nvPicPr>
        <xdr:cNvPr id="72" name="Obraz 171" descr="FAA-500.jpg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47625" y="624554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93</xdr:row>
      <xdr:rowOff>47625</xdr:rowOff>
    </xdr:from>
    <xdr:to>
      <xdr:col>0</xdr:col>
      <xdr:colOff>742950</xdr:colOff>
      <xdr:row>93</xdr:row>
      <xdr:rowOff>600075</xdr:rowOff>
    </xdr:to>
    <xdr:pic>
      <xdr:nvPicPr>
        <xdr:cNvPr id="73" name="Obraz 173" descr="FAA-BB.jpg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00025" y="631031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94</xdr:row>
      <xdr:rowOff>47625</xdr:rowOff>
    </xdr:from>
    <xdr:to>
      <xdr:col>0</xdr:col>
      <xdr:colOff>876300</xdr:colOff>
      <xdr:row>94</xdr:row>
      <xdr:rowOff>600075</xdr:rowOff>
    </xdr:to>
    <xdr:pic>
      <xdr:nvPicPr>
        <xdr:cNvPr id="74" name="Obraz 175" descr="FAA-TR-P.jpg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7625" y="63750825"/>
          <a:ext cx="8286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95</xdr:row>
      <xdr:rowOff>28575</xdr:rowOff>
    </xdr:from>
    <xdr:to>
      <xdr:col>0</xdr:col>
      <xdr:colOff>857250</xdr:colOff>
      <xdr:row>95</xdr:row>
      <xdr:rowOff>600075</xdr:rowOff>
    </xdr:to>
    <xdr:pic>
      <xdr:nvPicPr>
        <xdr:cNvPr id="75" name="Obraz 177" descr="FAA-TR-W.jpg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57150" y="64379475"/>
          <a:ext cx="8001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96</xdr:row>
      <xdr:rowOff>38100</xdr:rowOff>
    </xdr:from>
    <xdr:to>
      <xdr:col>0</xdr:col>
      <xdr:colOff>714375</xdr:colOff>
      <xdr:row>96</xdr:row>
      <xdr:rowOff>590550</xdr:rowOff>
    </xdr:to>
    <xdr:pic>
      <xdr:nvPicPr>
        <xdr:cNvPr id="76" name="Obraz 181" descr="FAA-SB-H.jpg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133350" y="65036700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97</xdr:row>
      <xdr:rowOff>47625</xdr:rowOff>
    </xdr:from>
    <xdr:to>
      <xdr:col>0</xdr:col>
      <xdr:colOff>666750</xdr:colOff>
      <xdr:row>97</xdr:row>
      <xdr:rowOff>600075</xdr:rowOff>
    </xdr:to>
    <xdr:pic>
      <xdr:nvPicPr>
        <xdr:cNvPr id="77" name="Obraz 183" descr="spring.jpg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76225" y="65693925"/>
          <a:ext cx="390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121</xdr:row>
      <xdr:rowOff>47625</xdr:rowOff>
    </xdr:from>
    <xdr:to>
      <xdr:col>0</xdr:col>
      <xdr:colOff>752475</xdr:colOff>
      <xdr:row>121</xdr:row>
      <xdr:rowOff>600075</xdr:rowOff>
    </xdr:to>
    <xdr:pic>
      <xdr:nvPicPr>
        <xdr:cNvPr id="78" name="Obraz 187" descr="FRay.jpg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152400" y="80305275"/>
          <a:ext cx="6000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125</xdr:row>
      <xdr:rowOff>38100</xdr:rowOff>
    </xdr:from>
    <xdr:to>
      <xdr:col>0</xdr:col>
      <xdr:colOff>857250</xdr:colOff>
      <xdr:row>125</xdr:row>
      <xdr:rowOff>590550</xdr:rowOff>
    </xdr:to>
    <xdr:pic>
      <xdr:nvPicPr>
        <xdr:cNvPr id="79" name="Obraz 189" descr="LR_Kit.jpg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95250" y="826865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124</xdr:row>
      <xdr:rowOff>47625</xdr:rowOff>
    </xdr:from>
    <xdr:to>
      <xdr:col>0</xdr:col>
      <xdr:colOff>933450</xdr:colOff>
      <xdr:row>124</xdr:row>
      <xdr:rowOff>600075</xdr:rowOff>
    </xdr:to>
    <xdr:pic>
      <xdr:nvPicPr>
        <xdr:cNvPr id="80" name="Obraz 191" descr="BR.jpg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7625" y="820293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123</xdr:row>
      <xdr:rowOff>9525</xdr:rowOff>
    </xdr:from>
    <xdr:to>
      <xdr:col>0</xdr:col>
      <xdr:colOff>1028700</xdr:colOff>
      <xdr:row>123</xdr:row>
      <xdr:rowOff>561975</xdr:rowOff>
    </xdr:to>
    <xdr:pic>
      <xdr:nvPicPr>
        <xdr:cNvPr id="81" name="Obraz 193" descr="4P.jpg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142875" y="8136255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126</xdr:row>
      <xdr:rowOff>47625</xdr:rowOff>
    </xdr:from>
    <xdr:to>
      <xdr:col>0</xdr:col>
      <xdr:colOff>933450</xdr:colOff>
      <xdr:row>126</xdr:row>
      <xdr:rowOff>600075</xdr:rowOff>
    </xdr:to>
    <xdr:pic>
      <xdr:nvPicPr>
        <xdr:cNvPr id="82" name="Obraz 195" descr="1P.jpg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47625" y="83324700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63769</xdr:colOff>
      <xdr:row>168</xdr:row>
      <xdr:rowOff>87824</xdr:rowOff>
    </xdr:from>
    <xdr:to>
      <xdr:col>0</xdr:col>
      <xdr:colOff>901969</xdr:colOff>
      <xdr:row>168</xdr:row>
      <xdr:rowOff>581187</xdr:rowOff>
    </xdr:to>
    <xdr:pic>
      <xdr:nvPicPr>
        <xdr:cNvPr id="87" name="Obraz 211" descr="SB3.jpg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63769" y="107063099"/>
          <a:ext cx="838200" cy="493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167</xdr:row>
      <xdr:rowOff>47625</xdr:rowOff>
    </xdr:from>
    <xdr:to>
      <xdr:col>0</xdr:col>
      <xdr:colOff>742950</xdr:colOff>
      <xdr:row>168</xdr:row>
      <xdr:rowOff>2627</xdr:rowOff>
    </xdr:to>
    <xdr:pic>
      <xdr:nvPicPr>
        <xdr:cNvPr id="88" name="Obraz 213" descr="images.jpg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38125" y="105727500"/>
          <a:ext cx="5048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183</xdr:row>
      <xdr:rowOff>47625</xdr:rowOff>
    </xdr:from>
    <xdr:to>
      <xdr:col>0</xdr:col>
      <xdr:colOff>752475</xdr:colOff>
      <xdr:row>183</xdr:row>
      <xdr:rowOff>600075</xdr:rowOff>
    </xdr:to>
    <xdr:pic>
      <xdr:nvPicPr>
        <xdr:cNvPr id="96" name="Obraz 119" descr="GR.jpg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28600" y="952119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184</xdr:row>
      <xdr:rowOff>47625</xdr:rowOff>
    </xdr:from>
    <xdr:to>
      <xdr:col>0</xdr:col>
      <xdr:colOff>723900</xdr:colOff>
      <xdr:row>184</xdr:row>
      <xdr:rowOff>600075</xdr:rowOff>
    </xdr:to>
    <xdr:pic>
      <xdr:nvPicPr>
        <xdr:cNvPr id="97" name="Obraz 121" descr="HR.jpg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00025" y="958596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197</xdr:row>
      <xdr:rowOff>47625</xdr:rowOff>
    </xdr:from>
    <xdr:to>
      <xdr:col>0</xdr:col>
      <xdr:colOff>752475</xdr:colOff>
      <xdr:row>197</xdr:row>
      <xdr:rowOff>600075</xdr:rowOff>
    </xdr:to>
    <xdr:pic>
      <xdr:nvPicPr>
        <xdr:cNvPr id="99" name="Obraz 127" descr="NAC-S.jpg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6900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198</xdr:row>
      <xdr:rowOff>47625</xdr:rowOff>
    </xdr:from>
    <xdr:to>
      <xdr:col>0</xdr:col>
      <xdr:colOff>771525</xdr:colOff>
      <xdr:row>198</xdr:row>
      <xdr:rowOff>600075</xdr:rowOff>
    </xdr:to>
    <xdr:pic>
      <xdr:nvPicPr>
        <xdr:cNvPr id="100" name="Obraz 129" descr="NAC-D.jpg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57175" y="117548025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201</xdr:row>
      <xdr:rowOff>47625</xdr:rowOff>
    </xdr:from>
    <xdr:to>
      <xdr:col>0</xdr:col>
      <xdr:colOff>752475</xdr:colOff>
      <xdr:row>201</xdr:row>
      <xdr:rowOff>600075</xdr:rowOff>
    </xdr:to>
    <xdr:pic>
      <xdr:nvPicPr>
        <xdr:cNvPr id="101" name="Obraz 131" descr="FLM-I_420-S.jpg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94911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212</xdr:row>
      <xdr:rowOff>47625</xdr:rowOff>
    </xdr:from>
    <xdr:to>
      <xdr:col>0</xdr:col>
      <xdr:colOff>704850</xdr:colOff>
      <xdr:row>212</xdr:row>
      <xdr:rowOff>600075</xdr:rowOff>
    </xdr:to>
    <xdr:pic>
      <xdr:nvPicPr>
        <xdr:cNvPr id="102" name="Obraz 133" descr="FMX-IFB55-S.jpg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171450" y="126615825"/>
          <a:ext cx="5334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210</xdr:row>
      <xdr:rowOff>47625</xdr:rowOff>
    </xdr:from>
    <xdr:to>
      <xdr:col>0</xdr:col>
      <xdr:colOff>695325</xdr:colOff>
      <xdr:row>210</xdr:row>
      <xdr:rowOff>600075</xdr:rowOff>
    </xdr:to>
    <xdr:pic>
      <xdr:nvPicPr>
        <xdr:cNvPr id="103" name="Obraz 135" descr="FLM-420-I8R1-S8.jpg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53204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209</xdr:row>
      <xdr:rowOff>47625</xdr:rowOff>
    </xdr:from>
    <xdr:to>
      <xdr:col>0</xdr:col>
      <xdr:colOff>695325</xdr:colOff>
      <xdr:row>209</xdr:row>
      <xdr:rowOff>600075</xdr:rowOff>
    </xdr:to>
    <xdr:pic>
      <xdr:nvPicPr>
        <xdr:cNvPr id="104" name="Obraz 137" descr="FLM-420-RLV-S.jpg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" y="124672725"/>
          <a:ext cx="4381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199</xdr:row>
      <xdr:rowOff>47625</xdr:rowOff>
    </xdr:from>
    <xdr:to>
      <xdr:col>0</xdr:col>
      <xdr:colOff>752475</xdr:colOff>
      <xdr:row>199</xdr:row>
      <xdr:rowOff>600075</xdr:rowOff>
    </xdr:to>
    <xdr:pic>
      <xdr:nvPicPr>
        <xdr:cNvPr id="105" name="Obraz 139" descr="RHV-S.jpg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181957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200</xdr:row>
      <xdr:rowOff>47625</xdr:rowOff>
    </xdr:from>
    <xdr:to>
      <xdr:col>0</xdr:col>
      <xdr:colOff>752475</xdr:colOff>
      <xdr:row>200</xdr:row>
      <xdr:rowOff>600075</xdr:rowOff>
    </xdr:to>
    <xdr:pic>
      <xdr:nvPicPr>
        <xdr:cNvPr id="106" name="Obraz 141" descr="RHV-D.jpg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" y="118843425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202</xdr:row>
      <xdr:rowOff>47625</xdr:rowOff>
    </xdr:from>
    <xdr:to>
      <xdr:col>0</xdr:col>
      <xdr:colOff>657225</xdr:colOff>
      <xdr:row>202</xdr:row>
      <xdr:rowOff>600075</xdr:rowOff>
    </xdr:to>
    <xdr:pic>
      <xdr:nvPicPr>
        <xdr:cNvPr id="107" name="Obraz 143" descr="I2-W.jpg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" y="12013882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203</xdr:row>
      <xdr:rowOff>47625</xdr:rowOff>
    </xdr:from>
    <xdr:to>
      <xdr:col>0</xdr:col>
      <xdr:colOff>695325</xdr:colOff>
      <xdr:row>203</xdr:row>
      <xdr:rowOff>600075</xdr:rowOff>
    </xdr:to>
    <xdr:pic>
      <xdr:nvPicPr>
        <xdr:cNvPr id="108" name="Obraz 145" descr="I2-E.jpg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171450" y="1207865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204</xdr:row>
      <xdr:rowOff>47625</xdr:rowOff>
    </xdr:from>
    <xdr:to>
      <xdr:col>0</xdr:col>
      <xdr:colOff>695325</xdr:colOff>
      <xdr:row>204</xdr:row>
      <xdr:rowOff>492394</xdr:rowOff>
    </xdr:to>
    <xdr:pic>
      <xdr:nvPicPr>
        <xdr:cNvPr id="109" name="Obraz 147" descr="I2-D.jpg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171450" y="121434225"/>
          <a:ext cx="523875" cy="4447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163378</xdr:colOff>
      <xdr:row>205</xdr:row>
      <xdr:rowOff>153369</xdr:rowOff>
    </xdr:from>
    <xdr:to>
      <xdr:col>0</xdr:col>
      <xdr:colOff>715828</xdr:colOff>
      <xdr:row>205</xdr:row>
      <xdr:rowOff>575859</xdr:rowOff>
    </xdr:to>
    <xdr:pic>
      <xdr:nvPicPr>
        <xdr:cNvPr id="110" name="Obraz 155" descr="RLV1_E.jpg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163378" y="122187669"/>
          <a:ext cx="552450" cy="4224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206</xdr:row>
      <xdr:rowOff>47625</xdr:rowOff>
    </xdr:from>
    <xdr:to>
      <xdr:col>0</xdr:col>
      <xdr:colOff>762000</xdr:colOff>
      <xdr:row>206</xdr:row>
      <xdr:rowOff>600075</xdr:rowOff>
    </xdr:to>
    <xdr:pic>
      <xdr:nvPicPr>
        <xdr:cNvPr id="111" name="Obraz 157" descr="RLV1_D.jpg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38125" y="1227296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207</xdr:row>
      <xdr:rowOff>47625</xdr:rowOff>
    </xdr:from>
    <xdr:to>
      <xdr:col>0</xdr:col>
      <xdr:colOff>752475</xdr:colOff>
      <xdr:row>207</xdr:row>
      <xdr:rowOff>600075</xdr:rowOff>
    </xdr:to>
    <xdr:pic>
      <xdr:nvPicPr>
        <xdr:cNvPr id="112" name="Obraz 159" descr="CON-S.jpg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33773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208</xdr:row>
      <xdr:rowOff>47625</xdr:rowOff>
    </xdr:from>
    <xdr:to>
      <xdr:col>0</xdr:col>
      <xdr:colOff>695325</xdr:colOff>
      <xdr:row>208</xdr:row>
      <xdr:rowOff>600075</xdr:rowOff>
    </xdr:to>
    <xdr:pic>
      <xdr:nvPicPr>
        <xdr:cNvPr id="113" name="Obraz 161" descr="CON-D.jpg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171450" y="1240250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213</xdr:row>
      <xdr:rowOff>47625</xdr:rowOff>
    </xdr:from>
    <xdr:to>
      <xdr:col>0</xdr:col>
      <xdr:colOff>752475</xdr:colOff>
      <xdr:row>213</xdr:row>
      <xdr:rowOff>600075</xdr:rowOff>
    </xdr:to>
    <xdr:pic>
      <xdr:nvPicPr>
        <xdr:cNvPr id="114" name="Obraz 163" descr="FLM-IFB126-S.jpg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171450" y="127263525"/>
          <a:ext cx="5810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239</xdr:row>
      <xdr:rowOff>114299</xdr:rowOff>
    </xdr:from>
    <xdr:to>
      <xdr:col>0</xdr:col>
      <xdr:colOff>876300</xdr:colOff>
      <xdr:row>239</xdr:row>
      <xdr:rowOff>542924</xdr:rowOff>
    </xdr:to>
    <xdr:pic>
      <xdr:nvPicPr>
        <xdr:cNvPr id="123" name="Obraz 187" descr="COVER-RD.jpg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114300" y="121100849"/>
          <a:ext cx="7620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240</xdr:row>
      <xdr:rowOff>47625</xdr:rowOff>
    </xdr:from>
    <xdr:to>
      <xdr:col>0</xdr:col>
      <xdr:colOff>895350</xdr:colOff>
      <xdr:row>240</xdr:row>
      <xdr:rowOff>600075</xdr:rowOff>
    </xdr:to>
    <xdr:pic>
      <xdr:nvPicPr>
        <xdr:cNvPr id="124" name="Obraz 189" descr="COVER-WH.jpg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133350" y="1450371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241</xdr:row>
      <xdr:rowOff>47625</xdr:rowOff>
    </xdr:from>
    <xdr:to>
      <xdr:col>0</xdr:col>
      <xdr:colOff>857250</xdr:colOff>
      <xdr:row>241</xdr:row>
      <xdr:rowOff>600075</xdr:rowOff>
    </xdr:to>
    <xdr:pic>
      <xdr:nvPicPr>
        <xdr:cNvPr id="125" name="Obraz 191" descr="SPACER_WH.jpg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95250" y="14568487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242</xdr:row>
      <xdr:rowOff>47625</xdr:rowOff>
    </xdr:from>
    <xdr:to>
      <xdr:col>0</xdr:col>
      <xdr:colOff>819150</xdr:colOff>
      <xdr:row>242</xdr:row>
      <xdr:rowOff>600075</xdr:rowOff>
    </xdr:to>
    <xdr:pic>
      <xdr:nvPicPr>
        <xdr:cNvPr id="126" name="Obraz 193" descr="SPACER-RD.jpg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47625" y="146332575"/>
          <a:ext cx="7715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244</xdr:row>
      <xdr:rowOff>47625</xdr:rowOff>
    </xdr:from>
    <xdr:to>
      <xdr:col>0</xdr:col>
      <xdr:colOff>790575</xdr:colOff>
      <xdr:row>244</xdr:row>
      <xdr:rowOff>600075</xdr:rowOff>
    </xdr:to>
    <xdr:pic>
      <xdr:nvPicPr>
        <xdr:cNvPr id="129" name="Obraz 199" descr="R.jpg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180975" y="1471326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245</xdr:row>
      <xdr:rowOff>47625</xdr:rowOff>
    </xdr:from>
    <xdr:to>
      <xdr:col>0</xdr:col>
      <xdr:colOff>790575</xdr:colOff>
      <xdr:row>245</xdr:row>
      <xdr:rowOff>600075</xdr:rowOff>
    </xdr:to>
    <xdr:pic>
      <xdr:nvPicPr>
        <xdr:cNvPr id="131" name="Obraz 203" descr="W.jpg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180975" y="148428075"/>
          <a:ext cx="6096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197784</xdr:colOff>
      <xdr:row>250</xdr:row>
      <xdr:rowOff>81243</xdr:rowOff>
    </xdr:from>
    <xdr:to>
      <xdr:col>0</xdr:col>
      <xdr:colOff>759759</xdr:colOff>
      <xdr:row>250</xdr:row>
      <xdr:rowOff>633693</xdr:rowOff>
    </xdr:to>
    <xdr:pic>
      <xdr:nvPicPr>
        <xdr:cNvPr id="133" name="Obraz 207" descr="Syg-LSN.jpg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197784" y="143382067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252</xdr:row>
      <xdr:rowOff>47625</xdr:rowOff>
    </xdr:from>
    <xdr:to>
      <xdr:col>0</xdr:col>
      <xdr:colOff>847725</xdr:colOff>
      <xdr:row>252</xdr:row>
      <xdr:rowOff>600075</xdr:rowOff>
    </xdr:to>
    <xdr:pic>
      <xdr:nvPicPr>
        <xdr:cNvPr id="134" name="Obraz 209" descr="FAA-500-RTL.jpg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161925" y="158448375"/>
          <a:ext cx="6858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253</xdr:row>
      <xdr:rowOff>85725</xdr:rowOff>
    </xdr:from>
    <xdr:to>
      <xdr:col>0</xdr:col>
      <xdr:colOff>933450</xdr:colOff>
      <xdr:row>253</xdr:row>
      <xdr:rowOff>600075</xdr:rowOff>
    </xdr:to>
    <xdr:pic>
      <xdr:nvPicPr>
        <xdr:cNvPr id="135" name="Obraz 211" descr="FAA-500-TTL.jpg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47625" y="159134175"/>
          <a:ext cx="8858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256</xdr:row>
      <xdr:rowOff>47625</xdr:rowOff>
    </xdr:from>
    <xdr:to>
      <xdr:col>0</xdr:col>
      <xdr:colOff>609600</xdr:colOff>
      <xdr:row>256</xdr:row>
      <xdr:rowOff>600075</xdr:rowOff>
    </xdr:to>
    <xdr:pic>
      <xdr:nvPicPr>
        <xdr:cNvPr id="136" name="Obraz 213" descr="Solo330.jpg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85750" y="160391475"/>
          <a:ext cx="3238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254</xdr:row>
      <xdr:rowOff>47625</xdr:rowOff>
    </xdr:from>
    <xdr:to>
      <xdr:col>0</xdr:col>
      <xdr:colOff>685800</xdr:colOff>
      <xdr:row>254</xdr:row>
      <xdr:rowOff>600075</xdr:rowOff>
    </xdr:to>
    <xdr:pic>
      <xdr:nvPicPr>
        <xdr:cNvPr id="137" name="Obraz 215" descr="SOLO461.jpg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85750" y="159743775"/>
          <a:ext cx="4000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259</xdr:row>
      <xdr:rowOff>114300</xdr:rowOff>
    </xdr:from>
    <xdr:to>
      <xdr:col>0</xdr:col>
      <xdr:colOff>828675</xdr:colOff>
      <xdr:row>259</xdr:row>
      <xdr:rowOff>619125</xdr:rowOff>
    </xdr:to>
    <xdr:pic>
      <xdr:nvPicPr>
        <xdr:cNvPr id="138" name="Obraz 221" descr="SOLO200.jpg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180975" y="162401250"/>
          <a:ext cx="6477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260</xdr:row>
      <xdr:rowOff>47625</xdr:rowOff>
    </xdr:from>
    <xdr:to>
      <xdr:col>0</xdr:col>
      <xdr:colOff>771525</xdr:colOff>
      <xdr:row>260</xdr:row>
      <xdr:rowOff>600075</xdr:rowOff>
    </xdr:to>
    <xdr:pic>
      <xdr:nvPicPr>
        <xdr:cNvPr id="139" name="Obraz 223" descr="SOLO100.jpg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28600" y="1629822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272</xdr:row>
      <xdr:rowOff>47625</xdr:rowOff>
    </xdr:from>
    <xdr:to>
      <xdr:col>0</xdr:col>
      <xdr:colOff>647700</xdr:colOff>
      <xdr:row>272</xdr:row>
      <xdr:rowOff>600075</xdr:rowOff>
    </xdr:to>
    <xdr:pic>
      <xdr:nvPicPr>
        <xdr:cNvPr id="140" name="Obraz 229" descr="FAS-420-TM.jpg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679829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273</xdr:row>
      <xdr:rowOff>47625</xdr:rowOff>
    </xdr:from>
    <xdr:to>
      <xdr:col>0</xdr:col>
      <xdr:colOff>647700</xdr:colOff>
      <xdr:row>273</xdr:row>
      <xdr:rowOff>600075</xdr:rowOff>
    </xdr:to>
    <xdr:pic>
      <xdr:nvPicPr>
        <xdr:cNvPr id="141" name="Obraz 231" descr="FAS-420-TM-R.jpg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686306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274</xdr:row>
      <xdr:rowOff>47625</xdr:rowOff>
    </xdr:from>
    <xdr:to>
      <xdr:col>0</xdr:col>
      <xdr:colOff>647700</xdr:colOff>
      <xdr:row>274</xdr:row>
      <xdr:rowOff>600075</xdr:rowOff>
    </xdr:to>
    <xdr:pic>
      <xdr:nvPicPr>
        <xdr:cNvPr id="142" name="Obraz 233" descr="FAS-420-TM-RVB.jpg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85750" y="169278300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275</xdr:row>
      <xdr:rowOff>47625</xdr:rowOff>
    </xdr:from>
    <xdr:to>
      <xdr:col>0</xdr:col>
      <xdr:colOff>781050</xdr:colOff>
      <xdr:row>275</xdr:row>
      <xdr:rowOff>600075</xdr:rowOff>
    </xdr:to>
    <xdr:pic>
      <xdr:nvPicPr>
        <xdr:cNvPr id="143" name="Obraz 235" descr="FAS-420-TM-HB.jpg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152400" y="169926000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276</xdr:row>
      <xdr:rowOff>47625</xdr:rowOff>
    </xdr:from>
    <xdr:to>
      <xdr:col>0</xdr:col>
      <xdr:colOff>638175</xdr:colOff>
      <xdr:row>276</xdr:row>
      <xdr:rowOff>600075</xdr:rowOff>
    </xdr:to>
    <xdr:pic>
      <xdr:nvPicPr>
        <xdr:cNvPr id="144" name="Obraz 237" descr="FAS-420-TP1.jpg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85750" y="1705737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277</xdr:row>
      <xdr:rowOff>47625</xdr:rowOff>
    </xdr:from>
    <xdr:to>
      <xdr:col>0</xdr:col>
      <xdr:colOff>638175</xdr:colOff>
      <xdr:row>277</xdr:row>
      <xdr:rowOff>600075</xdr:rowOff>
    </xdr:to>
    <xdr:pic>
      <xdr:nvPicPr>
        <xdr:cNvPr id="145" name="Obraz 239" descr="FAS-420-TP2.jpg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85750" y="1712214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278</xdr:row>
      <xdr:rowOff>47625</xdr:rowOff>
    </xdr:from>
    <xdr:to>
      <xdr:col>0</xdr:col>
      <xdr:colOff>638175</xdr:colOff>
      <xdr:row>278</xdr:row>
      <xdr:rowOff>600075</xdr:rowOff>
    </xdr:to>
    <xdr:pic>
      <xdr:nvPicPr>
        <xdr:cNvPr id="146" name="Obraz 241" descr="FAS-420-TT1.jpg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85750" y="1718691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279</xdr:row>
      <xdr:rowOff>47625</xdr:rowOff>
    </xdr:from>
    <xdr:to>
      <xdr:col>0</xdr:col>
      <xdr:colOff>638175</xdr:colOff>
      <xdr:row>279</xdr:row>
      <xdr:rowOff>600075</xdr:rowOff>
    </xdr:to>
    <xdr:pic>
      <xdr:nvPicPr>
        <xdr:cNvPr id="147" name="Obraz 243" descr="FAS-420-TT2.jpg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85750" y="1725168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285</xdr:row>
      <xdr:rowOff>47625</xdr:rowOff>
    </xdr:from>
    <xdr:to>
      <xdr:col>0</xdr:col>
      <xdr:colOff>742950</xdr:colOff>
      <xdr:row>285</xdr:row>
      <xdr:rowOff>600075</xdr:rowOff>
    </xdr:to>
    <xdr:pic>
      <xdr:nvPicPr>
        <xdr:cNvPr id="148" name="Obraz 245" descr="DM-TT-50(80).jpg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28600" y="1764030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286</xdr:row>
      <xdr:rowOff>47625</xdr:rowOff>
    </xdr:from>
    <xdr:to>
      <xdr:col>0</xdr:col>
      <xdr:colOff>742950</xdr:colOff>
      <xdr:row>286</xdr:row>
      <xdr:rowOff>600075</xdr:rowOff>
    </xdr:to>
    <xdr:pic>
      <xdr:nvPicPr>
        <xdr:cNvPr id="149" name="Obraz 247" descr="DM-TT-10(25).jpg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28600" y="1770507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287</xdr:row>
      <xdr:rowOff>47625</xdr:rowOff>
    </xdr:from>
    <xdr:to>
      <xdr:col>0</xdr:col>
      <xdr:colOff>742950</xdr:colOff>
      <xdr:row>287</xdr:row>
      <xdr:rowOff>600075</xdr:rowOff>
    </xdr:to>
    <xdr:pic>
      <xdr:nvPicPr>
        <xdr:cNvPr id="150" name="Obraz 249" descr="DM-tt-01(05).jpg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28600" y="177698400"/>
          <a:ext cx="5143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300</xdr:row>
      <xdr:rowOff>266700</xdr:rowOff>
    </xdr:from>
    <xdr:to>
      <xdr:col>0</xdr:col>
      <xdr:colOff>933450</xdr:colOff>
      <xdr:row>300</xdr:row>
      <xdr:rowOff>466725</xdr:rowOff>
    </xdr:to>
    <xdr:pic>
      <xdr:nvPicPr>
        <xdr:cNvPr id="151" name="Obraz 251" descr="Titanus MT-1.jpg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47625" y="178717575"/>
          <a:ext cx="885825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301</xdr:row>
      <xdr:rowOff>219075</xdr:rowOff>
    </xdr:from>
    <xdr:to>
      <xdr:col>0</xdr:col>
      <xdr:colOff>942975</xdr:colOff>
      <xdr:row>301</xdr:row>
      <xdr:rowOff>504825</xdr:rowOff>
    </xdr:to>
    <xdr:pic>
      <xdr:nvPicPr>
        <xdr:cNvPr id="152" name="Obraz 253" descr="TITANUS AF-BR.jpg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47625" y="179317650"/>
          <a:ext cx="89535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302</xdr:row>
      <xdr:rowOff>47625</xdr:rowOff>
    </xdr:from>
    <xdr:to>
      <xdr:col>0</xdr:col>
      <xdr:colOff>733425</xdr:colOff>
      <xdr:row>302</xdr:row>
      <xdr:rowOff>600075</xdr:rowOff>
    </xdr:to>
    <xdr:pic>
      <xdr:nvPicPr>
        <xdr:cNvPr id="153" name="Obraz 255" descr="Folia.jpg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80975" y="1797939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303</xdr:row>
      <xdr:rowOff>47625</xdr:rowOff>
    </xdr:from>
    <xdr:to>
      <xdr:col>0</xdr:col>
      <xdr:colOff>733425</xdr:colOff>
      <xdr:row>303</xdr:row>
      <xdr:rowOff>600075</xdr:rowOff>
    </xdr:to>
    <xdr:pic>
      <xdr:nvPicPr>
        <xdr:cNvPr id="154" name="Obraz 258" descr="Folia.jpg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80975" y="18044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304</xdr:row>
      <xdr:rowOff>47625</xdr:rowOff>
    </xdr:from>
    <xdr:to>
      <xdr:col>0</xdr:col>
      <xdr:colOff>733425</xdr:colOff>
      <xdr:row>304</xdr:row>
      <xdr:rowOff>600075</xdr:rowOff>
    </xdr:to>
    <xdr:pic>
      <xdr:nvPicPr>
        <xdr:cNvPr id="155" name="Obraz 260" descr="Folia.jpg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180975" y="1810893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305</xdr:row>
      <xdr:rowOff>57150</xdr:rowOff>
    </xdr:from>
    <xdr:to>
      <xdr:col>0</xdr:col>
      <xdr:colOff>733425</xdr:colOff>
      <xdr:row>305</xdr:row>
      <xdr:rowOff>600075</xdr:rowOff>
    </xdr:to>
    <xdr:pic>
      <xdr:nvPicPr>
        <xdr:cNvPr id="156" name="Obraz 261" descr="Folia.jpg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17465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306</xdr:row>
      <xdr:rowOff>57150</xdr:rowOff>
    </xdr:from>
    <xdr:to>
      <xdr:col>0</xdr:col>
      <xdr:colOff>733425</xdr:colOff>
      <xdr:row>306</xdr:row>
      <xdr:rowOff>600075</xdr:rowOff>
    </xdr:to>
    <xdr:pic>
      <xdr:nvPicPr>
        <xdr:cNvPr id="157" name="Obraz 262" descr="Folia.jpg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23942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307</xdr:row>
      <xdr:rowOff>57150</xdr:rowOff>
    </xdr:from>
    <xdr:to>
      <xdr:col>0</xdr:col>
      <xdr:colOff>733425</xdr:colOff>
      <xdr:row>307</xdr:row>
      <xdr:rowOff>600075</xdr:rowOff>
    </xdr:to>
    <xdr:pic>
      <xdr:nvPicPr>
        <xdr:cNvPr id="158" name="Obraz 263" descr="Folia.jpg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304192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308</xdr:row>
      <xdr:rowOff>66675</xdr:rowOff>
    </xdr:from>
    <xdr:to>
      <xdr:col>0</xdr:col>
      <xdr:colOff>733425</xdr:colOff>
      <xdr:row>308</xdr:row>
      <xdr:rowOff>609600</xdr:rowOff>
    </xdr:to>
    <xdr:pic>
      <xdr:nvPicPr>
        <xdr:cNvPr id="159" name="Obraz 264" descr="Folia.jpg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36991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309</xdr:row>
      <xdr:rowOff>66675</xdr:rowOff>
    </xdr:from>
    <xdr:to>
      <xdr:col>0</xdr:col>
      <xdr:colOff>733425</xdr:colOff>
      <xdr:row>309</xdr:row>
      <xdr:rowOff>609600</xdr:rowOff>
    </xdr:to>
    <xdr:pic>
      <xdr:nvPicPr>
        <xdr:cNvPr id="160" name="Obraz 265" descr="Folia.jpg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43468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310</xdr:row>
      <xdr:rowOff>66675</xdr:rowOff>
    </xdr:from>
    <xdr:to>
      <xdr:col>0</xdr:col>
      <xdr:colOff>733425</xdr:colOff>
      <xdr:row>310</xdr:row>
      <xdr:rowOff>609600</xdr:rowOff>
    </xdr:to>
    <xdr:pic>
      <xdr:nvPicPr>
        <xdr:cNvPr id="161" name="Obraz 266" descr="Folia.jpg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190500" y="18499455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311</xdr:row>
      <xdr:rowOff>76200</xdr:rowOff>
    </xdr:from>
    <xdr:to>
      <xdr:col>0</xdr:col>
      <xdr:colOff>742950</xdr:colOff>
      <xdr:row>311</xdr:row>
      <xdr:rowOff>619125</xdr:rowOff>
    </xdr:to>
    <xdr:pic>
      <xdr:nvPicPr>
        <xdr:cNvPr id="162" name="Obraz 267" descr="Folia.jpg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0025" y="1856517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312</xdr:row>
      <xdr:rowOff>76200</xdr:rowOff>
    </xdr:from>
    <xdr:to>
      <xdr:col>0</xdr:col>
      <xdr:colOff>742950</xdr:colOff>
      <xdr:row>312</xdr:row>
      <xdr:rowOff>619125</xdr:rowOff>
    </xdr:to>
    <xdr:pic>
      <xdr:nvPicPr>
        <xdr:cNvPr id="163" name="Obraz 268" descr="Folia.jpg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0025" y="1862994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313</xdr:row>
      <xdr:rowOff>76200</xdr:rowOff>
    </xdr:from>
    <xdr:to>
      <xdr:col>0</xdr:col>
      <xdr:colOff>742950</xdr:colOff>
      <xdr:row>313</xdr:row>
      <xdr:rowOff>619125</xdr:rowOff>
    </xdr:to>
    <xdr:pic>
      <xdr:nvPicPr>
        <xdr:cNvPr id="164" name="Obraz 269" descr="Folia.jpg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0025" y="186947175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314</xdr:row>
      <xdr:rowOff>76200</xdr:rowOff>
    </xdr:from>
    <xdr:to>
      <xdr:col>0</xdr:col>
      <xdr:colOff>752475</xdr:colOff>
      <xdr:row>314</xdr:row>
      <xdr:rowOff>628650</xdr:rowOff>
    </xdr:to>
    <xdr:pic>
      <xdr:nvPicPr>
        <xdr:cNvPr id="165" name="Obraz 270" descr="Folia.jpg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75948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315</xdr:row>
      <xdr:rowOff>76200</xdr:rowOff>
    </xdr:from>
    <xdr:to>
      <xdr:col>0</xdr:col>
      <xdr:colOff>752475</xdr:colOff>
      <xdr:row>315</xdr:row>
      <xdr:rowOff>628650</xdr:rowOff>
    </xdr:to>
    <xdr:pic>
      <xdr:nvPicPr>
        <xdr:cNvPr id="166" name="Obraz 271" descr="Folia.jpg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82425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316</xdr:row>
      <xdr:rowOff>76200</xdr:rowOff>
    </xdr:from>
    <xdr:to>
      <xdr:col>0</xdr:col>
      <xdr:colOff>752475</xdr:colOff>
      <xdr:row>316</xdr:row>
      <xdr:rowOff>628650</xdr:rowOff>
    </xdr:to>
    <xdr:pic>
      <xdr:nvPicPr>
        <xdr:cNvPr id="167" name="Obraz 272" descr="Folia.jpg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00025" y="1888902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317</xdr:row>
      <xdr:rowOff>85725</xdr:rowOff>
    </xdr:from>
    <xdr:to>
      <xdr:col>0</xdr:col>
      <xdr:colOff>752475</xdr:colOff>
      <xdr:row>317</xdr:row>
      <xdr:rowOff>628650</xdr:rowOff>
    </xdr:to>
    <xdr:pic>
      <xdr:nvPicPr>
        <xdr:cNvPr id="168" name="Obraz 273" descr="Folia.jpg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9550" y="1895475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318</xdr:row>
      <xdr:rowOff>85725</xdr:rowOff>
    </xdr:from>
    <xdr:to>
      <xdr:col>0</xdr:col>
      <xdr:colOff>752475</xdr:colOff>
      <xdr:row>318</xdr:row>
      <xdr:rowOff>628650</xdr:rowOff>
    </xdr:to>
    <xdr:pic>
      <xdr:nvPicPr>
        <xdr:cNvPr id="169" name="Obraz 274" descr="Folia.jpg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09550" y="190195200"/>
          <a:ext cx="5429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319</xdr:row>
      <xdr:rowOff>47625</xdr:rowOff>
    </xdr:from>
    <xdr:to>
      <xdr:col>0</xdr:col>
      <xdr:colOff>895350</xdr:colOff>
      <xdr:row>319</xdr:row>
      <xdr:rowOff>600075</xdr:rowOff>
    </xdr:to>
    <xdr:pic>
      <xdr:nvPicPr>
        <xdr:cNvPr id="170" name="Obraz 277" descr="RAS-test pipe.jpg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133350" y="1908048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320</xdr:row>
      <xdr:rowOff>47625</xdr:rowOff>
    </xdr:from>
    <xdr:to>
      <xdr:col>0</xdr:col>
      <xdr:colOff>752475</xdr:colOff>
      <xdr:row>320</xdr:row>
      <xdr:rowOff>600075</xdr:rowOff>
    </xdr:to>
    <xdr:pic>
      <xdr:nvPicPr>
        <xdr:cNvPr id="171" name="Obraz 279" descr="RAS test adapter.jpg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09550" y="191452500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321</xdr:row>
      <xdr:rowOff>47625</xdr:rowOff>
    </xdr:from>
    <xdr:to>
      <xdr:col>0</xdr:col>
      <xdr:colOff>895350</xdr:colOff>
      <xdr:row>321</xdr:row>
      <xdr:rowOff>600075</xdr:rowOff>
    </xdr:to>
    <xdr:pic>
      <xdr:nvPicPr>
        <xdr:cNvPr id="172" name="Obraz 281" descr="FAS-ASD-DIAG.jpg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133350" y="1921002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323</xdr:row>
      <xdr:rowOff>47625</xdr:rowOff>
    </xdr:from>
    <xdr:to>
      <xdr:col>0</xdr:col>
      <xdr:colOff>904875</xdr:colOff>
      <xdr:row>323</xdr:row>
      <xdr:rowOff>600075</xdr:rowOff>
    </xdr:to>
    <xdr:pic>
      <xdr:nvPicPr>
        <xdr:cNvPr id="173" name="Obraz 285" descr="FAS-ASD-CLT.jpg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7625" y="193548000"/>
          <a:ext cx="8572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180975</xdr:colOff>
      <xdr:row>322</xdr:row>
      <xdr:rowOff>47625</xdr:rowOff>
    </xdr:from>
    <xdr:to>
      <xdr:col>0</xdr:col>
      <xdr:colOff>742950</xdr:colOff>
      <xdr:row>322</xdr:row>
      <xdr:rowOff>600075</xdr:rowOff>
    </xdr:to>
    <xdr:pic>
      <xdr:nvPicPr>
        <xdr:cNvPr id="174" name="Obraz 289" descr="FAS-ASD-AHC.jpg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180975" y="192900300"/>
          <a:ext cx="5619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325</xdr:row>
      <xdr:rowOff>47625</xdr:rowOff>
    </xdr:from>
    <xdr:to>
      <xdr:col>0</xdr:col>
      <xdr:colOff>838200</xdr:colOff>
      <xdr:row>325</xdr:row>
      <xdr:rowOff>600075</xdr:rowOff>
    </xdr:to>
    <xdr:pic>
      <xdr:nvPicPr>
        <xdr:cNvPr id="175" name="Obraz 291" descr="FAS-ASD-F.jpg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7625" y="194624325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326</xdr:row>
      <xdr:rowOff>47625</xdr:rowOff>
    </xdr:from>
    <xdr:to>
      <xdr:col>0</xdr:col>
      <xdr:colOff>923925</xdr:colOff>
      <xdr:row>326</xdr:row>
      <xdr:rowOff>600075</xdr:rowOff>
    </xdr:to>
    <xdr:pic>
      <xdr:nvPicPr>
        <xdr:cNvPr id="176" name="Obraz 293" descr="FAS_ASD-TRPG16.jpg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47625" y="195272025"/>
          <a:ext cx="876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327</xdr:row>
      <xdr:rowOff>47625</xdr:rowOff>
    </xdr:from>
    <xdr:to>
      <xdr:col>0</xdr:col>
      <xdr:colOff>714375</xdr:colOff>
      <xdr:row>327</xdr:row>
      <xdr:rowOff>600075</xdr:rowOff>
    </xdr:to>
    <xdr:pic>
      <xdr:nvPicPr>
        <xdr:cNvPr id="177" name="Obraz 295" descr="FAS-ASD-CSL.jpg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257175" y="195919725"/>
          <a:ext cx="4572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328</xdr:row>
      <xdr:rowOff>47625</xdr:rowOff>
    </xdr:from>
    <xdr:to>
      <xdr:col>0</xdr:col>
      <xdr:colOff>847725</xdr:colOff>
      <xdr:row>328</xdr:row>
      <xdr:rowOff>600075</xdr:rowOff>
    </xdr:to>
    <xdr:pic>
      <xdr:nvPicPr>
        <xdr:cNvPr id="178" name="Obraz 297" descr="FAS-ASD-PHF16.jpg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114300" y="196567425"/>
          <a:ext cx="733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329</xdr:row>
      <xdr:rowOff>47625</xdr:rowOff>
    </xdr:from>
    <xdr:to>
      <xdr:col>0</xdr:col>
      <xdr:colOff>838200</xdr:colOff>
      <xdr:row>329</xdr:row>
      <xdr:rowOff>600075</xdr:rowOff>
    </xdr:to>
    <xdr:pic>
      <xdr:nvPicPr>
        <xdr:cNvPr id="179" name="Obraz 299" descr="FAS-ASD-3WT.jpg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76200" y="1972151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330</xdr:row>
      <xdr:rowOff>47625</xdr:rowOff>
    </xdr:from>
    <xdr:to>
      <xdr:col>0</xdr:col>
      <xdr:colOff>609600</xdr:colOff>
      <xdr:row>330</xdr:row>
      <xdr:rowOff>600075</xdr:rowOff>
    </xdr:to>
    <xdr:pic>
      <xdr:nvPicPr>
        <xdr:cNvPr id="180" name="Obraz 301" descr="FAS-ASD-WS.jpg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295275" y="197862825"/>
          <a:ext cx="3143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</xdr:colOff>
      <xdr:row>331</xdr:row>
      <xdr:rowOff>76200</xdr:rowOff>
    </xdr:from>
    <xdr:to>
      <xdr:col>0</xdr:col>
      <xdr:colOff>942975</xdr:colOff>
      <xdr:row>331</xdr:row>
      <xdr:rowOff>600075</xdr:rowOff>
    </xdr:to>
    <xdr:pic>
      <xdr:nvPicPr>
        <xdr:cNvPr id="181" name="Obraz 303" descr="FAS-ASD-DSB.jpg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47625" y="198539100"/>
          <a:ext cx="8953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332</xdr:row>
      <xdr:rowOff>47625</xdr:rowOff>
    </xdr:from>
    <xdr:to>
      <xdr:col>0</xdr:col>
      <xdr:colOff>723900</xdr:colOff>
      <xdr:row>332</xdr:row>
      <xdr:rowOff>600075</xdr:rowOff>
    </xdr:to>
    <xdr:pic>
      <xdr:nvPicPr>
        <xdr:cNvPr id="182" name="Obraz 305" descr="FAS-ASD-RFL.jpg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00025" y="1991582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219075</xdr:colOff>
      <xdr:row>333</xdr:row>
      <xdr:rowOff>47625</xdr:rowOff>
    </xdr:from>
    <xdr:to>
      <xdr:col>0</xdr:col>
      <xdr:colOff>742950</xdr:colOff>
      <xdr:row>333</xdr:row>
      <xdr:rowOff>600075</xdr:rowOff>
    </xdr:to>
    <xdr:pic>
      <xdr:nvPicPr>
        <xdr:cNvPr id="183" name="Obraz 307" descr="FAS-ASD-FL.jpg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19075" y="199805925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104129</xdr:colOff>
      <xdr:row>102</xdr:row>
      <xdr:rowOff>38100</xdr:rowOff>
    </xdr:from>
    <xdr:to>
      <xdr:col>0</xdr:col>
      <xdr:colOff>831419</xdr:colOff>
      <xdr:row>102</xdr:row>
      <xdr:rowOff>532754</xdr:rowOff>
    </xdr:to>
    <xdr:pic>
      <xdr:nvPicPr>
        <xdr:cNvPr id="184" name="Obraz 151" descr="MS420.jpg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104129" y="68427600"/>
          <a:ext cx="727290" cy="4946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131670</xdr:colOff>
      <xdr:row>152</xdr:row>
      <xdr:rowOff>158189</xdr:rowOff>
    </xdr:from>
    <xdr:to>
      <xdr:col>0</xdr:col>
      <xdr:colOff>1041069</xdr:colOff>
      <xdr:row>153</xdr:row>
      <xdr:rowOff>89677</xdr:rowOff>
    </xdr:to>
    <xdr:pic>
      <xdr:nvPicPr>
        <xdr:cNvPr id="185" name="Picture 2" descr="C:\Users\hni5ot\Local Settings\Temporary Internet Files\Content.Outlook\1A6UYZ1A\0165X9.jpg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131670" y="74610071"/>
          <a:ext cx="909399" cy="6038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161925</xdr:colOff>
      <xdr:row>157</xdr:row>
      <xdr:rowOff>0</xdr:rowOff>
    </xdr:from>
    <xdr:to>
      <xdr:col>0</xdr:col>
      <xdr:colOff>866775</xdr:colOff>
      <xdr:row>157</xdr:row>
      <xdr:rowOff>632956</xdr:rowOff>
    </xdr:to>
    <xdr:pic>
      <xdr:nvPicPr>
        <xdr:cNvPr id="186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103066913"/>
          <a:ext cx="704850" cy="632956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233</xdr:row>
      <xdr:rowOff>57150</xdr:rowOff>
    </xdr:from>
    <xdr:to>
      <xdr:col>0</xdr:col>
      <xdr:colOff>828675</xdr:colOff>
      <xdr:row>233</xdr:row>
      <xdr:rowOff>609600</xdr:rowOff>
    </xdr:to>
    <xdr:pic>
      <xdr:nvPicPr>
        <xdr:cNvPr id="188" name="Obraz 195" descr="FNM-420-A-BS-RD.jpg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66675" y="137274300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234</xdr:row>
      <xdr:rowOff>28575</xdr:rowOff>
    </xdr:from>
    <xdr:to>
      <xdr:col>0</xdr:col>
      <xdr:colOff>828675</xdr:colOff>
      <xdr:row>234</xdr:row>
      <xdr:rowOff>581025</xdr:rowOff>
    </xdr:to>
    <xdr:pic>
      <xdr:nvPicPr>
        <xdr:cNvPr id="189" name="Obraz 197" descr="FNM-420-A-BS-WH.jpg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66675" y="137893425"/>
          <a:ext cx="7620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235</xdr:row>
      <xdr:rowOff>19050</xdr:rowOff>
    </xdr:from>
    <xdr:to>
      <xdr:col>0</xdr:col>
      <xdr:colOff>704850</xdr:colOff>
      <xdr:row>235</xdr:row>
      <xdr:rowOff>571500</xdr:rowOff>
    </xdr:to>
    <xdr:pic>
      <xdr:nvPicPr>
        <xdr:cNvPr id="190" name="Obraz 177" descr="FNM-420-A-RD.jpg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52400" y="13853160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236</xdr:row>
      <xdr:rowOff>9525</xdr:rowOff>
    </xdr:from>
    <xdr:to>
      <xdr:col>0</xdr:col>
      <xdr:colOff>714375</xdr:colOff>
      <xdr:row>236</xdr:row>
      <xdr:rowOff>561975</xdr:rowOff>
    </xdr:to>
    <xdr:pic>
      <xdr:nvPicPr>
        <xdr:cNvPr id="191" name="Obraz 175" descr="FNM-420-A-WH.jpg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161925" y="139169775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237</xdr:row>
      <xdr:rowOff>66675</xdr:rowOff>
    </xdr:from>
    <xdr:to>
      <xdr:col>0</xdr:col>
      <xdr:colOff>685800</xdr:colOff>
      <xdr:row>237</xdr:row>
      <xdr:rowOff>619125</xdr:rowOff>
    </xdr:to>
    <xdr:pic>
      <xdr:nvPicPr>
        <xdr:cNvPr id="192" name="Obraz 179" descr="FNM-420-B-RD.jpg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190500" y="139103100"/>
          <a:ext cx="4953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264</xdr:row>
      <xdr:rowOff>28575</xdr:rowOff>
    </xdr:from>
    <xdr:to>
      <xdr:col>0</xdr:col>
      <xdr:colOff>805014</xdr:colOff>
      <xdr:row>264</xdr:row>
      <xdr:rowOff>571500</xdr:rowOff>
    </xdr:to>
    <xdr:pic>
      <xdr:nvPicPr>
        <xdr:cNvPr id="193" name="Picture 9649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85725" y="164039550"/>
          <a:ext cx="719289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</xdr:colOff>
      <xdr:row>71</xdr:row>
      <xdr:rowOff>57150</xdr:rowOff>
    </xdr:from>
    <xdr:to>
      <xdr:col>0</xdr:col>
      <xdr:colOff>781050</xdr:colOff>
      <xdr:row>71</xdr:row>
      <xdr:rowOff>609600</xdr:rowOff>
    </xdr:to>
    <xdr:pic>
      <xdr:nvPicPr>
        <xdr:cNvPr id="194" name="Obraz 131" descr="FPAOP.jp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114300" y="47434500"/>
          <a:ext cx="6667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35</xdr:row>
      <xdr:rowOff>19050</xdr:rowOff>
    </xdr:from>
    <xdr:to>
      <xdr:col>0</xdr:col>
      <xdr:colOff>866894</xdr:colOff>
      <xdr:row>35</xdr:row>
      <xdr:rowOff>628649</xdr:rowOff>
    </xdr:to>
    <xdr:pic>
      <xdr:nvPicPr>
        <xdr:cNvPr id="197" name="Picture 8853" descr="ProductPhoto_Web_all_9774218635.jp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95250" y="22793325"/>
          <a:ext cx="771644" cy="609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</xdr:colOff>
      <xdr:row>280</xdr:row>
      <xdr:rowOff>47625</xdr:rowOff>
    </xdr:from>
    <xdr:to>
      <xdr:col>0</xdr:col>
      <xdr:colOff>609600</xdr:colOff>
      <xdr:row>280</xdr:row>
      <xdr:rowOff>600075</xdr:rowOff>
    </xdr:to>
    <xdr:pic>
      <xdr:nvPicPr>
        <xdr:cNvPr id="198" name="Obraz 237" descr="FAS-420-TP1.jp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57175" y="1731645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281</xdr:row>
      <xdr:rowOff>66675</xdr:rowOff>
    </xdr:from>
    <xdr:to>
      <xdr:col>0</xdr:col>
      <xdr:colOff>600075</xdr:colOff>
      <xdr:row>281</xdr:row>
      <xdr:rowOff>619125</xdr:rowOff>
    </xdr:to>
    <xdr:pic>
      <xdr:nvPicPr>
        <xdr:cNvPr id="199" name="Obraz 239" descr="FAS-420-TP2.jp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47650" y="17383125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282</xdr:row>
      <xdr:rowOff>57150</xdr:rowOff>
    </xdr:from>
    <xdr:to>
      <xdr:col>0</xdr:col>
      <xdr:colOff>600075</xdr:colOff>
      <xdr:row>282</xdr:row>
      <xdr:rowOff>609600</xdr:rowOff>
    </xdr:to>
    <xdr:pic>
      <xdr:nvPicPr>
        <xdr:cNvPr id="200" name="Obraz 241" descr="FAS-420-TT1.jp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47650" y="174469425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283</xdr:row>
      <xdr:rowOff>47625</xdr:rowOff>
    </xdr:from>
    <xdr:to>
      <xdr:col>0</xdr:col>
      <xdr:colOff>600075</xdr:colOff>
      <xdr:row>283</xdr:row>
      <xdr:rowOff>600075</xdr:rowOff>
    </xdr:to>
    <xdr:pic>
      <xdr:nvPicPr>
        <xdr:cNvPr id="201" name="Obraz 243" descr="FAS-420-TT2.jpg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47650" y="1751076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62</xdr:row>
      <xdr:rowOff>8113</xdr:rowOff>
    </xdr:from>
    <xdr:to>
      <xdr:col>0</xdr:col>
      <xdr:colOff>838200</xdr:colOff>
      <xdr:row>62</xdr:row>
      <xdr:rowOff>384573</xdr:rowOff>
    </xdr:to>
    <xdr:pic>
      <xdr:nvPicPr>
        <xdr:cNvPr id="202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61925" y="43480213"/>
          <a:ext cx="676275" cy="3764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178716</xdr:colOff>
      <xdr:row>63</xdr:row>
      <xdr:rowOff>21997</xdr:rowOff>
    </xdr:from>
    <xdr:to>
      <xdr:col>0</xdr:col>
      <xdr:colOff>854991</xdr:colOff>
      <xdr:row>63</xdr:row>
      <xdr:rowOff>397650</xdr:rowOff>
    </xdr:to>
    <xdr:pic>
      <xdr:nvPicPr>
        <xdr:cNvPr id="203" name="Picture 2" descr="ProductPhoto_Web_all_9812753291.jpg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178716" y="43475047"/>
          <a:ext cx="676275" cy="3756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304800</xdr:colOff>
      <xdr:row>61</xdr:row>
      <xdr:rowOff>28955</xdr:rowOff>
    </xdr:from>
    <xdr:to>
      <xdr:col>0</xdr:col>
      <xdr:colOff>676275</xdr:colOff>
      <xdr:row>61</xdr:row>
      <xdr:rowOff>390524</xdr:rowOff>
    </xdr:to>
    <xdr:pic>
      <xdr:nvPicPr>
        <xdr:cNvPr id="205" name="Picture 7168" descr="ProductPhoto_Web_all_9774215947.jpg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304800" y="42643805"/>
          <a:ext cx="371475" cy="3615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</xdr:colOff>
      <xdr:row>26</xdr:row>
      <xdr:rowOff>38100</xdr:rowOff>
    </xdr:from>
    <xdr:to>
      <xdr:col>0</xdr:col>
      <xdr:colOff>876300</xdr:colOff>
      <xdr:row>26</xdr:row>
      <xdr:rowOff>504825</xdr:rowOff>
    </xdr:to>
    <xdr:pic>
      <xdr:nvPicPr>
        <xdr:cNvPr id="209" name="Obraz 51" descr="S.jpg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104775" y="13989424"/>
          <a:ext cx="7715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98</xdr:row>
      <xdr:rowOff>38100</xdr:rowOff>
    </xdr:from>
    <xdr:to>
      <xdr:col>0</xdr:col>
      <xdr:colOff>857250</xdr:colOff>
      <xdr:row>98</xdr:row>
      <xdr:rowOff>590550</xdr:rowOff>
    </xdr:to>
    <xdr:pic>
      <xdr:nvPicPr>
        <xdr:cNvPr id="211" name="Obraz 171" descr="FAA-500.jpg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66675" y="66332100"/>
          <a:ext cx="790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200025</xdr:colOff>
      <xdr:row>232</xdr:row>
      <xdr:rowOff>38099</xdr:rowOff>
    </xdr:from>
    <xdr:to>
      <xdr:col>0</xdr:col>
      <xdr:colOff>752475</xdr:colOff>
      <xdr:row>232</xdr:row>
      <xdr:rowOff>542924</xdr:rowOff>
    </xdr:to>
    <xdr:pic>
      <xdr:nvPicPr>
        <xdr:cNvPr id="212" name="Obraz 175" descr="FNM-420-A-WH.jpg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200025" y="136674224"/>
          <a:ext cx="5524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231</xdr:row>
      <xdr:rowOff>57150</xdr:rowOff>
    </xdr:from>
    <xdr:to>
      <xdr:col>0</xdr:col>
      <xdr:colOff>695325</xdr:colOff>
      <xdr:row>231</xdr:row>
      <xdr:rowOff>533400</xdr:rowOff>
    </xdr:to>
    <xdr:pic>
      <xdr:nvPicPr>
        <xdr:cNvPr id="213" name="Obraz 177" descr="FNM-420-A-RD.jpg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142875" y="136150350"/>
          <a:ext cx="5524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133351</xdr:colOff>
      <xdr:row>122</xdr:row>
      <xdr:rowOff>38100</xdr:rowOff>
    </xdr:from>
    <xdr:to>
      <xdr:col>0</xdr:col>
      <xdr:colOff>742951</xdr:colOff>
      <xdr:row>122</xdr:row>
      <xdr:rowOff>352425</xdr:rowOff>
    </xdr:to>
    <xdr:pic>
      <xdr:nvPicPr>
        <xdr:cNvPr id="214" name="Picture 9226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133351" y="80943450"/>
          <a:ext cx="609600" cy="314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19051</xdr:colOff>
      <xdr:row>119</xdr:row>
      <xdr:rowOff>66674</xdr:rowOff>
    </xdr:from>
    <xdr:to>
      <xdr:col>0</xdr:col>
      <xdr:colOff>819150</xdr:colOff>
      <xdr:row>119</xdr:row>
      <xdr:rowOff>581025</xdr:rowOff>
    </xdr:to>
    <xdr:pic>
      <xdr:nvPicPr>
        <xdr:cNvPr id="216" name="Picture 9227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19051" y="78600299"/>
          <a:ext cx="800099" cy="5143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85725</xdr:colOff>
      <xdr:row>120</xdr:row>
      <xdr:rowOff>57150</xdr:rowOff>
    </xdr:from>
    <xdr:to>
      <xdr:col>0</xdr:col>
      <xdr:colOff>819150</xdr:colOff>
      <xdr:row>120</xdr:row>
      <xdr:rowOff>627592</xdr:rowOff>
    </xdr:to>
    <xdr:pic>
      <xdr:nvPicPr>
        <xdr:cNvPr id="217" name="Picture 9228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85725" y="79238475"/>
          <a:ext cx="733425" cy="5704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238125</xdr:colOff>
      <xdr:row>211</xdr:row>
      <xdr:rowOff>57150</xdr:rowOff>
    </xdr:from>
    <xdr:to>
      <xdr:col>0</xdr:col>
      <xdr:colOff>762000</xdr:colOff>
      <xdr:row>211</xdr:row>
      <xdr:rowOff>609600</xdr:rowOff>
    </xdr:to>
    <xdr:pic>
      <xdr:nvPicPr>
        <xdr:cNvPr id="218" name="Obraz 161" descr="CON-D.jpg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38125" y="12597765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247649</xdr:colOff>
      <xdr:row>246</xdr:row>
      <xdr:rowOff>117662</xdr:rowOff>
    </xdr:from>
    <xdr:ext cx="480733" cy="409575"/>
    <xdr:pic>
      <xdr:nvPicPr>
        <xdr:cNvPr id="231" name="Picture 9229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247649" y="133949515"/>
          <a:ext cx="480733" cy="409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218514</xdr:colOff>
      <xdr:row>247</xdr:row>
      <xdr:rowOff>64995</xdr:rowOff>
    </xdr:from>
    <xdr:ext cx="542925" cy="400050"/>
    <xdr:pic>
      <xdr:nvPicPr>
        <xdr:cNvPr id="233" name="Picture 9230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218514" y="135196730"/>
          <a:ext cx="542925" cy="400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227</xdr:row>
      <xdr:rowOff>28575</xdr:rowOff>
    </xdr:from>
    <xdr:ext cx="723900" cy="523875"/>
    <xdr:pic>
      <xdr:nvPicPr>
        <xdr:cNvPr id="235" name="Picture 9232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114300" y="135321675"/>
          <a:ext cx="723900" cy="523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114300</xdr:colOff>
      <xdr:row>284</xdr:row>
      <xdr:rowOff>47625</xdr:rowOff>
    </xdr:from>
    <xdr:ext cx="523875" cy="552450"/>
    <xdr:pic>
      <xdr:nvPicPr>
        <xdr:cNvPr id="238" name="Obraz 307" descr="FAS-ASD-FL.jpg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114300" y="175755300"/>
          <a:ext cx="5238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0</xdr:col>
      <xdr:colOff>114300</xdr:colOff>
      <xdr:row>335</xdr:row>
      <xdr:rowOff>447675</xdr:rowOff>
    </xdr:from>
    <xdr:to>
      <xdr:col>0</xdr:col>
      <xdr:colOff>1028700</xdr:colOff>
      <xdr:row>337</xdr:row>
      <xdr:rowOff>95250</xdr:rowOff>
    </xdr:to>
    <xdr:pic>
      <xdr:nvPicPr>
        <xdr:cNvPr id="239" name="Picture 15" descr="ML3B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114300" y="200291700"/>
          <a:ext cx="91440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123826</xdr:colOff>
      <xdr:row>338</xdr:row>
      <xdr:rowOff>19050</xdr:rowOff>
    </xdr:from>
    <xdr:to>
      <xdr:col>0</xdr:col>
      <xdr:colOff>752476</xdr:colOff>
      <xdr:row>338</xdr:row>
      <xdr:rowOff>571500</xdr:rowOff>
    </xdr:to>
    <xdr:pic>
      <xdr:nvPicPr>
        <xdr:cNvPr id="240" name="Picture 16" descr="ML3A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123826" y="202663425"/>
          <a:ext cx="6286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142876</xdr:colOff>
      <xdr:row>339</xdr:row>
      <xdr:rowOff>57150</xdr:rowOff>
    </xdr:from>
    <xdr:to>
      <xdr:col>0</xdr:col>
      <xdr:colOff>676276</xdr:colOff>
      <xdr:row>339</xdr:row>
      <xdr:rowOff>542925</xdr:rowOff>
    </xdr:to>
    <xdr:pic>
      <xdr:nvPicPr>
        <xdr:cNvPr id="241" name="Picture 17" descr="ML39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142876" y="203349225"/>
          <a:ext cx="5334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340</xdr:row>
      <xdr:rowOff>133350</xdr:rowOff>
    </xdr:from>
    <xdr:to>
      <xdr:col>0</xdr:col>
      <xdr:colOff>695325</xdr:colOff>
      <xdr:row>340</xdr:row>
      <xdr:rowOff>333375</xdr:rowOff>
    </xdr:to>
    <xdr:pic>
      <xdr:nvPicPr>
        <xdr:cNvPr id="242" name="Picture 18" descr="ML3E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276225" y="204073125"/>
          <a:ext cx="4191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238125</xdr:colOff>
      <xdr:row>343</xdr:row>
      <xdr:rowOff>19050</xdr:rowOff>
    </xdr:from>
    <xdr:ext cx="476250" cy="428625"/>
    <xdr:pic>
      <xdr:nvPicPr>
        <xdr:cNvPr id="243" name="Picture 126" descr="Optyczna czujka dymu FCP‑O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0542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344</xdr:row>
      <xdr:rowOff>9525</xdr:rowOff>
    </xdr:from>
    <xdr:ext cx="457200" cy="361950"/>
    <xdr:pic>
      <xdr:nvPicPr>
        <xdr:cNvPr id="244" name="Picture 127" descr="Wielosensorowa czujka optyczno-chemiczna FCP‑OC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56923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345</xdr:row>
      <xdr:rowOff>28575</xdr:rowOff>
    </xdr:from>
    <xdr:ext cx="495300" cy="381000"/>
    <xdr:pic>
      <xdr:nvPicPr>
        <xdr:cNvPr id="245" name="Picture 128" descr="Wielosensorowa czujka optyczno-termiczna FCP‑OT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63591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346</xdr:row>
      <xdr:rowOff>47625</xdr:rowOff>
    </xdr:from>
    <xdr:ext cx="457200" cy="361950"/>
    <xdr:pic>
      <xdr:nvPicPr>
        <xdr:cNvPr id="246" name="Picture 129" descr="Czujka termiczna FCH‑T320 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70258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95249</xdr:colOff>
      <xdr:row>353</xdr:row>
      <xdr:rowOff>76200</xdr:rowOff>
    </xdr:from>
    <xdr:ext cx="962025" cy="1133476"/>
    <xdr:pic>
      <xdr:nvPicPr>
        <xdr:cNvPr id="252" name="Picture 26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95249" y="191652525"/>
          <a:ext cx="962025" cy="1133476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347</xdr:row>
      <xdr:rowOff>19050</xdr:rowOff>
    </xdr:from>
    <xdr:ext cx="476250" cy="428625"/>
    <xdr:pic>
      <xdr:nvPicPr>
        <xdr:cNvPr id="260" name="Picture 126" descr="Optyczna czujka dymu FCP‑O320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7645000"/>
          <a:ext cx="4762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238125</xdr:colOff>
      <xdr:row>348</xdr:row>
      <xdr:rowOff>9525</xdr:rowOff>
    </xdr:from>
    <xdr:ext cx="457200" cy="361950"/>
    <xdr:pic>
      <xdr:nvPicPr>
        <xdr:cNvPr id="261" name="Picture 127" descr="Wielosensorowa czujka optyczno-chemiczna FCP‑OC320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38125" y="2082831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349</xdr:row>
      <xdr:rowOff>28575</xdr:rowOff>
    </xdr:from>
    <xdr:ext cx="495300" cy="381000"/>
    <xdr:pic>
      <xdr:nvPicPr>
        <xdr:cNvPr id="262" name="Picture 128" descr="Wielosensorowa czujka optyczno-termiczna FCP‑OT320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clrChange>
            <a:clrFrom>
              <a:srgbClr val="000000"/>
            </a:clrFrom>
            <a:clrTo>
              <a:srgbClr val="000000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8949925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219075</xdr:colOff>
      <xdr:row>350</xdr:row>
      <xdr:rowOff>47625</xdr:rowOff>
    </xdr:from>
    <xdr:ext cx="457200" cy="361950"/>
    <xdr:pic>
      <xdr:nvPicPr>
        <xdr:cNvPr id="263" name="Picture 129" descr="Czujka termiczna FCH‑T320 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19075" y="2096166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123825</xdr:colOff>
      <xdr:row>74</xdr:row>
      <xdr:rowOff>57150</xdr:rowOff>
    </xdr:from>
    <xdr:ext cx="723900" cy="485775"/>
    <xdr:pic>
      <xdr:nvPicPr>
        <xdr:cNvPr id="264" name="Obraz 147" descr="DOTC420.jpg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23825" y="45481875"/>
          <a:ext cx="72390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101224</xdr:colOff>
      <xdr:row>81</xdr:row>
      <xdr:rowOff>47625</xdr:rowOff>
    </xdr:from>
    <xdr:ext cx="708401" cy="476250"/>
    <xdr:pic>
      <xdr:nvPicPr>
        <xdr:cNvPr id="265" name="Obraz 147" descr="DOTC420.jpg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01224" y="52101750"/>
          <a:ext cx="7084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161441</xdr:colOff>
      <xdr:row>115</xdr:row>
      <xdr:rowOff>88792</xdr:rowOff>
    </xdr:from>
    <xdr:ext cx="605403" cy="501509"/>
    <xdr:pic>
      <xdr:nvPicPr>
        <xdr:cNvPr id="274" name="Picture 8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61441" y="76374517"/>
          <a:ext cx="605403" cy="5015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175324</xdr:colOff>
      <xdr:row>114</xdr:row>
      <xdr:rowOff>78460</xdr:rowOff>
    </xdr:from>
    <xdr:ext cx="573114" cy="519071"/>
    <xdr:pic>
      <xdr:nvPicPr>
        <xdr:cNvPr id="275" name="Picture 10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175324" y="65715235"/>
          <a:ext cx="573114" cy="5190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195828</xdr:colOff>
      <xdr:row>258</xdr:row>
      <xdr:rowOff>49239</xdr:rowOff>
    </xdr:from>
    <xdr:ext cx="657225" cy="554388"/>
    <xdr:pic>
      <xdr:nvPicPr>
        <xdr:cNvPr id="277" name="Obraz 219" descr="SOLO_CO.jpg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195828" y="136580589"/>
          <a:ext cx="657225" cy="5543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72649</xdr:colOff>
      <xdr:row>75</xdr:row>
      <xdr:rowOff>40361</xdr:rowOff>
    </xdr:from>
    <xdr:ext cx="758770" cy="363242"/>
    <xdr:pic>
      <xdr:nvPicPr>
        <xdr:cNvPr id="278" name="Picture 9219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72649" y="53961386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80720</xdr:colOff>
      <xdr:row>76</xdr:row>
      <xdr:rowOff>32288</xdr:rowOff>
    </xdr:from>
    <xdr:ext cx="758770" cy="363242"/>
    <xdr:pic>
      <xdr:nvPicPr>
        <xdr:cNvPr id="279" name="Picture 9219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80720" y="54381938"/>
          <a:ext cx="758770" cy="36324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113009</xdr:colOff>
      <xdr:row>77</xdr:row>
      <xdr:rowOff>56504</xdr:rowOff>
    </xdr:from>
    <xdr:ext cx="758770" cy="314809"/>
    <xdr:pic>
      <xdr:nvPicPr>
        <xdr:cNvPr id="280" name="Picture 9219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113009" y="54834779"/>
          <a:ext cx="758770" cy="31480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40361</xdr:colOff>
      <xdr:row>78</xdr:row>
      <xdr:rowOff>88792</xdr:rowOff>
    </xdr:from>
    <xdr:ext cx="863708" cy="306737"/>
    <xdr:pic>
      <xdr:nvPicPr>
        <xdr:cNvPr id="281" name="Picture 9220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40361" y="55295692"/>
          <a:ext cx="863708" cy="30673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88793</xdr:colOff>
      <xdr:row>105</xdr:row>
      <xdr:rowOff>8072</xdr:rowOff>
    </xdr:from>
    <xdr:ext cx="749408" cy="431478"/>
    <xdr:pic>
      <xdr:nvPicPr>
        <xdr:cNvPr id="282" name="Picture 9221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88793" y="70121597"/>
          <a:ext cx="749408" cy="43147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40360</xdr:colOff>
      <xdr:row>112</xdr:row>
      <xdr:rowOff>24216</xdr:rowOff>
    </xdr:from>
    <xdr:ext cx="839492" cy="387458"/>
    <xdr:pic>
      <xdr:nvPicPr>
        <xdr:cNvPr id="283" name="Picture 9222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40360" y="73909641"/>
          <a:ext cx="839492" cy="38745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104937</xdr:colOff>
      <xdr:row>109</xdr:row>
      <xdr:rowOff>48432</xdr:rowOff>
    </xdr:from>
    <xdr:ext cx="734555" cy="339026"/>
    <xdr:pic>
      <xdr:nvPicPr>
        <xdr:cNvPr id="284" name="Picture 922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104937" y="72428907"/>
          <a:ext cx="734555" cy="339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218799</xdr:colOff>
      <xdr:row>110</xdr:row>
      <xdr:rowOff>32288</xdr:rowOff>
    </xdr:from>
    <xdr:ext cx="588269" cy="355170"/>
    <xdr:pic>
      <xdr:nvPicPr>
        <xdr:cNvPr id="285" name="Picture 9224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218799" y="64914347"/>
          <a:ext cx="588269" cy="35517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104938</xdr:colOff>
      <xdr:row>214</xdr:row>
      <xdr:rowOff>64576</xdr:rowOff>
    </xdr:from>
    <xdr:ext cx="845010" cy="411673"/>
    <xdr:pic>
      <xdr:nvPicPr>
        <xdr:cNvPr id="286" name="Picture 9226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104938" y="127928176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215</xdr:row>
      <xdr:rowOff>113008</xdr:rowOff>
    </xdr:from>
    <xdr:ext cx="845010" cy="411673"/>
    <xdr:pic>
      <xdr:nvPicPr>
        <xdr:cNvPr id="287" name="Picture 9226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72648" y="128624308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72648</xdr:colOff>
      <xdr:row>216</xdr:row>
      <xdr:rowOff>129153</xdr:rowOff>
    </xdr:from>
    <xdr:ext cx="845010" cy="411673"/>
    <xdr:pic>
      <xdr:nvPicPr>
        <xdr:cNvPr id="288" name="Picture 9226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72648" y="129288153"/>
          <a:ext cx="845010" cy="41167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171450</xdr:colOff>
      <xdr:row>106</xdr:row>
      <xdr:rowOff>28574</xdr:rowOff>
    </xdr:from>
    <xdr:ext cx="628650" cy="447675"/>
    <xdr:pic>
      <xdr:nvPicPr>
        <xdr:cNvPr id="290" name="Obraz 153" descr="FAA_MSR_420.jpg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71450" y="70627874"/>
          <a:ext cx="6286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53599</xdr:colOff>
      <xdr:row>82</xdr:row>
      <xdr:rowOff>46333</xdr:rowOff>
    </xdr:from>
    <xdr:ext cx="723900" cy="552450"/>
    <xdr:pic>
      <xdr:nvPicPr>
        <xdr:cNvPr id="294" name="Obraz 147" descr="DOTC420.jpg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53599" y="52691008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85</xdr:row>
      <xdr:rowOff>80720</xdr:rowOff>
    </xdr:from>
    <xdr:ext cx="723900" cy="552450"/>
    <xdr:pic>
      <xdr:nvPicPr>
        <xdr:cNvPr id="295" name="Obraz 147" descr="DOTC420.jpg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64577" y="5452562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104936</xdr:colOff>
      <xdr:row>87</xdr:row>
      <xdr:rowOff>57150</xdr:rowOff>
    </xdr:from>
    <xdr:ext cx="723900" cy="527588"/>
    <xdr:pic>
      <xdr:nvPicPr>
        <xdr:cNvPr id="296" name="Obraz 147" descr="DOTC420.jpg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104936" y="55768875"/>
          <a:ext cx="723900" cy="5275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56504</xdr:colOff>
      <xdr:row>83</xdr:row>
      <xdr:rowOff>8072</xdr:rowOff>
    </xdr:from>
    <xdr:ext cx="723900" cy="552450"/>
    <xdr:pic>
      <xdr:nvPicPr>
        <xdr:cNvPr id="297" name="Obraz 147" descr="DOTC420.jpg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56504" y="53252822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72648</xdr:colOff>
      <xdr:row>86</xdr:row>
      <xdr:rowOff>48433</xdr:rowOff>
    </xdr:from>
    <xdr:ext cx="723900" cy="484968"/>
    <xdr:pic>
      <xdr:nvPicPr>
        <xdr:cNvPr id="298" name="Obraz 147" descr="DOTC420.jpg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72648" y="55160083"/>
          <a:ext cx="723900" cy="484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96864</xdr:colOff>
      <xdr:row>89</xdr:row>
      <xdr:rowOff>16144</xdr:rowOff>
    </xdr:from>
    <xdr:ext cx="723900" cy="552450"/>
    <xdr:pic>
      <xdr:nvPicPr>
        <xdr:cNvPr id="299" name="Obraz 147" descr="DOTC420.jpg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96864" y="56375569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64577</xdr:colOff>
      <xdr:row>84</xdr:row>
      <xdr:rowOff>48432</xdr:rowOff>
    </xdr:from>
    <xdr:ext cx="723900" cy="494493"/>
    <xdr:pic>
      <xdr:nvPicPr>
        <xdr:cNvPr id="301" name="Obraz 147" descr="DOTC420.jpg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64577" y="53893257"/>
          <a:ext cx="723900" cy="4944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161925</xdr:colOff>
      <xdr:row>261</xdr:row>
      <xdr:rowOff>57150</xdr:rowOff>
    </xdr:from>
    <xdr:ext cx="542925" cy="552450"/>
    <xdr:pic>
      <xdr:nvPicPr>
        <xdr:cNvPr id="302" name="Obraz 223" descr="SOLO100.jpg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161925" y="15153322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133350</xdr:colOff>
      <xdr:row>262</xdr:row>
      <xdr:rowOff>76199</xdr:rowOff>
    </xdr:from>
    <xdr:ext cx="657225" cy="514351"/>
    <xdr:pic>
      <xdr:nvPicPr>
        <xdr:cNvPr id="305" name="Obraz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33350" y="152199974"/>
          <a:ext cx="657225" cy="514351"/>
        </a:xfrm>
        <a:prstGeom prst="rect">
          <a:avLst/>
        </a:prstGeom>
      </xdr:spPr>
    </xdr:pic>
    <xdr:clientData/>
  </xdr:oneCellAnchor>
  <xdr:twoCellAnchor editAs="oneCell">
    <xdr:from>
      <xdr:col>0</xdr:col>
      <xdr:colOff>22412</xdr:colOff>
      <xdr:row>1</xdr:row>
      <xdr:rowOff>22413</xdr:rowOff>
    </xdr:from>
    <xdr:to>
      <xdr:col>13</xdr:col>
      <xdr:colOff>22412</xdr:colOff>
      <xdr:row>2</xdr:row>
      <xdr:rowOff>14577</xdr:rowOff>
    </xdr:to>
    <xdr:pic>
      <xdr:nvPicPr>
        <xdr:cNvPr id="300" name="Bild 15" descr="Bosch-Supergraphic.png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22412" y="347384"/>
          <a:ext cx="23397882" cy="227487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276225</xdr:colOff>
      <xdr:row>53</xdr:row>
      <xdr:rowOff>95250</xdr:rowOff>
    </xdr:from>
    <xdr:to>
      <xdr:col>0</xdr:col>
      <xdr:colOff>704850</xdr:colOff>
      <xdr:row>53</xdr:row>
      <xdr:rowOff>622788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4442400"/>
          <a:ext cx="428625" cy="527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38101</xdr:colOff>
      <xdr:row>157</xdr:row>
      <xdr:rowOff>38100</xdr:rowOff>
    </xdr:from>
    <xdr:to>
      <xdr:col>0</xdr:col>
      <xdr:colOff>964773</xdr:colOff>
      <xdr:row>157</xdr:row>
      <xdr:rowOff>685800</xdr:rowOff>
    </xdr:to>
    <xdr:pic>
      <xdr:nvPicPr>
        <xdr:cNvPr id="304" name="Obraz 303" descr="Bildergebnis für OOH740-A9-EX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81886425"/>
          <a:ext cx="926672" cy="64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114299</xdr:colOff>
      <xdr:row>158</xdr:row>
      <xdr:rowOff>123825</xdr:rowOff>
    </xdr:from>
    <xdr:to>
      <xdr:col>0</xdr:col>
      <xdr:colOff>834530</xdr:colOff>
      <xdr:row>158</xdr:row>
      <xdr:rowOff>571500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14299" y="82667475"/>
          <a:ext cx="720231" cy="447675"/>
        </a:xfrm>
        <a:prstGeom prst="rect">
          <a:avLst/>
        </a:prstGeom>
      </xdr:spPr>
    </xdr:pic>
    <xdr:clientData/>
  </xdr:twoCellAnchor>
  <xdr:twoCellAnchor editAs="oneCell">
    <xdr:from>
      <xdr:col>0</xdr:col>
      <xdr:colOff>123825</xdr:colOff>
      <xdr:row>159</xdr:row>
      <xdr:rowOff>114300</xdr:rowOff>
    </xdr:from>
    <xdr:to>
      <xdr:col>0</xdr:col>
      <xdr:colOff>914400</xdr:colOff>
      <xdr:row>159</xdr:row>
      <xdr:rowOff>593725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23825" y="83353275"/>
          <a:ext cx="790575" cy="479425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160</xdr:row>
      <xdr:rowOff>38101</xdr:rowOff>
    </xdr:from>
    <xdr:to>
      <xdr:col>0</xdr:col>
      <xdr:colOff>809625</xdr:colOff>
      <xdr:row>160</xdr:row>
      <xdr:rowOff>684825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209550" y="83972401"/>
          <a:ext cx="600075" cy="646724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161</xdr:row>
      <xdr:rowOff>85725</xdr:rowOff>
    </xdr:from>
    <xdr:to>
      <xdr:col>0</xdr:col>
      <xdr:colOff>762000</xdr:colOff>
      <xdr:row>161</xdr:row>
      <xdr:rowOff>639296</xdr:rowOff>
    </xdr:to>
    <xdr:pic>
      <xdr:nvPicPr>
        <xdr:cNvPr id="309" name="Obraz 308" descr="Bildergebnis für fdb295m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84715350"/>
          <a:ext cx="495300" cy="553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163</xdr:row>
      <xdr:rowOff>85725</xdr:rowOff>
    </xdr:from>
    <xdr:to>
      <xdr:col>0</xdr:col>
      <xdr:colOff>952500</xdr:colOff>
      <xdr:row>163</xdr:row>
      <xdr:rowOff>611217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33350" y="89396607"/>
          <a:ext cx="819150" cy="525492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164</xdr:row>
      <xdr:rowOff>38100</xdr:rowOff>
    </xdr:from>
    <xdr:to>
      <xdr:col>0</xdr:col>
      <xdr:colOff>624063</xdr:colOff>
      <xdr:row>164</xdr:row>
      <xdr:rowOff>581661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400050" y="86058375"/>
          <a:ext cx="224013" cy="543561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165</xdr:row>
      <xdr:rowOff>104776</xdr:rowOff>
    </xdr:from>
    <xdr:to>
      <xdr:col>0</xdr:col>
      <xdr:colOff>889209</xdr:colOff>
      <xdr:row>165</xdr:row>
      <xdr:rowOff>542926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1450" y="86772751"/>
          <a:ext cx="717759" cy="438150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166</xdr:row>
      <xdr:rowOff>85725</xdr:rowOff>
    </xdr:from>
    <xdr:to>
      <xdr:col>0</xdr:col>
      <xdr:colOff>912792</xdr:colOff>
      <xdr:row>166</xdr:row>
      <xdr:rowOff>563020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61925" y="87401400"/>
          <a:ext cx="750867" cy="477295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162</xdr:row>
      <xdr:rowOff>15522</xdr:rowOff>
    </xdr:from>
    <xdr:to>
      <xdr:col>0</xdr:col>
      <xdr:colOff>676275</xdr:colOff>
      <xdr:row>162</xdr:row>
      <xdr:rowOff>685800</xdr:rowOff>
    </xdr:to>
    <xdr:pic>
      <xdr:nvPicPr>
        <xdr:cNvPr id="313" name="Obraz 312" descr="Bildergebnis für FDUD291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84568947"/>
          <a:ext cx="180975" cy="670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222</xdr:row>
      <xdr:rowOff>28575</xdr:rowOff>
    </xdr:from>
    <xdr:to>
      <xdr:col>0</xdr:col>
      <xdr:colOff>971550</xdr:colOff>
      <xdr:row>222</xdr:row>
      <xdr:rowOff>581025</xdr:rowOff>
    </xdr:to>
    <xdr:pic>
      <xdr:nvPicPr>
        <xdr:cNvPr id="314" name="Obraz 165" descr="320-SRD.jpg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85725" y="110742693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223</xdr:row>
      <xdr:rowOff>19050</xdr:rowOff>
    </xdr:from>
    <xdr:to>
      <xdr:col>0</xdr:col>
      <xdr:colOff>781050</xdr:colOff>
      <xdr:row>223</xdr:row>
      <xdr:rowOff>571500</xdr:rowOff>
    </xdr:to>
    <xdr:pic>
      <xdr:nvPicPr>
        <xdr:cNvPr id="315" name="Obraz 167" descr="320-FRD.jpg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238125" y="113871375"/>
          <a:ext cx="5429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224</xdr:row>
      <xdr:rowOff>9525</xdr:rowOff>
    </xdr:from>
    <xdr:to>
      <xdr:col>0</xdr:col>
      <xdr:colOff>962025</xdr:colOff>
      <xdr:row>224</xdr:row>
      <xdr:rowOff>561975</xdr:rowOff>
    </xdr:to>
    <xdr:pic>
      <xdr:nvPicPr>
        <xdr:cNvPr id="316" name="Obraz 169" descr="SWH.jpg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76200" y="114442875"/>
          <a:ext cx="8858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247650</xdr:colOff>
      <xdr:row>225</xdr:row>
      <xdr:rowOff>19050</xdr:rowOff>
    </xdr:from>
    <xdr:to>
      <xdr:col>0</xdr:col>
      <xdr:colOff>819150</xdr:colOff>
      <xdr:row>225</xdr:row>
      <xdr:rowOff>571500</xdr:rowOff>
    </xdr:to>
    <xdr:pic>
      <xdr:nvPicPr>
        <xdr:cNvPr id="317" name="Obraz 171" descr="FWH.jpg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247650" y="115119150"/>
          <a:ext cx="5715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226</xdr:row>
      <xdr:rowOff>28575</xdr:rowOff>
    </xdr:from>
    <xdr:to>
      <xdr:col>0</xdr:col>
      <xdr:colOff>809625</xdr:colOff>
      <xdr:row>226</xdr:row>
      <xdr:rowOff>581025</xdr:rowOff>
    </xdr:to>
    <xdr:pic>
      <xdr:nvPicPr>
        <xdr:cNvPr id="318" name="Obraz 173" descr="LEDSRD.jpg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257175" y="115728750"/>
          <a:ext cx="5524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</xdr:row>
      <xdr:rowOff>200024</xdr:rowOff>
    </xdr:from>
    <xdr:to>
      <xdr:col>0</xdr:col>
      <xdr:colOff>1048386</xdr:colOff>
      <xdr:row>11</xdr:row>
      <xdr:rowOff>447674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0" y="9646583"/>
          <a:ext cx="1048386" cy="247650"/>
        </a:xfrm>
        <a:prstGeom prst="rect">
          <a:avLst/>
        </a:prstGeom>
      </xdr:spPr>
    </xdr:pic>
    <xdr:clientData/>
  </xdr:twoCellAnchor>
  <xdr:oneCellAnchor>
    <xdr:from>
      <xdr:col>0</xdr:col>
      <xdr:colOff>419100</xdr:colOff>
      <xdr:row>257</xdr:row>
      <xdr:rowOff>28575</xdr:rowOff>
    </xdr:from>
    <xdr:ext cx="209550" cy="552450"/>
    <xdr:pic>
      <xdr:nvPicPr>
        <xdr:cNvPr id="270" name="Obraz 217" descr="SoloA3-001.jpg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419100" y="140093700"/>
          <a:ext cx="2095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0</xdr:col>
      <xdr:colOff>209549</xdr:colOff>
      <xdr:row>99</xdr:row>
      <xdr:rowOff>118827</xdr:rowOff>
    </xdr:from>
    <xdr:to>
      <xdr:col>0</xdr:col>
      <xdr:colOff>753898</xdr:colOff>
      <xdr:row>99</xdr:row>
      <xdr:rowOff>542925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49" y="58792827"/>
          <a:ext cx="544349" cy="424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328450</xdr:colOff>
      <xdr:row>255</xdr:row>
      <xdr:rowOff>80413</xdr:rowOff>
    </xdr:from>
    <xdr:to>
      <xdr:col>0</xdr:col>
      <xdr:colOff>709450</xdr:colOff>
      <xdr:row>255</xdr:row>
      <xdr:rowOff>499153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328450" y="139776034"/>
          <a:ext cx="381000" cy="418740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173</xdr:row>
      <xdr:rowOff>95251</xdr:rowOff>
    </xdr:from>
    <xdr:to>
      <xdr:col>0</xdr:col>
      <xdr:colOff>705814</xdr:colOff>
      <xdr:row>173</xdr:row>
      <xdr:rowOff>704851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323850" y="93935551"/>
          <a:ext cx="381964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174</xdr:row>
      <xdr:rowOff>47625</xdr:rowOff>
    </xdr:from>
    <xdr:to>
      <xdr:col>0</xdr:col>
      <xdr:colOff>723901</xdr:colOff>
      <xdr:row>174</xdr:row>
      <xdr:rowOff>438150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304801" y="94697550"/>
          <a:ext cx="41910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176</xdr:row>
      <xdr:rowOff>57151</xdr:rowOff>
    </xdr:from>
    <xdr:to>
      <xdr:col>0</xdr:col>
      <xdr:colOff>708402</xdr:colOff>
      <xdr:row>176</xdr:row>
      <xdr:rowOff>476250</xdr:rowOff>
    </xdr:to>
    <xdr:pic>
      <xdr:nvPicPr>
        <xdr:cNvPr id="273" name="Obraz 272" descr="Znalezione obrazy dla zapytania: FDMH273-R&quot;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589" t="25294" r="24588" b="25176"/>
        <a:stretch/>
      </xdr:blipFill>
      <xdr:spPr bwMode="auto">
        <a:xfrm>
          <a:off x="295276" y="95611951"/>
          <a:ext cx="413126" cy="4190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175</xdr:row>
      <xdr:rowOff>66675</xdr:rowOff>
    </xdr:from>
    <xdr:to>
      <xdr:col>0</xdr:col>
      <xdr:colOff>704851</xdr:colOff>
      <xdr:row>175</xdr:row>
      <xdr:rowOff>330708</xdr:rowOff>
    </xdr:to>
    <xdr:pic>
      <xdr:nvPicPr>
        <xdr:cNvPr id="276" name="Obraz 275" descr="Znalezione obrazy dla zapytania: FDB271&quot;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000"/>
        <a:stretch/>
      </xdr:blipFill>
      <xdr:spPr bwMode="auto">
        <a:xfrm>
          <a:off x="304801" y="95221425"/>
          <a:ext cx="400050" cy="2640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314326</xdr:colOff>
      <xdr:row>177</xdr:row>
      <xdr:rowOff>85725</xdr:rowOff>
    </xdr:from>
    <xdr:to>
      <xdr:col>0</xdr:col>
      <xdr:colOff>714376</xdr:colOff>
      <xdr:row>177</xdr:row>
      <xdr:rowOff>513927</xdr:rowOff>
    </xdr:to>
    <xdr:pic>
      <xdr:nvPicPr>
        <xdr:cNvPr id="293" name="Obraz 292" descr="Znalezione obrazy dla zapytania: FDME273-O&quot;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052" t="10318" r="7895" b="13228"/>
        <a:stretch/>
      </xdr:blipFill>
      <xdr:spPr bwMode="auto">
        <a:xfrm>
          <a:off x="314326" y="96145350"/>
          <a:ext cx="400050" cy="428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178</xdr:row>
      <xdr:rowOff>76201</xdr:rowOff>
    </xdr:from>
    <xdr:to>
      <xdr:col>0</xdr:col>
      <xdr:colOff>724843</xdr:colOff>
      <xdr:row>178</xdr:row>
      <xdr:rowOff>447675</xdr:rowOff>
    </xdr:to>
    <xdr:pic>
      <xdr:nvPicPr>
        <xdr:cNvPr id="306" name="Obraz 305" descr="Siemens BAT3.6-10, S54370-Z11-A1, Li-SOCI2 battery 3.6 V, 10 Ah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96688276"/>
          <a:ext cx="420042" cy="371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285750</xdr:colOff>
      <xdr:row>179</xdr:row>
      <xdr:rowOff>47625</xdr:rowOff>
    </xdr:from>
    <xdr:to>
      <xdr:col>0</xdr:col>
      <xdr:colOff>714375</xdr:colOff>
      <xdr:row>179</xdr:row>
      <xdr:rowOff>337807</xdr:rowOff>
    </xdr:to>
    <xdr:pic>
      <xdr:nvPicPr>
        <xdr:cNvPr id="308" name="Obraz 307" descr="Znalezione obrazy dla zapytania: DMZ1196-AC&quot;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29" t="29294" r="18000" b="27059"/>
        <a:stretch/>
      </xdr:blipFill>
      <xdr:spPr bwMode="auto">
        <a:xfrm>
          <a:off x="285750" y="97745550"/>
          <a:ext cx="428625" cy="2901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399020</xdr:colOff>
      <xdr:row>180</xdr:row>
      <xdr:rowOff>25744</xdr:rowOff>
    </xdr:from>
    <xdr:to>
      <xdr:col>0</xdr:col>
      <xdr:colOff>586946</xdr:colOff>
      <xdr:row>180</xdr:row>
      <xdr:rowOff>343852</xdr:rowOff>
    </xdr:to>
    <xdr:pic>
      <xdr:nvPicPr>
        <xdr:cNvPr id="321" name="Obraz 320" descr="Product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860"/>
        <a:stretch/>
      </xdr:blipFill>
      <xdr:spPr bwMode="auto">
        <a:xfrm>
          <a:off x="399020" y="99057426"/>
          <a:ext cx="187926" cy="3181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246528</xdr:colOff>
      <xdr:row>238</xdr:row>
      <xdr:rowOff>100852</xdr:rowOff>
    </xdr:from>
    <xdr:to>
      <xdr:col>0</xdr:col>
      <xdr:colOff>761999</xdr:colOff>
      <xdr:row>238</xdr:row>
      <xdr:rowOff>617333</xdr:rowOff>
    </xdr:to>
    <xdr:pic>
      <xdr:nvPicPr>
        <xdr:cNvPr id="322" name="Obraz 321" descr="Znalezione obrazy dla zapytania FNM-BATTERIES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28" y="125685176"/>
          <a:ext cx="515471" cy="516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291353</xdr:colOff>
      <xdr:row>113</xdr:row>
      <xdr:rowOff>89648</xdr:rowOff>
    </xdr:from>
    <xdr:to>
      <xdr:col>0</xdr:col>
      <xdr:colOff>638736</xdr:colOff>
      <xdr:row>113</xdr:row>
      <xdr:rowOff>520882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291353" y="67212883"/>
          <a:ext cx="347383" cy="431234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289</xdr:row>
      <xdr:rowOff>21167</xdr:rowOff>
    </xdr:from>
    <xdr:to>
      <xdr:col>0</xdr:col>
      <xdr:colOff>647700</xdr:colOff>
      <xdr:row>289</xdr:row>
      <xdr:rowOff>573617</xdr:rowOff>
    </xdr:to>
    <xdr:pic>
      <xdr:nvPicPr>
        <xdr:cNvPr id="289" name="Obraz 229" descr="FAS-420-TM.jpg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85750" y="158220834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290</xdr:row>
      <xdr:rowOff>31749</xdr:rowOff>
    </xdr:from>
    <xdr:to>
      <xdr:col>0</xdr:col>
      <xdr:colOff>647700</xdr:colOff>
      <xdr:row>290</xdr:row>
      <xdr:rowOff>584199</xdr:rowOff>
    </xdr:to>
    <xdr:pic>
      <xdr:nvPicPr>
        <xdr:cNvPr id="307" name="Obraz 231" descr="FAS-420-TM-R.jpg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85750" y="158834666"/>
          <a:ext cx="361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264583</xdr:colOff>
      <xdr:row>291</xdr:row>
      <xdr:rowOff>52917</xdr:rowOff>
    </xdr:from>
    <xdr:to>
      <xdr:col>0</xdr:col>
      <xdr:colOff>617008</xdr:colOff>
      <xdr:row>291</xdr:row>
      <xdr:rowOff>605367</xdr:rowOff>
    </xdr:to>
    <xdr:pic>
      <xdr:nvPicPr>
        <xdr:cNvPr id="311" name="Obraz 237" descr="FAS-420-TP1.jpg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64583" y="159512000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268816</xdr:colOff>
      <xdr:row>292</xdr:row>
      <xdr:rowOff>99483</xdr:rowOff>
    </xdr:from>
    <xdr:to>
      <xdr:col>0</xdr:col>
      <xdr:colOff>621241</xdr:colOff>
      <xdr:row>292</xdr:row>
      <xdr:rowOff>651933</xdr:rowOff>
    </xdr:to>
    <xdr:pic>
      <xdr:nvPicPr>
        <xdr:cNvPr id="320" name="Obraz 237" descr="FAS-420-TP1.jpg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68816" y="160214733"/>
          <a:ext cx="35242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3</xdr:row>
      <xdr:rowOff>85165</xdr:rowOff>
    </xdr:from>
    <xdr:to>
      <xdr:col>0</xdr:col>
      <xdr:colOff>690282</xdr:colOff>
      <xdr:row>3</xdr:row>
      <xdr:rowOff>633160</xdr:rowOff>
    </xdr:to>
    <xdr:pic>
      <xdr:nvPicPr>
        <xdr:cNvPr id="326" name="Obraz 325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89077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360829</xdr:colOff>
      <xdr:row>4</xdr:row>
      <xdr:rowOff>58271</xdr:rowOff>
    </xdr:from>
    <xdr:to>
      <xdr:col>0</xdr:col>
      <xdr:colOff>708211</xdr:colOff>
      <xdr:row>4</xdr:row>
      <xdr:rowOff>606266</xdr:rowOff>
    </xdr:to>
    <xdr:pic>
      <xdr:nvPicPr>
        <xdr:cNvPr id="327" name="Obraz 326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829" y="51681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356347</xdr:colOff>
      <xdr:row>5</xdr:row>
      <xdr:rowOff>76200</xdr:rowOff>
    </xdr:from>
    <xdr:to>
      <xdr:col>0</xdr:col>
      <xdr:colOff>703729</xdr:colOff>
      <xdr:row>5</xdr:row>
      <xdr:rowOff>624195</xdr:rowOff>
    </xdr:to>
    <xdr:pic>
      <xdr:nvPicPr>
        <xdr:cNvPr id="328" name="Obraz 327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347" y="5892053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385482</xdr:colOff>
      <xdr:row>6</xdr:row>
      <xdr:rowOff>71717</xdr:rowOff>
    </xdr:from>
    <xdr:to>
      <xdr:col>0</xdr:col>
      <xdr:colOff>732864</xdr:colOff>
      <xdr:row>6</xdr:row>
      <xdr:rowOff>619712</xdr:rowOff>
    </xdr:to>
    <xdr:pic>
      <xdr:nvPicPr>
        <xdr:cNvPr id="329" name="Obraz 328" descr="AVENAR panel 2000 | Adressierbar | Modulare Brandmelderzentralen |  Brandmeldesysteme - EN54 | Produktsegmente | de -Website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82" y="6593541"/>
          <a:ext cx="347382" cy="5479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187127</xdr:colOff>
      <xdr:row>9</xdr:row>
      <xdr:rowOff>51547</xdr:rowOff>
    </xdr:from>
    <xdr:to>
      <xdr:col>0</xdr:col>
      <xdr:colOff>923106</xdr:colOff>
      <xdr:row>9</xdr:row>
      <xdr:rowOff>544607</xdr:rowOff>
    </xdr:to>
    <xdr:pic>
      <xdr:nvPicPr>
        <xdr:cNvPr id="333" name="Obraz 332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27" y="8198223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193851</xdr:colOff>
      <xdr:row>10</xdr:row>
      <xdr:rowOff>114299</xdr:rowOff>
    </xdr:from>
    <xdr:to>
      <xdr:col>0</xdr:col>
      <xdr:colOff>929830</xdr:colOff>
      <xdr:row>10</xdr:row>
      <xdr:rowOff>607359</xdr:rowOff>
    </xdr:to>
    <xdr:pic>
      <xdr:nvPicPr>
        <xdr:cNvPr id="334" name="Obraz 333" descr="Panel controller FPE-8000-SPC/PPC | Panel Controller | FPA-5000 Modular  Fire Panel | Fire Alarm Systems - EN54 | Product Segments | nlexp Site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851" y="8910917"/>
          <a:ext cx="735979" cy="493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43143</xdr:colOff>
      <xdr:row>65</xdr:row>
      <xdr:rowOff>48186</xdr:rowOff>
    </xdr:from>
    <xdr:to>
      <xdr:col>0</xdr:col>
      <xdr:colOff>962025</xdr:colOff>
      <xdr:row>65</xdr:row>
      <xdr:rowOff>564800</xdr:rowOff>
    </xdr:to>
    <xdr:pic>
      <xdr:nvPicPr>
        <xdr:cNvPr id="335" name="Obraz 334" descr="AVENAR 2000 and 8000 - the new fire alarm panels | Bosch Security and  Safety Systems I Global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3" y="37424286"/>
          <a:ext cx="918882" cy="5166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190501</xdr:colOff>
      <xdr:row>57</xdr:row>
      <xdr:rowOff>44824</xdr:rowOff>
    </xdr:from>
    <xdr:to>
      <xdr:col>0</xdr:col>
      <xdr:colOff>775523</xdr:colOff>
      <xdr:row>57</xdr:row>
      <xdr:rowOff>515470</xdr:rowOff>
    </xdr:to>
    <xdr:pic>
      <xdr:nvPicPr>
        <xdr:cNvPr id="336" name="Obraz 335" descr="Cable set redundant panel controller | Cables | Accessories | FPA-5000  Modular Fire Panel | Fire Alarm Systems - EN54 | Product Segments | cz Site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7405236"/>
          <a:ext cx="585022" cy="47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56030</xdr:colOff>
      <xdr:row>58</xdr:row>
      <xdr:rowOff>67236</xdr:rowOff>
    </xdr:from>
    <xdr:to>
      <xdr:col>0</xdr:col>
      <xdr:colOff>862854</xdr:colOff>
      <xdr:row>58</xdr:row>
      <xdr:rowOff>602424</xdr:rowOff>
    </xdr:to>
    <xdr:pic>
      <xdr:nvPicPr>
        <xdr:cNvPr id="338" name="Obraz 337" descr="FPE-8000-CRK Bedienteilkabel, redundant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30" y="38077589"/>
          <a:ext cx="806824" cy="535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156882</xdr:colOff>
      <xdr:row>219</xdr:row>
      <xdr:rowOff>44824</xdr:rowOff>
    </xdr:from>
    <xdr:to>
      <xdr:col>0</xdr:col>
      <xdr:colOff>750794</xdr:colOff>
      <xdr:row>219</xdr:row>
      <xdr:rowOff>577734</xdr:rowOff>
    </xdr:to>
    <xdr:pic>
      <xdr:nvPicPr>
        <xdr:cNvPr id="339" name="Obraz 338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82" y="118110000"/>
          <a:ext cx="593912" cy="532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22412</xdr:colOff>
      <xdr:row>220</xdr:row>
      <xdr:rowOff>33617</xdr:rowOff>
    </xdr:from>
    <xdr:to>
      <xdr:col>0</xdr:col>
      <xdr:colOff>750794</xdr:colOff>
      <xdr:row>220</xdr:row>
      <xdr:rowOff>484875</xdr:rowOff>
    </xdr:to>
    <xdr:pic>
      <xdr:nvPicPr>
        <xdr:cNvPr id="341" name="Obraz 340" descr="AVENAR all-in-one 4000 | Akustische Signalgeber | Signalgeber |  Brandmeldesysteme - EN54 | Produktsegmente | de -Website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2" y="118737529"/>
          <a:ext cx="728382" cy="451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235325</xdr:colOff>
      <xdr:row>188</xdr:row>
      <xdr:rowOff>44825</xdr:rowOff>
    </xdr:from>
    <xdr:to>
      <xdr:col>0</xdr:col>
      <xdr:colOff>784413</xdr:colOff>
      <xdr:row>188</xdr:row>
      <xdr:rowOff>564755</xdr:rowOff>
    </xdr:to>
    <xdr:pic>
      <xdr:nvPicPr>
        <xdr:cNvPr id="340" name="Obraz 339" descr="https://resources-boschsecurity-cdn.azureedge.net/public/images/middle/ProductPhoto_Web_all_1288724747.jpg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5" y="102858796"/>
          <a:ext cx="549088" cy="519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224119</xdr:colOff>
      <xdr:row>189</xdr:row>
      <xdr:rowOff>56029</xdr:rowOff>
    </xdr:from>
    <xdr:to>
      <xdr:col>0</xdr:col>
      <xdr:colOff>725125</xdr:colOff>
      <xdr:row>189</xdr:row>
      <xdr:rowOff>549088</xdr:rowOff>
    </xdr:to>
    <xdr:pic>
      <xdr:nvPicPr>
        <xdr:cNvPr id="344" name="Obraz 343" descr="https://resources-boschsecurity-cdn.azureedge.net/public/images/middle/ProductPhoto_Web_all_1288722315.jpg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9" y="103475117"/>
          <a:ext cx="501006" cy="493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201706</xdr:colOff>
      <xdr:row>190</xdr:row>
      <xdr:rowOff>44824</xdr:rowOff>
    </xdr:from>
    <xdr:to>
      <xdr:col>0</xdr:col>
      <xdr:colOff>762000</xdr:colOff>
      <xdr:row>190</xdr:row>
      <xdr:rowOff>590821</xdr:rowOff>
    </xdr:to>
    <xdr:pic>
      <xdr:nvPicPr>
        <xdr:cNvPr id="345" name="Obraz 344" descr="https://resources-boschsecurity-cdn.azureedge.net/public/images/middle/ProductPhoto_Web_all_1288717451.jpg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706" y="104069030"/>
          <a:ext cx="560294" cy="5459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235323</xdr:colOff>
      <xdr:row>191</xdr:row>
      <xdr:rowOff>56029</xdr:rowOff>
    </xdr:from>
    <xdr:to>
      <xdr:col>0</xdr:col>
      <xdr:colOff>705970</xdr:colOff>
      <xdr:row>191</xdr:row>
      <xdr:rowOff>522564</xdr:rowOff>
    </xdr:to>
    <xdr:pic>
      <xdr:nvPicPr>
        <xdr:cNvPr id="346" name="Obraz 345" descr="https://resources-boschsecurity-cdn.azureedge.net/public/images/middle/ProductPhoto_Web_all_1288719883.jpg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323" y="104685353"/>
          <a:ext cx="470647" cy="466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224118</xdr:colOff>
      <xdr:row>192</xdr:row>
      <xdr:rowOff>33619</xdr:rowOff>
    </xdr:from>
    <xdr:to>
      <xdr:col>0</xdr:col>
      <xdr:colOff>729701</xdr:colOff>
      <xdr:row>192</xdr:row>
      <xdr:rowOff>414619</xdr:rowOff>
    </xdr:to>
    <xdr:pic>
      <xdr:nvPicPr>
        <xdr:cNvPr id="347" name="Obraz 346" descr="Bosch FMC-BEZEL-RD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8" y="105268060"/>
          <a:ext cx="505583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89647</xdr:colOff>
      <xdr:row>193</xdr:row>
      <xdr:rowOff>78442</xdr:rowOff>
    </xdr:from>
    <xdr:to>
      <xdr:col>0</xdr:col>
      <xdr:colOff>928439</xdr:colOff>
      <xdr:row>193</xdr:row>
      <xdr:rowOff>470648</xdr:rowOff>
    </xdr:to>
    <xdr:pic>
      <xdr:nvPicPr>
        <xdr:cNvPr id="348" name="Obraz 347" descr="Spare glass | us Site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" y="105918001"/>
          <a:ext cx="838792" cy="392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304800</xdr:colOff>
      <xdr:row>194</xdr:row>
      <xdr:rowOff>304800</xdr:rowOff>
    </xdr:to>
    <xdr:sp macro="" textlink="">
      <xdr:nvSpPr>
        <xdr:cNvPr id="3080" name="AutoShape 8" descr="FMC-KEY-RW Spare Key – AvantGuard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304800</xdr:colOff>
      <xdr:row>194</xdr:row>
      <xdr:rowOff>304800</xdr:rowOff>
    </xdr:to>
    <xdr:sp macro="" textlink="">
      <xdr:nvSpPr>
        <xdr:cNvPr id="3081" name="AutoShape 9" descr="FMC-KEY-RW Spare Key – AvantGuard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0" y="106222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56030</xdr:colOff>
      <xdr:row>267</xdr:row>
      <xdr:rowOff>347383</xdr:rowOff>
    </xdr:from>
    <xdr:to>
      <xdr:col>0</xdr:col>
      <xdr:colOff>997139</xdr:colOff>
      <xdr:row>269</xdr:row>
      <xdr:rowOff>179294</xdr:rowOff>
    </xdr:to>
    <xdr:pic>
      <xdr:nvPicPr>
        <xdr:cNvPr id="324" name="Obraz 323" descr="Zobacz obraz źródłowy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679" t="24110" r="31618" b="23215"/>
        <a:stretch/>
      </xdr:blipFill>
      <xdr:spPr bwMode="auto">
        <a:xfrm>
          <a:off x="56030" y="143457707"/>
          <a:ext cx="941109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168087</xdr:colOff>
      <xdr:row>59</xdr:row>
      <xdr:rowOff>134471</xdr:rowOff>
    </xdr:from>
    <xdr:to>
      <xdr:col>0</xdr:col>
      <xdr:colOff>907676</xdr:colOff>
      <xdr:row>61</xdr:row>
      <xdr:rowOff>67115</xdr:rowOff>
    </xdr:to>
    <xdr:pic>
      <xdr:nvPicPr>
        <xdr:cNvPr id="325" name="Obraz 324" descr="https://resources-boschsecurity-cdn.azureedge.net/public/images/large/ProductPhoto_Web_all_66232568203.png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7" y="33909000"/>
          <a:ext cx="739589" cy="425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224117</xdr:colOff>
      <xdr:row>228</xdr:row>
      <xdr:rowOff>89647</xdr:rowOff>
    </xdr:from>
    <xdr:to>
      <xdr:col>0</xdr:col>
      <xdr:colOff>896470</xdr:colOff>
      <xdr:row>228</xdr:row>
      <xdr:rowOff>624006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224117" y="120664941"/>
          <a:ext cx="672353" cy="534359"/>
        </a:xfrm>
        <a:prstGeom prst="rect">
          <a:avLst/>
        </a:prstGeom>
      </xdr:spPr>
    </xdr:pic>
    <xdr:clientData/>
  </xdr:twoCellAnchor>
  <xdr:twoCellAnchor editAs="oneCell">
    <xdr:from>
      <xdr:col>0</xdr:col>
      <xdr:colOff>212912</xdr:colOff>
      <xdr:row>229</xdr:row>
      <xdr:rowOff>67236</xdr:rowOff>
    </xdr:from>
    <xdr:to>
      <xdr:col>0</xdr:col>
      <xdr:colOff>856523</xdr:colOff>
      <xdr:row>229</xdr:row>
      <xdr:rowOff>582707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212912" y="121281265"/>
          <a:ext cx="643611" cy="515471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201707</xdr:colOff>
      <xdr:row>248</xdr:row>
      <xdr:rowOff>78441</xdr:rowOff>
    </xdr:from>
    <xdr:to>
      <xdr:col>0</xdr:col>
      <xdr:colOff>739589</xdr:colOff>
      <xdr:row>248</xdr:row>
      <xdr:rowOff>492768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201707" y="132453529"/>
          <a:ext cx="537882" cy="414327"/>
        </a:xfrm>
        <a:prstGeom prst="rect">
          <a:avLst/>
        </a:prstGeom>
      </xdr:spPr>
    </xdr:pic>
    <xdr:clientData/>
  </xdr:twoCellAnchor>
  <xdr:twoCellAnchor editAs="oneCell">
    <xdr:from>
      <xdr:col>0</xdr:col>
      <xdr:colOff>145676</xdr:colOff>
      <xdr:row>118</xdr:row>
      <xdr:rowOff>44824</xdr:rowOff>
    </xdr:from>
    <xdr:to>
      <xdr:col>0</xdr:col>
      <xdr:colOff>715834</xdr:colOff>
      <xdr:row>118</xdr:row>
      <xdr:rowOff>616324</xdr:rowOff>
    </xdr:to>
    <xdr:pic>
      <xdr:nvPicPr>
        <xdr:cNvPr id="291" name="Obraz 290" descr="The Fireray One Reflective Auto-Aligning Beam Detector (5m-50m)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676" y="64792412"/>
          <a:ext cx="570158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85725</xdr:colOff>
      <xdr:row>171</xdr:row>
      <xdr:rowOff>28575</xdr:rowOff>
    </xdr:from>
    <xdr:ext cx="642720" cy="352425"/>
    <xdr:pic>
      <xdr:nvPicPr>
        <xdr:cNvPr id="6" name="Obraz 5" descr="Bildergebnis für aviotec vds">
          <a:extLst>
            <a:ext uri="{FF2B5EF4-FFF2-40B4-BE49-F238E27FC236}">
              <a16:creationId xmlns:a16="http://schemas.microsoft.com/office/drawing/2014/main" id="{DFFEE37D-3007-4F29-B603-F1CF346D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81113539"/>
          <a:ext cx="642720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781050</xdr:colOff>
      <xdr:row>171</xdr:row>
      <xdr:rowOff>76200</xdr:rowOff>
    </xdr:from>
    <xdr:ext cx="256211" cy="247650"/>
    <xdr:pic>
      <xdr:nvPicPr>
        <xdr:cNvPr id="7" name="Obraz 6" descr="Bildergebnis für vds">
          <a:extLst>
            <a:ext uri="{FF2B5EF4-FFF2-40B4-BE49-F238E27FC236}">
              <a16:creationId xmlns:a16="http://schemas.microsoft.com/office/drawing/2014/main" id="{ECA8C90B-EFDD-44B8-874D-BFAD7757C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706"/>
        <a:stretch/>
      </xdr:blipFill>
      <xdr:spPr bwMode="auto">
        <a:xfrm>
          <a:off x="781050" y="81161164"/>
          <a:ext cx="256211" cy="247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272144</xdr:colOff>
      <xdr:row>170</xdr:row>
      <xdr:rowOff>54429</xdr:rowOff>
    </xdr:from>
    <xdr:to>
      <xdr:col>0</xdr:col>
      <xdr:colOff>707572</xdr:colOff>
      <xdr:row>170</xdr:row>
      <xdr:rowOff>343224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61C0F62D-F3A4-66F2-1A0B-36E356A0E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272144" y="81139393"/>
          <a:ext cx="435428" cy="28879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88</xdr:row>
      <xdr:rowOff>51563</xdr:rowOff>
    </xdr:from>
    <xdr:to>
      <xdr:col>0</xdr:col>
      <xdr:colOff>781049</xdr:colOff>
      <xdr:row>89</xdr:row>
      <xdr:rowOff>4621</xdr:rowOff>
    </xdr:to>
    <xdr:pic>
      <xdr:nvPicPr>
        <xdr:cNvPr id="31" name="Grafik 29">
          <a:extLst>
            <a:ext uri="{FF2B5EF4-FFF2-40B4-BE49-F238E27FC236}">
              <a16:creationId xmlns:a16="http://schemas.microsoft.com/office/drawing/2014/main" id="{4C321FA3-A81E-6D9A-92E2-16A0FFFDE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142874" y="47981363"/>
          <a:ext cx="638175" cy="595995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134470</xdr:colOff>
      <xdr:row>131</xdr:row>
      <xdr:rowOff>147358</xdr:rowOff>
    </xdr:from>
    <xdr:to>
      <xdr:col>0</xdr:col>
      <xdr:colOff>1050053</xdr:colOff>
      <xdr:row>136</xdr:row>
      <xdr:rowOff>112059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00AD43C-B909-0E78-087F-75BC1FB9B3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34470" y="69679858"/>
          <a:ext cx="915583" cy="74911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268943</xdr:colOff>
      <xdr:row>145</xdr:row>
      <xdr:rowOff>33620</xdr:rowOff>
    </xdr:from>
    <xdr:to>
      <xdr:col>0</xdr:col>
      <xdr:colOff>795618</xdr:colOff>
      <xdr:row>147</xdr:row>
      <xdr:rowOff>121281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3A6ABD86-BB51-C69C-6E96-9EF7F4B80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268943" y="72558091"/>
          <a:ext cx="526675" cy="502278"/>
        </a:xfrm>
        <a:prstGeom prst="rect">
          <a:avLst/>
        </a:prstGeom>
      </xdr:spPr>
    </xdr:pic>
    <xdr:clientData/>
  </xdr:twoCellAnchor>
  <xdr:twoCellAnchor editAs="oneCell">
    <xdr:from>
      <xdr:col>0</xdr:col>
      <xdr:colOff>201705</xdr:colOff>
      <xdr:row>149</xdr:row>
      <xdr:rowOff>11208</xdr:rowOff>
    </xdr:from>
    <xdr:to>
      <xdr:col>0</xdr:col>
      <xdr:colOff>885265</xdr:colOff>
      <xdr:row>151</xdr:row>
      <xdr:rowOff>144941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C09B24-88B3-DE72-C73E-030E22ECCF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201705" y="73880384"/>
          <a:ext cx="683560" cy="548351"/>
        </a:xfrm>
        <a:prstGeom prst="rect">
          <a:avLst/>
        </a:prstGeom>
      </xdr:spPr>
    </xdr:pic>
    <xdr:clientData/>
  </xdr:twoCellAnchor>
  <xdr:twoCellAnchor editAs="oneCell">
    <xdr:from>
      <xdr:col>0</xdr:col>
      <xdr:colOff>89647</xdr:colOff>
      <xdr:row>148</xdr:row>
      <xdr:rowOff>56030</xdr:rowOff>
    </xdr:from>
    <xdr:to>
      <xdr:col>0</xdr:col>
      <xdr:colOff>1075765</xdr:colOff>
      <xdr:row>148</xdr:row>
      <xdr:rowOff>651176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1FD1578-1C57-F5FC-3935-756F9AF2DB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89647" y="73297677"/>
          <a:ext cx="986118" cy="595146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155</xdr:row>
      <xdr:rowOff>25463</xdr:rowOff>
    </xdr:from>
    <xdr:to>
      <xdr:col>0</xdr:col>
      <xdr:colOff>866775</xdr:colOff>
      <xdr:row>155</xdr:row>
      <xdr:rowOff>658419</xdr:rowOff>
    </xdr:to>
    <xdr:pic>
      <xdr:nvPicPr>
        <xdr:cNvPr id="69" name="Picture 3" descr="C:\Users\hni5ot\Local Settings\Temporary Internet Files\Content.Outlook\1A6UYZ1A\016519Exd.jpg">
          <a:extLst>
            <a:ext uri="{FF2B5EF4-FFF2-40B4-BE49-F238E27FC236}">
              <a16:creationId xmlns:a16="http://schemas.microsoft.com/office/drawing/2014/main" id="{F4BC7FA4-FD86-4F44-B83B-BB137DBC76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clrChange>
            <a:clrFrom>
              <a:srgbClr val="999999"/>
            </a:clrFrom>
            <a:clrTo>
              <a:srgbClr val="999999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61925" y="71548688"/>
          <a:ext cx="704850" cy="6329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8</xdr:col>
      <xdr:colOff>16852</xdr:colOff>
      <xdr:row>1</xdr:row>
      <xdr:rowOff>0</xdr:rowOff>
    </xdr:to>
    <xdr:pic>
      <xdr:nvPicPr>
        <xdr:cNvPr id="2" name="Bild 15" descr="Bosch-Supergraphic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45207" r="41718" b="48560"/>
        <a:stretch/>
      </xdr:blipFill>
      <xdr:spPr>
        <a:xfrm>
          <a:off x="0" y="1"/>
          <a:ext cx="10829925" cy="114299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9526</xdr:rowOff>
    </xdr:from>
    <xdr:to>
      <xdr:col>7</xdr:col>
      <xdr:colOff>1</xdr:colOff>
      <xdr:row>1</xdr:row>
      <xdr:rowOff>24133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15064" b="46482"/>
        <a:stretch/>
      </xdr:blipFill>
      <xdr:spPr>
        <a:xfrm>
          <a:off x="1" y="9526"/>
          <a:ext cx="12363450" cy="119382"/>
        </a:xfrm>
        <a:prstGeom prst="rect">
          <a:avLst/>
        </a:prstGeom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19050</xdr:colOff>
      <xdr:row>1</xdr:row>
      <xdr:rowOff>19050</xdr:rowOff>
    </xdr:to>
    <xdr:pic>
      <xdr:nvPicPr>
        <xdr:cNvPr id="3" name="Bild 15" descr="Bosch-Supergraphic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5207" r="34184" b="46482"/>
        <a:stretch/>
      </xdr:blipFill>
      <xdr:spPr>
        <a:xfrm>
          <a:off x="0" y="0"/>
          <a:ext cx="12230100" cy="152400"/>
        </a:xfrm>
        <a:prstGeom prst="rect">
          <a:avLst/>
        </a:prstGeom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APPFILES\1-00PL\50Hz\MASTER\220v-nov9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Users\hua5ot\Local%20Settings\Temporary%20Internet%20Files\Content.Outlook\1VUKOW4M\Evax_config_sheet_StandardSeri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kj5grb/AppData/Local/Microsoft/Windows/INetCache/Content.Outlook/MD2QC8ZY/EMEA_VS_Pricelist_$201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en\users\DE_alj3ot\explorer_cache\OLKD\eigene%20dateien\Siber\Produkte\BLP\Item%20master%20Template%20Fire%20Preis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ublicidade_Propaganda_Marketing\SRM-LA\15_Pricing_Project\05_Simulation_Files\Final_Pricing_Simulation_SLS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t2000\commvau\internal%20folders\09.%20Pricelist\Intrusion\2003intrusionpricelistEMEA_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sch.com\dfsrb\Projects\YSPR%20Create\Approved%20UEZ2000%20spar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n EU Invoice prices"/>
      <sheetName val="EU prices"/>
      <sheetName val="List Comm"/>
      <sheetName val="APR"/>
      <sheetName val="Nov 98 - 220V"/>
      <sheetName val="Pricing Logic"/>
      <sheetName val="index"/>
      <sheetName val="Nov 98 _ 220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"/>
      <sheetName val="Config Sheet"/>
      <sheetName val="Messages"/>
    </sheetNames>
    <sheetDataSet>
      <sheetData sheetId="0">
        <row r="1">
          <cell r="A1" t="str">
            <v>EVAX100/12Z</v>
          </cell>
        </row>
        <row r="2">
          <cell r="A2" t="str">
            <v>EVAX100/16Z</v>
          </cell>
        </row>
        <row r="3">
          <cell r="A3" t="str">
            <v>EVAX100/2ZA</v>
          </cell>
        </row>
        <row r="4">
          <cell r="A4" t="str">
            <v>EVAX100/4Z</v>
          </cell>
        </row>
        <row r="5">
          <cell r="A5" t="str">
            <v>EVAX100/4ZA</v>
          </cell>
        </row>
        <row r="6">
          <cell r="A6" t="str">
            <v>EVAX100/6ZA</v>
          </cell>
        </row>
        <row r="7">
          <cell r="A7" t="str">
            <v>EVAX100/8Z</v>
          </cell>
        </row>
        <row r="8">
          <cell r="A8" t="str">
            <v>EVAX100/8ZA</v>
          </cell>
        </row>
        <row r="9">
          <cell r="A9" t="str">
            <v>EVAX100E                       (No Message)</v>
          </cell>
        </row>
        <row r="10">
          <cell r="A10" t="str">
            <v>EVAX100EM                    (No Message)</v>
          </cell>
        </row>
        <row r="11">
          <cell r="A11" t="str">
            <v>EVAX100EM/12Z             (No Message)</v>
          </cell>
        </row>
        <row r="12">
          <cell r="A12" t="str">
            <v>EVAX100EM/16Z             (No Message)</v>
          </cell>
        </row>
        <row r="13">
          <cell r="A13" t="str">
            <v>EVAX100EM/2ZA            (No Message)</v>
          </cell>
        </row>
        <row r="14">
          <cell r="A14" t="str">
            <v>EVAX100EM/4Z               (No Message)</v>
          </cell>
        </row>
        <row r="15">
          <cell r="A15" t="str">
            <v>EVAX100EM/4ZA            (No Message)</v>
          </cell>
        </row>
        <row r="16">
          <cell r="A16" t="str">
            <v>EVAX100EM/6ZA            (No Message)</v>
          </cell>
        </row>
        <row r="17">
          <cell r="A17" t="str">
            <v>EVAX100EM/8Z               (No Message)</v>
          </cell>
        </row>
        <row r="18">
          <cell r="A18" t="str">
            <v>EVAX100EM/8ZA            (No Message)</v>
          </cell>
        </row>
        <row r="19">
          <cell r="A19" t="str">
            <v>EVAX100EMR                  (No Message)</v>
          </cell>
        </row>
        <row r="20">
          <cell r="A20" t="str">
            <v>EVAX100EMR/12Z          (No Message)</v>
          </cell>
        </row>
        <row r="21">
          <cell r="A21" t="str">
            <v>EVAX100EMR/16Z          (No Message)</v>
          </cell>
        </row>
        <row r="22">
          <cell r="A22" t="str">
            <v>EVAX100EMR/2ZA          (No Message)</v>
          </cell>
        </row>
        <row r="23">
          <cell r="A23" t="str">
            <v>EVAX100EMR/4Z            (No Message)</v>
          </cell>
        </row>
        <row r="24">
          <cell r="A24" t="str">
            <v>EVAX100EMR/4ZA          (No Message)</v>
          </cell>
        </row>
        <row r="25">
          <cell r="A25" t="str">
            <v>EVAX100EMR/6ZA          (No Message)</v>
          </cell>
        </row>
        <row r="26">
          <cell r="A26" t="str">
            <v>EVAX100EMR/8Z            (No Message)</v>
          </cell>
        </row>
        <row r="27">
          <cell r="A27" t="str">
            <v>EVAX100EMR/8ZA          (No Message)</v>
          </cell>
        </row>
        <row r="28">
          <cell r="A28" t="str">
            <v>EVAX100ER                     (No Message)</v>
          </cell>
        </row>
        <row r="29">
          <cell r="A29" t="str">
            <v>EVAX100R</v>
          </cell>
        </row>
        <row r="30">
          <cell r="A30" t="str">
            <v>EVAX100R/12Z</v>
          </cell>
        </row>
        <row r="31">
          <cell r="A31" t="str">
            <v>EVAX100R/16Z</v>
          </cell>
        </row>
        <row r="32">
          <cell r="A32" t="str">
            <v>EVAX100R/2ZA</v>
          </cell>
        </row>
        <row r="33">
          <cell r="A33" t="str">
            <v>EVAX100R/4Z</v>
          </cell>
        </row>
        <row r="34">
          <cell r="A34" t="str">
            <v>EVAX100R/4ZA</v>
          </cell>
        </row>
        <row r="35">
          <cell r="A35" t="str">
            <v>EVAX100R/6ZA</v>
          </cell>
        </row>
        <row r="36">
          <cell r="A36" t="str">
            <v>EVAX100R/8Z</v>
          </cell>
        </row>
        <row r="37">
          <cell r="A37" t="str">
            <v>EVAX100R/8ZA</v>
          </cell>
        </row>
        <row r="38">
          <cell r="A38" t="str">
            <v>EVAX150</v>
          </cell>
        </row>
        <row r="39">
          <cell r="A39" t="str">
            <v>EVAX150/12Z</v>
          </cell>
        </row>
        <row r="40">
          <cell r="A40" t="str">
            <v>EVAX150/16Z</v>
          </cell>
        </row>
        <row r="41">
          <cell r="A41" t="str">
            <v>EVAX150/4ZA</v>
          </cell>
        </row>
        <row r="42">
          <cell r="A42" t="str">
            <v>EVAX150/8Z</v>
          </cell>
        </row>
        <row r="43">
          <cell r="A43" t="str">
            <v>EVAX150E                       (No Message)</v>
          </cell>
        </row>
        <row r="44">
          <cell r="A44" t="str">
            <v>EVAX150EM                    (No Message)</v>
          </cell>
        </row>
        <row r="45">
          <cell r="A45" t="str">
            <v>EVAX150EM/12Z             (No Message)</v>
          </cell>
        </row>
        <row r="46">
          <cell r="A46" t="str">
            <v>EVAX150EM/16Z             (No Message)</v>
          </cell>
        </row>
        <row r="47">
          <cell r="A47" t="str">
            <v>EVAX150EM/4ZA            (No Message)</v>
          </cell>
        </row>
        <row r="48">
          <cell r="A48" t="str">
            <v>EVAX150EM/6ZA            (No Message)</v>
          </cell>
        </row>
        <row r="49">
          <cell r="A49" t="str">
            <v>EVAX150EM/8Z               (No Message)</v>
          </cell>
        </row>
        <row r="50">
          <cell r="A50" t="str">
            <v>EVAX150EM/8ZA            (No Message)</v>
          </cell>
        </row>
        <row r="51">
          <cell r="A51" t="str">
            <v>EVAX150EMR                  (No Message)</v>
          </cell>
        </row>
        <row r="52">
          <cell r="A52" t="str">
            <v>EVAX150EMR/12Z          (No Message)</v>
          </cell>
        </row>
        <row r="53">
          <cell r="A53" t="str">
            <v>EVAX150EMR/16Z          (No Message)</v>
          </cell>
        </row>
        <row r="54">
          <cell r="A54" t="str">
            <v>EVAX150EMR/4ZA          (No Message)</v>
          </cell>
        </row>
        <row r="55">
          <cell r="A55" t="str">
            <v>EVAX150EMR/6ZA          (No Message)</v>
          </cell>
        </row>
        <row r="56">
          <cell r="A56" t="str">
            <v>EVAX150EMR/8Z            (No Message)</v>
          </cell>
        </row>
        <row r="57">
          <cell r="A57" t="str">
            <v>EVAX150EMR/8ZA          (No Message)</v>
          </cell>
        </row>
        <row r="58">
          <cell r="A58" t="str">
            <v>EVAX150ER                     (No Message)</v>
          </cell>
        </row>
        <row r="59">
          <cell r="A59" t="str">
            <v>EVAX150R</v>
          </cell>
        </row>
        <row r="60">
          <cell r="A60" t="str">
            <v>EVAX150R/12Z</v>
          </cell>
        </row>
        <row r="61">
          <cell r="A61" t="str">
            <v>EVAX150R/16Z</v>
          </cell>
        </row>
        <row r="62">
          <cell r="A62" t="str">
            <v>EVAX150R/4ZA</v>
          </cell>
        </row>
        <row r="63">
          <cell r="A63" t="str">
            <v>EVAX150R/6ZA</v>
          </cell>
        </row>
        <row r="64">
          <cell r="A64" t="str">
            <v>EVAX150R/8Z</v>
          </cell>
        </row>
        <row r="65">
          <cell r="A65" t="str">
            <v>EVAX150R/8ZA</v>
          </cell>
        </row>
        <row r="66">
          <cell r="A66" t="str">
            <v>EVAX200</v>
          </cell>
        </row>
        <row r="67">
          <cell r="A67" t="str">
            <v>EVAX200/12Z</v>
          </cell>
        </row>
        <row r="68">
          <cell r="A68" t="str">
            <v>EVAX200/16Z</v>
          </cell>
        </row>
        <row r="69">
          <cell r="A69" t="str">
            <v>EVAX200/4ZA</v>
          </cell>
        </row>
        <row r="70">
          <cell r="A70" t="str">
            <v>EVAX200/6ZA</v>
          </cell>
        </row>
        <row r="71">
          <cell r="A71" t="str">
            <v>EVAX200/8Z</v>
          </cell>
        </row>
        <row r="72">
          <cell r="A72" t="str">
            <v>EVAX200/8ZA</v>
          </cell>
        </row>
        <row r="73">
          <cell r="A73" t="str">
            <v>EVAX200E                       (No Message)</v>
          </cell>
        </row>
        <row r="74">
          <cell r="A74" t="str">
            <v>EVAX200EM                    (No Message)</v>
          </cell>
        </row>
        <row r="75">
          <cell r="A75" t="str">
            <v>EVAX200EM/12Z             (No Message)</v>
          </cell>
        </row>
        <row r="76">
          <cell r="A76" t="str">
            <v>EVAX200EM/16Z             (No Message)</v>
          </cell>
        </row>
        <row r="77">
          <cell r="A77" t="str">
            <v>EVAX200EM/4ZA            (No Message)</v>
          </cell>
        </row>
        <row r="78">
          <cell r="A78" t="str">
            <v>EVAX200EM/6ZA            (No Message)</v>
          </cell>
        </row>
        <row r="79">
          <cell r="A79" t="str">
            <v>EVAX200EM/8Z               (No Message)</v>
          </cell>
        </row>
        <row r="80">
          <cell r="A80" t="str">
            <v>EVAX200EM/8ZA            (No Message)</v>
          </cell>
        </row>
        <row r="81">
          <cell r="A81" t="str">
            <v>EVAX200EMR                  (No Message)</v>
          </cell>
        </row>
        <row r="82">
          <cell r="A82" t="str">
            <v>EVAX200EMR/12Z          (No Message)</v>
          </cell>
        </row>
        <row r="83">
          <cell r="A83" t="str">
            <v>EVAX200EMR/16Z          (No Message)</v>
          </cell>
        </row>
        <row r="84">
          <cell r="A84" t="str">
            <v>EVAX200EMR/4ZA          (No Message)</v>
          </cell>
        </row>
        <row r="85">
          <cell r="A85" t="str">
            <v>EVAX200EMR/6ZA          (No Message)</v>
          </cell>
        </row>
        <row r="86">
          <cell r="A86" t="str">
            <v>EVAX200EMR/8Z            (No Message)</v>
          </cell>
        </row>
        <row r="87">
          <cell r="A87" t="str">
            <v>EVAX200EMR/8ZA          (No Message)</v>
          </cell>
        </row>
        <row r="88">
          <cell r="A88" t="str">
            <v>EVAX200ER                     (No Message)</v>
          </cell>
        </row>
        <row r="89">
          <cell r="A89" t="str">
            <v>EVAX200R</v>
          </cell>
        </row>
        <row r="90">
          <cell r="A90" t="str">
            <v>EVAX200R/12Z</v>
          </cell>
        </row>
        <row r="91">
          <cell r="A91" t="str">
            <v>EVAX200R/16Z</v>
          </cell>
        </row>
        <row r="92">
          <cell r="A92" t="str">
            <v>EVAX200R/4ZA</v>
          </cell>
        </row>
        <row r="93">
          <cell r="A93" t="str">
            <v>EVAX200R/6ZA</v>
          </cell>
        </row>
        <row r="94">
          <cell r="A94" t="str">
            <v>EVAX200R/8Z</v>
          </cell>
        </row>
        <row r="95">
          <cell r="A95" t="str">
            <v>EVAX200R/8ZA</v>
          </cell>
        </row>
        <row r="96">
          <cell r="A96" t="str">
            <v>EVAX25</v>
          </cell>
        </row>
        <row r="97">
          <cell r="A97" t="str">
            <v>EVAX25/2ZA</v>
          </cell>
        </row>
        <row r="98">
          <cell r="A98" t="str">
            <v>EVAX25/4Z</v>
          </cell>
        </row>
        <row r="99">
          <cell r="A99" t="str">
            <v>EVAX25/4ZA</v>
          </cell>
        </row>
        <row r="100">
          <cell r="A100" t="str">
            <v>EVAX25/8Z</v>
          </cell>
        </row>
        <row r="101">
          <cell r="A101" t="str">
            <v>EVAX25E                         (No Message)</v>
          </cell>
        </row>
        <row r="102">
          <cell r="A102" t="str">
            <v>EVAX25EM                      (No Message)</v>
          </cell>
        </row>
        <row r="103">
          <cell r="A103" t="str">
            <v>EVAX25EM/2ZA              (No Message)</v>
          </cell>
        </row>
        <row r="104">
          <cell r="A104" t="str">
            <v>EVAX25EM/4Z                 (No Message)</v>
          </cell>
        </row>
        <row r="105">
          <cell r="A105" t="str">
            <v>EVAX25EM/4ZA              (No Message)</v>
          </cell>
        </row>
        <row r="106">
          <cell r="A106" t="str">
            <v>EVAX25EM/8Z                 (No Message)</v>
          </cell>
        </row>
        <row r="107">
          <cell r="A107" t="str">
            <v>EVAX25EMR                    (No Message)</v>
          </cell>
        </row>
        <row r="108">
          <cell r="A108" t="str">
            <v>EVAX25EMR/2ZA            (No Message)</v>
          </cell>
        </row>
        <row r="109">
          <cell r="A109" t="str">
            <v>EVAX25EMR/4Z              (No Message)</v>
          </cell>
        </row>
        <row r="110">
          <cell r="A110" t="str">
            <v>EVAX25EMR/4ZA            (No Message)</v>
          </cell>
        </row>
        <row r="111">
          <cell r="A111" t="str">
            <v>EVAX25EMR/8Z              (No Message)</v>
          </cell>
        </row>
        <row r="112">
          <cell r="A112" t="str">
            <v>EVAX25ER                       (No Message)</v>
          </cell>
        </row>
        <row r="113">
          <cell r="A113" t="str">
            <v>EVAX25R</v>
          </cell>
        </row>
        <row r="114">
          <cell r="A114" t="str">
            <v>EVAX25R/2ZA</v>
          </cell>
        </row>
        <row r="115">
          <cell r="A115" t="str">
            <v>EVAX25R/4Z</v>
          </cell>
        </row>
        <row r="116">
          <cell r="A116" t="str">
            <v>EVAX25R/4ZA</v>
          </cell>
        </row>
        <row r="117">
          <cell r="A117" t="str">
            <v>EVAX25R/8Z</v>
          </cell>
        </row>
        <row r="118">
          <cell r="A118" t="str">
            <v>EVAX50</v>
          </cell>
        </row>
        <row r="119">
          <cell r="A119" t="str">
            <v>EVAX50/12Z</v>
          </cell>
        </row>
        <row r="120">
          <cell r="A120" t="str">
            <v>EVAX50/16Z</v>
          </cell>
        </row>
        <row r="121">
          <cell r="A121" t="str">
            <v>EVAX50/2ZA</v>
          </cell>
        </row>
        <row r="122">
          <cell r="A122" t="str">
            <v>EVAX50/4Z</v>
          </cell>
        </row>
        <row r="123">
          <cell r="A123" t="str">
            <v>EVAX50/4ZA</v>
          </cell>
        </row>
        <row r="124">
          <cell r="A124" t="str">
            <v>EVAX50/6ZA</v>
          </cell>
        </row>
        <row r="125">
          <cell r="A125" t="str">
            <v>EVAX50/8Z</v>
          </cell>
        </row>
        <row r="126">
          <cell r="A126" t="str">
            <v>EVAX50/8ZA</v>
          </cell>
        </row>
        <row r="127">
          <cell r="A127" t="str">
            <v>EVAX50E                         (No Message)</v>
          </cell>
        </row>
        <row r="128">
          <cell r="A128" t="str">
            <v>EVAX50EM                      (No Message)</v>
          </cell>
        </row>
        <row r="129">
          <cell r="A129" t="str">
            <v>EVAX50EM/12Z               (No Message)</v>
          </cell>
        </row>
        <row r="130">
          <cell r="A130" t="str">
            <v>EVAX50EM/16Z               (No Message)</v>
          </cell>
        </row>
        <row r="131">
          <cell r="A131" t="str">
            <v>EVAX50EM/2ZA              (No Message)</v>
          </cell>
        </row>
        <row r="132">
          <cell r="A132" t="str">
            <v>EVAX50EM/4Z                 (No Message)</v>
          </cell>
        </row>
        <row r="133">
          <cell r="A133" t="str">
            <v>EVAX50EM/4ZA              (No Message)</v>
          </cell>
        </row>
        <row r="134">
          <cell r="A134" t="str">
            <v>EVAX50EM/6ZA              (No Message)</v>
          </cell>
        </row>
        <row r="135">
          <cell r="A135" t="str">
            <v>EVAX50EM/8Z                 (No Message)</v>
          </cell>
        </row>
        <row r="136">
          <cell r="A136" t="str">
            <v>EVAX50EM/8ZA              (No Message)</v>
          </cell>
        </row>
        <row r="137">
          <cell r="A137" t="str">
            <v>EVAX50EMR                    (No Message)</v>
          </cell>
        </row>
        <row r="138">
          <cell r="A138" t="str">
            <v>EVAX50EMR/12Z            (No Message)</v>
          </cell>
        </row>
        <row r="139">
          <cell r="A139" t="str">
            <v>EVAX50EMR/16Z            (No Message)</v>
          </cell>
        </row>
        <row r="140">
          <cell r="A140" t="str">
            <v>EVAX50EMR/2ZA            (No Message)</v>
          </cell>
        </row>
        <row r="141">
          <cell r="A141" t="str">
            <v>EVAX50EMR/4Z              (No Message)</v>
          </cell>
        </row>
        <row r="142">
          <cell r="A142" t="str">
            <v>EVAX50EMR/4ZA            (No Message)</v>
          </cell>
        </row>
        <row r="143">
          <cell r="A143" t="str">
            <v>EVAX50EMR/6ZA            (No Message)</v>
          </cell>
        </row>
        <row r="144">
          <cell r="A144" t="str">
            <v>EVAX50EMR/8Z              (No Message)</v>
          </cell>
        </row>
        <row r="145">
          <cell r="A145" t="str">
            <v>EVAX50EMR/8ZA            (No Message)</v>
          </cell>
        </row>
        <row r="146">
          <cell r="A146" t="str">
            <v>EVAX50ER                       (No Message)</v>
          </cell>
        </row>
        <row r="147">
          <cell r="A147" t="str">
            <v>EVAX50R</v>
          </cell>
        </row>
        <row r="148">
          <cell r="A148" t="str">
            <v>EVAX50R/12Z</v>
          </cell>
        </row>
        <row r="149">
          <cell r="A149" t="str">
            <v>EVAX50R/16Z</v>
          </cell>
        </row>
        <row r="150">
          <cell r="A150" t="str">
            <v>EVAX50R/2ZA</v>
          </cell>
        </row>
        <row r="151">
          <cell r="A151" t="str">
            <v>EVAX50R/4Z</v>
          </cell>
        </row>
        <row r="152">
          <cell r="A152" t="str">
            <v>EVAX50R/4ZA</v>
          </cell>
        </row>
        <row r="153">
          <cell r="A153" t="str">
            <v>EVAX50R/6ZA</v>
          </cell>
        </row>
        <row r="154">
          <cell r="A154" t="str">
            <v>EVAX50R/8Z</v>
          </cell>
        </row>
        <row r="155">
          <cell r="A155" t="str">
            <v>EVAX50R/8ZA</v>
          </cell>
        </row>
        <row r="156">
          <cell r="A156" t="str">
            <v>EVX-100</v>
          </cell>
        </row>
        <row r="157">
          <cell r="A157" t="str">
            <v>EVX-100E                         (No Message)</v>
          </cell>
        </row>
        <row r="158">
          <cell r="A158" t="str">
            <v>EVX-100EM                     (No Message)</v>
          </cell>
        </row>
        <row r="159">
          <cell r="A159" t="str">
            <v>EVX-25</v>
          </cell>
        </row>
        <row r="160">
          <cell r="A160" t="str">
            <v>EVX-25E                           (No Message)</v>
          </cell>
        </row>
        <row r="161">
          <cell r="A161" t="str">
            <v>EVX-25EM                       (No Message)</v>
          </cell>
        </row>
        <row r="162">
          <cell r="A162" t="str">
            <v>EVX-2ZA                          (No Message)</v>
          </cell>
        </row>
        <row r="163">
          <cell r="A163" t="str">
            <v>EVX-4Z                            (No Message)</v>
          </cell>
        </row>
        <row r="164">
          <cell r="A164" t="str">
            <v>EVX-50</v>
          </cell>
        </row>
        <row r="165">
          <cell r="A165" t="str">
            <v>EVX-50E                           (No Message)</v>
          </cell>
        </row>
        <row r="166">
          <cell r="A166" t="str">
            <v>EVX-50EM                       (No Message)</v>
          </cell>
        </row>
        <row r="167">
          <cell r="A167" t="str">
            <v>EVX-BA                            (No Message)</v>
          </cell>
        </row>
        <row r="168">
          <cell r="A168" t="str">
            <v>EVX-BB-2                         (No Message)</v>
          </cell>
        </row>
        <row r="169">
          <cell r="A169" t="str">
            <v>EVX-BB-2R                      (No Message)</v>
          </cell>
        </row>
        <row r="170">
          <cell r="A170" t="str">
            <v>EVX-CAB-1                      (No Message)</v>
          </cell>
        </row>
        <row r="171">
          <cell r="A171" t="str">
            <v>EVX-CAB-1R                   (No Message)</v>
          </cell>
        </row>
        <row r="172">
          <cell r="A172" t="str">
            <v>EVX-CAB-2R                   (No Message)</v>
          </cell>
        </row>
        <row r="173">
          <cell r="A173" t="str">
            <v>EVX-DFP-1                       (No Message)</v>
          </cell>
        </row>
        <row r="174">
          <cell r="A174" t="str">
            <v>EVX-DFP-2                       (No Message)</v>
          </cell>
        </row>
        <row r="175">
          <cell r="A175" t="str">
            <v>EVX-DR-2                         (No Message)</v>
          </cell>
        </row>
        <row r="176">
          <cell r="A176" t="str">
            <v>EVX-DR-2R                      (No Message)</v>
          </cell>
        </row>
        <row r="177">
          <cell r="A177" t="str">
            <v>EVX-RM                           (No Message)</v>
          </cell>
        </row>
        <row r="178">
          <cell r="A178" t="str">
            <v>EVX-RSI                           (No Message)</v>
          </cell>
        </row>
        <row r="179">
          <cell r="A179" t="str">
            <v>EVX-SC                            (No Message)</v>
          </cell>
        </row>
        <row r="180">
          <cell r="A180" t="str">
            <v>EVX-T17528                    (No Message)</v>
          </cell>
        </row>
        <row r="181">
          <cell r="A181" t="str">
            <v>EVX-T2885                      (No Message)</v>
          </cell>
        </row>
        <row r="182">
          <cell r="A182" t="str">
            <v>EVX-ZA                            (No Message)</v>
          </cell>
        </row>
        <row r="183">
          <cell r="A183" t="str">
            <v>EVAX150/6ZA</v>
          </cell>
        </row>
        <row r="184">
          <cell r="A184" t="str">
            <v>EVAX150/8ZA</v>
          </cell>
        </row>
      </sheetData>
      <sheetData sheetId="1"/>
      <sheetData sheetId="2">
        <row r="2">
          <cell r="A2" t="str">
            <v>Standard</v>
          </cell>
          <cell r="B2" t="str">
            <v>EV-DMR-M01 (Male Voice)</v>
          </cell>
        </row>
        <row r="3">
          <cell r="A3" t="str">
            <v>EV-DMR-M02 (Female Voice)</v>
          </cell>
          <cell r="B3" t="str">
            <v>EV-DMR-M03 (Male Voice)</v>
          </cell>
        </row>
        <row r="4">
          <cell r="A4" t="str">
            <v>EV-DMR-M04 (Female Voice)</v>
          </cell>
          <cell r="B4" t="str">
            <v>EV-DMR-M05 (Male Voice)</v>
          </cell>
        </row>
        <row r="5">
          <cell r="A5" t="str">
            <v>EV-DMR-M06 (Female Voice)</v>
          </cell>
          <cell r="B5" t="str">
            <v>EV-DMR-M07 (Male Voice)</v>
          </cell>
        </row>
        <row r="6">
          <cell r="A6" t="str">
            <v>EV-DMR-M08 (Female Voice)</v>
          </cell>
          <cell r="B6" t="str">
            <v>EV-DMR-M09 (Male Voice)</v>
          </cell>
        </row>
        <row r="7">
          <cell r="B7" t="str">
            <v>EV-DMR-M10 (Male Voice)</v>
          </cell>
        </row>
        <row r="8">
          <cell r="A8" t="str">
            <v>EV-DMR-M11 (Female Voice)</v>
          </cell>
          <cell r="B8" t="str">
            <v>EV-DMR-M12 (Male Voice)</v>
          </cell>
        </row>
        <row r="9">
          <cell r="A9" t="str">
            <v>EV-DMR-M13 (Female Voice)</v>
          </cell>
        </row>
        <row r="10">
          <cell r="A10" t="str">
            <v>EV-DMR-M14 (Male Voice)</v>
          </cell>
        </row>
        <row r="11">
          <cell r="A11" t="str">
            <v>EV-DMR-M15 (Female Voice)</v>
          </cell>
        </row>
        <row r="12">
          <cell r="A12" t="str">
            <v>EV-DMR-M16 (Female Voice)</v>
          </cell>
        </row>
        <row r="13">
          <cell r="A13" t="str">
            <v>EV-DMR-M17 (Female Voice)</v>
          </cell>
        </row>
        <row r="14">
          <cell r="A14" t="str">
            <v>EV-DMR-M19 (Female Voice)</v>
          </cell>
        </row>
        <row r="15">
          <cell r="B15" t="str">
            <v>M18-M</v>
          </cell>
        </row>
        <row r="16">
          <cell r="A16" t="str">
            <v>M19</v>
          </cell>
          <cell r="B16" t="str">
            <v>M19-M</v>
          </cell>
        </row>
        <row r="17">
          <cell r="A17" t="str">
            <v>M20</v>
          </cell>
          <cell r="B17" t="str">
            <v>M20-M</v>
          </cell>
        </row>
        <row r="18">
          <cell r="A18" t="str">
            <v>M21</v>
          </cell>
          <cell r="B18" t="str">
            <v>M21-M</v>
          </cell>
        </row>
        <row r="19">
          <cell r="A19" t="str">
            <v>M22</v>
          </cell>
          <cell r="B19" t="str">
            <v>M22-M</v>
          </cell>
        </row>
        <row r="20">
          <cell r="A20" t="str">
            <v>M23</v>
          </cell>
          <cell r="B20" t="str">
            <v>M23-M</v>
          </cell>
        </row>
        <row r="21">
          <cell r="A21" t="str">
            <v>M24</v>
          </cell>
          <cell r="B21" t="str">
            <v>M24-M</v>
          </cell>
        </row>
        <row r="22">
          <cell r="A22" t="str">
            <v>M25</v>
          </cell>
          <cell r="B22" t="str">
            <v>M25-M</v>
          </cell>
        </row>
        <row r="23">
          <cell r="A23" t="str">
            <v>M26</v>
          </cell>
          <cell r="B23" t="str">
            <v>M26-M</v>
          </cell>
        </row>
        <row r="24">
          <cell r="A24" t="str">
            <v>M27</v>
          </cell>
          <cell r="B24" t="str">
            <v>M27-M</v>
          </cell>
        </row>
        <row r="25">
          <cell r="A25" t="str">
            <v>M28</v>
          </cell>
          <cell r="B25" t="str">
            <v>M28-M</v>
          </cell>
        </row>
        <row r="26">
          <cell r="A26" t="str">
            <v>M29</v>
          </cell>
          <cell r="B26" t="str">
            <v>M29-M</v>
          </cell>
        </row>
        <row r="27">
          <cell r="A27" t="str">
            <v>M30</v>
          </cell>
          <cell r="B27" t="str">
            <v>M30-M</v>
          </cell>
        </row>
        <row r="28">
          <cell r="A28" t="str">
            <v>M31</v>
          </cell>
          <cell r="B28" t="str">
            <v>M31-M</v>
          </cell>
        </row>
        <row r="29">
          <cell r="A29" t="str">
            <v>M32</v>
          </cell>
          <cell r="B29" t="str">
            <v>M32-M</v>
          </cell>
        </row>
        <row r="30">
          <cell r="A30" t="str">
            <v>M33</v>
          </cell>
          <cell r="B30" t="str">
            <v>M33-M</v>
          </cell>
        </row>
        <row r="31">
          <cell r="A31" t="str">
            <v>M34</v>
          </cell>
          <cell r="B31" t="str">
            <v>M34-M</v>
          </cell>
        </row>
        <row r="32">
          <cell r="A32" t="str">
            <v>M35</v>
          </cell>
          <cell r="B32" t="str">
            <v>M35-M</v>
          </cell>
        </row>
        <row r="33">
          <cell r="A33" t="str">
            <v>M36</v>
          </cell>
          <cell r="B33" t="str">
            <v>M36-M</v>
          </cell>
        </row>
        <row r="34">
          <cell r="A34" t="str">
            <v>M37</v>
          </cell>
          <cell r="B34" t="str">
            <v>M37-M</v>
          </cell>
        </row>
        <row r="35">
          <cell r="A35" t="str">
            <v>M38</v>
          </cell>
          <cell r="B35" t="str">
            <v>M38-M</v>
          </cell>
        </row>
        <row r="36">
          <cell r="A36" t="str">
            <v>M39</v>
          </cell>
          <cell r="B36" t="str">
            <v>M39-M</v>
          </cell>
        </row>
        <row r="37">
          <cell r="A37" t="str">
            <v>M40</v>
          </cell>
          <cell r="B37" t="str">
            <v>M40-M</v>
          </cell>
        </row>
        <row r="38">
          <cell r="A38" t="str">
            <v>M40-E/S</v>
          </cell>
          <cell r="B38" t="str">
            <v>M40-E/S-M</v>
          </cell>
        </row>
        <row r="39">
          <cell r="A39" t="str">
            <v>M41</v>
          </cell>
          <cell r="B39" t="str">
            <v>M41-M</v>
          </cell>
        </row>
        <row r="40">
          <cell r="A40" t="str">
            <v>M42</v>
          </cell>
          <cell r="B40" t="str">
            <v>M42-M</v>
          </cell>
        </row>
        <row r="41">
          <cell r="A41" t="str">
            <v>M43</v>
          </cell>
          <cell r="B41" t="str">
            <v>M43-M</v>
          </cell>
        </row>
        <row r="42">
          <cell r="A42" t="str">
            <v>M44</v>
          </cell>
          <cell r="B42" t="str">
            <v>M44-M</v>
          </cell>
        </row>
        <row r="43">
          <cell r="A43" t="str">
            <v>M45</v>
          </cell>
          <cell r="B43" t="str">
            <v>M45-M</v>
          </cell>
        </row>
        <row r="44">
          <cell r="A44" t="str">
            <v>M46</v>
          </cell>
          <cell r="B44" t="str">
            <v>M46-M</v>
          </cell>
        </row>
        <row r="45">
          <cell r="A45" t="str">
            <v>M47</v>
          </cell>
          <cell r="B45" t="str">
            <v>M47-M</v>
          </cell>
        </row>
        <row r="46">
          <cell r="A46" t="str">
            <v>M48</v>
          </cell>
          <cell r="B46" t="str">
            <v>M48-M</v>
          </cell>
        </row>
        <row r="47">
          <cell r="A47" t="str">
            <v>M49</v>
          </cell>
          <cell r="B47" t="str">
            <v>M49-M</v>
          </cell>
        </row>
        <row r="48">
          <cell r="A48" t="str">
            <v>M50</v>
          </cell>
          <cell r="B48" t="str">
            <v>M50-M</v>
          </cell>
        </row>
        <row r="49">
          <cell r="A49" t="str">
            <v>M51</v>
          </cell>
          <cell r="B49" t="str">
            <v>M51-M</v>
          </cell>
        </row>
        <row r="50">
          <cell r="A50" t="str">
            <v>M52</v>
          </cell>
          <cell r="B50" t="str">
            <v>M52-M</v>
          </cell>
        </row>
        <row r="51">
          <cell r="A51" t="str">
            <v>M53</v>
          </cell>
          <cell r="B51" t="str">
            <v>M53-M</v>
          </cell>
        </row>
        <row r="52">
          <cell r="A52" t="str">
            <v>M54</v>
          </cell>
          <cell r="B52" t="str">
            <v>M54-M</v>
          </cell>
        </row>
        <row r="53">
          <cell r="A53" t="str">
            <v>Standard-F</v>
          </cell>
          <cell r="B53" t="str">
            <v>Standard</v>
          </cell>
        </row>
        <row r="54">
          <cell r="A54" t="str">
            <v>-S1-F</v>
          </cell>
          <cell r="B54" t="str">
            <v>-S1</v>
          </cell>
        </row>
        <row r="55">
          <cell r="A55" t="str">
            <v>-S2-F</v>
          </cell>
          <cell r="B55" t="str">
            <v>-S2</v>
          </cell>
        </row>
        <row r="56">
          <cell r="A56" t="str">
            <v>-S3-F</v>
          </cell>
          <cell r="B56" t="str">
            <v>-S3</v>
          </cell>
        </row>
        <row r="57">
          <cell r="A57" t="str">
            <v>-MS-30-F</v>
          </cell>
          <cell r="B57" t="str">
            <v>-MS-30</v>
          </cell>
        </row>
        <row r="58">
          <cell r="A58" t="str">
            <v>-MS-31-F</v>
          </cell>
          <cell r="B58" t="str">
            <v>-MS-31</v>
          </cell>
        </row>
        <row r="59">
          <cell r="A59" t="str">
            <v>-MS-32-F</v>
          </cell>
          <cell r="B59" t="str">
            <v>-MS-32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Glossary"/>
      <sheetName val="Changes"/>
      <sheetName val="Video Systems"/>
      <sheetName val="Video Systems 60Hz"/>
      <sheetName val="EOL-&gt;Alternative or Successor"/>
      <sheetName val="REMOVED"/>
      <sheetName val="Sell off item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s"/>
      <sheetName val="References"/>
      <sheetName val="PH ref COMM"/>
      <sheetName val="PH ref CCTV"/>
      <sheetName val="PH ref Fire"/>
      <sheetName val="PH ref Systems"/>
      <sheetName val="PH ref Intrusion"/>
    </sheetNames>
    <sheetDataSet>
      <sheetData sheetId="0" refreshError="1"/>
      <sheetData sheetId="1" refreshError="1">
        <row r="3">
          <cell r="F3" t="str">
            <v>Thomas Woerl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Simulation CO Conf"/>
      <sheetName val="Simulation CO PA"/>
      <sheetName val="Simulation ESS AC"/>
      <sheetName val="Simulation ESS BIS"/>
      <sheetName val="Simulation ESS BVMS"/>
      <sheetName val="Simulation IN"/>
      <sheetName val="Simulation FIR"/>
      <sheetName val="Simulation VS"/>
      <sheetName val="SAP"/>
      <sheetName val="SAP_2016_RY"/>
      <sheetName val="REUP CO"/>
      <sheetName val="REUP ESS"/>
      <sheetName val="REUP FIR"/>
      <sheetName val="REUP IN"/>
      <sheetName val="REUP VS"/>
      <sheetName val="Customer DB"/>
      <sheetName val="Bas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H2">
            <v>0</v>
          </cell>
        </row>
        <row r="3">
          <cell r="H3" t="str">
            <v>Share of wallet</v>
          </cell>
        </row>
        <row r="4">
          <cell r="H4" t="str">
            <v>Growth potential</v>
          </cell>
        </row>
        <row r="5">
          <cell r="H5" t="str">
            <v>Turnover potential</v>
          </cell>
        </row>
        <row r="6">
          <cell r="H6" t="str">
            <v>Sleeping partner</v>
          </cell>
        </row>
        <row r="7">
          <cell r="H7" t="str">
            <v>Key account</v>
          </cell>
        </row>
        <row r="10">
          <cell r="H10" t="str">
            <v>Yes</v>
          </cell>
        </row>
        <row r="11">
          <cell r="H11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ront cover"/>
      <sheetName val="Solution Series"/>
      <sheetName val="Accessories for Solution Series"/>
      <sheetName val="7240 &amp; 7400"/>
      <sheetName val="MX Detectors"/>
      <sheetName val="Accessories for 7240 &amp; 7400"/>
      <sheetName val="LSN Control Panel"/>
      <sheetName val="PIRs"/>
      <sheetName val="MW&amp;PIRs"/>
      <sheetName val="Glass break"/>
      <sheetName val="Safes&amp;Vaults"/>
      <sheetName val="Accessories for Wireless"/>
      <sheetName val="Receiver Station"/>
      <sheetName val="Strobes&amp;Sirens"/>
      <sheetName val="Batteries"/>
      <sheetName val="EurotoolsXRates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13.760300000000001</v>
          </cell>
        </row>
        <row r="6">
          <cell r="A6">
            <v>40.3399</v>
          </cell>
        </row>
        <row r="7">
          <cell r="A7">
            <v>1.95583</v>
          </cell>
        </row>
        <row r="8">
          <cell r="A8">
            <v>166.386</v>
          </cell>
        </row>
        <row r="9">
          <cell r="A9">
            <v>5.9457300000000002</v>
          </cell>
        </row>
        <row r="10">
          <cell r="A10">
            <v>6.5595699999999999</v>
          </cell>
        </row>
        <row r="11">
          <cell r="A11">
            <v>0.78756400000000004</v>
          </cell>
        </row>
        <row r="12">
          <cell r="A12">
            <v>1936.27</v>
          </cell>
        </row>
        <row r="13">
          <cell r="A13">
            <v>40.3399</v>
          </cell>
        </row>
        <row r="14">
          <cell r="A14">
            <v>2.2037100000000001</v>
          </cell>
        </row>
        <row r="15">
          <cell r="A15">
            <v>200.482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terial Data"/>
      <sheetName val="InpVal"/>
      <sheetName val="BoM"/>
      <sheetName val="Comments"/>
      <sheetName val="Product Hierarchy"/>
    </sheetNames>
    <sheetDataSet>
      <sheetData sheetId="0"/>
      <sheetData sheetId="1">
        <row r="2">
          <cell r="G2" t="str">
            <v>Breda</v>
          </cell>
        </row>
        <row r="3">
          <cell r="G3" t="str">
            <v>Lancaster</v>
          </cell>
        </row>
        <row r="4">
          <cell r="G4" t="str">
            <v>Ottobrunn</v>
          </cell>
        </row>
        <row r="5">
          <cell r="G5" t="str">
            <v>Ovar</v>
          </cell>
        </row>
        <row r="6">
          <cell r="G6" t="str">
            <v>Zhu Hai</v>
          </cell>
        </row>
        <row r="7">
          <cell r="G7" t="str">
            <v>External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"/>
  <sheetViews>
    <sheetView zoomScaleNormal="100" workbookViewId="0">
      <selection activeCell="R22" sqref="R22"/>
    </sheetView>
  </sheetViews>
  <sheetFormatPr defaultRowHeight="12.75" x14ac:dyDescent="0.2"/>
  <sheetData/>
  <sheetProtection algorithmName="SHA-512" hashValue="QHGYmmGmCfSl5z1CJSJkAgWlyArhnkcyzb6bjHdyeOYNEhwApO+gL14TDbXJV2fYjwBuMaed3l2KZ2A5+k9XSg==" saltValue="4l51y8HB4w3mIfZPXi66PA==" spinCount="100000" sheet="1" objects="1" scenarios="1"/>
  <pageMargins left="0.7" right="0.7" top="0.75" bottom="0.75" header="0.3" footer="0.3"/>
  <pageSetup paperSize="9" fitToWidth="0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FI367"/>
  <sheetViews>
    <sheetView tabSelected="1" zoomScale="85" zoomScaleNormal="85" workbookViewId="0">
      <pane xSplit="4" ySplit="2" topLeftCell="E213" activePane="bottomRight" state="frozen"/>
      <selection pane="topRight" activeCell="E1" sqref="E1"/>
      <selection pane="bottomLeft" activeCell="A3" sqref="A3"/>
      <selection pane="bottomRight" activeCell="D224" sqref="D224"/>
    </sheetView>
  </sheetViews>
  <sheetFormatPr defaultColWidth="8.85546875" defaultRowHeight="10.5" x14ac:dyDescent="0.15"/>
  <cols>
    <col min="1" max="1" width="16.42578125" style="50" customWidth="1"/>
    <col min="2" max="2" width="15.85546875" style="90" customWidth="1"/>
    <col min="3" max="3" width="18.140625" style="12" customWidth="1"/>
    <col min="4" max="4" width="49" style="3" customWidth="1"/>
    <col min="5" max="6" width="29.85546875" style="4" customWidth="1"/>
    <col min="7" max="7" width="23.5703125" style="83" customWidth="1"/>
    <col min="8" max="11" width="30.28515625" style="83" customWidth="1"/>
    <col min="12" max="13" width="23.5703125" style="7" customWidth="1"/>
    <col min="14" max="16384" width="8.85546875" style="50"/>
  </cols>
  <sheetData>
    <row r="1" spans="1:164" s="54" customFormat="1" ht="25.5" x14ac:dyDescent="0.15">
      <c r="A1" s="97" t="s">
        <v>770</v>
      </c>
      <c r="B1" s="97" t="s">
        <v>0</v>
      </c>
      <c r="C1" s="97" t="s">
        <v>1</v>
      </c>
      <c r="D1" s="97" t="s">
        <v>2</v>
      </c>
      <c r="E1" s="98" t="s">
        <v>771</v>
      </c>
      <c r="F1" s="98" t="s">
        <v>772</v>
      </c>
      <c r="G1" s="99" t="s">
        <v>773</v>
      </c>
      <c r="H1" s="99" t="s">
        <v>774</v>
      </c>
      <c r="I1" s="99" t="s">
        <v>790</v>
      </c>
      <c r="J1" s="99" t="s">
        <v>852</v>
      </c>
      <c r="K1" s="99" t="s">
        <v>1058</v>
      </c>
      <c r="L1" s="99" t="s">
        <v>775</v>
      </c>
      <c r="M1" s="99" t="s">
        <v>2707</v>
      </c>
    </row>
    <row r="2" spans="1:164" s="53" customFormat="1" ht="18.75" customHeight="1" thickBot="1" x14ac:dyDescent="0.25">
      <c r="A2" s="605"/>
      <c r="B2" s="606"/>
      <c r="C2" s="606"/>
      <c r="D2" s="606"/>
      <c r="E2" s="606"/>
      <c r="F2" s="606"/>
      <c r="G2" s="606"/>
      <c r="H2" s="606"/>
      <c r="I2" s="606"/>
      <c r="J2" s="606"/>
      <c r="K2" s="606"/>
      <c r="L2" s="606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</row>
    <row r="3" spans="1:164" s="107" customFormat="1" ht="16.5" customHeight="1" x14ac:dyDescent="0.15">
      <c r="A3" s="615" t="s">
        <v>972</v>
      </c>
      <c r="B3" s="616"/>
      <c r="C3" s="616"/>
      <c r="D3" s="616"/>
      <c r="E3" s="583"/>
      <c r="F3" s="616"/>
      <c r="G3" s="616"/>
      <c r="H3" s="616"/>
      <c r="I3" s="616"/>
      <c r="J3" s="616"/>
      <c r="K3" s="616"/>
      <c r="L3" s="616"/>
      <c r="M3" s="583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6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</row>
    <row r="4" spans="1:164" s="57" customFormat="1" ht="55.5" customHeight="1" x14ac:dyDescent="0.15">
      <c r="A4" s="109"/>
      <c r="B4" s="330" t="s">
        <v>977</v>
      </c>
      <c r="C4" s="329" t="s">
        <v>973</v>
      </c>
      <c r="D4" s="329" t="s">
        <v>1094</v>
      </c>
      <c r="E4" s="319">
        <f>VLOOKUP(B4,'Fire EN 54'!$D$5:$H$497,5,0)</f>
        <v>8678</v>
      </c>
      <c r="F4" s="319" t="s">
        <v>694</v>
      </c>
      <c r="G4" s="356" t="s">
        <v>3</v>
      </c>
      <c r="H4" s="56"/>
      <c r="I4" s="356"/>
      <c r="J4" s="334" t="s">
        <v>1113</v>
      </c>
      <c r="K4" s="85" t="s">
        <v>603</v>
      </c>
      <c r="L4" s="86" t="s">
        <v>633</v>
      </c>
      <c r="M4" s="582">
        <f>VLOOKUP(B4,'Fire EN 54'!$D$5:$L$493,9,0)</f>
        <v>8537109199</v>
      </c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</row>
    <row r="5" spans="1:164" s="57" customFormat="1" ht="55.5" customHeight="1" x14ac:dyDescent="0.15">
      <c r="A5" s="109"/>
      <c r="B5" s="330" t="s">
        <v>978</v>
      </c>
      <c r="C5" s="329" t="s">
        <v>974</v>
      </c>
      <c r="D5" s="329" t="s">
        <v>1095</v>
      </c>
      <c r="E5" s="319">
        <f>VLOOKUP(B5,'Fire EN 54'!$D$5:$H$497,5,0)</f>
        <v>9330</v>
      </c>
      <c r="F5" s="319" t="s">
        <v>694</v>
      </c>
      <c r="G5" s="356" t="s">
        <v>3</v>
      </c>
      <c r="H5" s="56"/>
      <c r="I5" s="356"/>
      <c r="J5" s="334" t="s">
        <v>1113</v>
      </c>
      <c r="K5" s="85" t="s">
        <v>603</v>
      </c>
      <c r="L5" s="86" t="s">
        <v>633</v>
      </c>
      <c r="M5" s="582">
        <f>VLOOKUP(B5,'Fire EN 54'!$D$5:$L$493,9,0)</f>
        <v>8537109199</v>
      </c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</row>
    <row r="6" spans="1:164" s="57" customFormat="1" ht="55.5" customHeight="1" x14ac:dyDescent="0.15">
      <c r="A6" s="109"/>
      <c r="B6" s="330" t="s">
        <v>979</v>
      </c>
      <c r="C6" s="329" t="s">
        <v>975</v>
      </c>
      <c r="D6" s="329" t="s">
        <v>1096</v>
      </c>
      <c r="E6" s="319">
        <f>VLOOKUP(B6,'Fire EN 54'!$D$5:$H$497,5,0)</f>
        <v>11385</v>
      </c>
      <c r="F6" s="319" t="s">
        <v>694</v>
      </c>
      <c r="G6" s="356" t="s">
        <v>3</v>
      </c>
      <c r="H6" s="56"/>
      <c r="I6" s="356"/>
      <c r="J6" s="334" t="s">
        <v>1113</v>
      </c>
      <c r="K6" s="85" t="s">
        <v>603</v>
      </c>
      <c r="L6" s="86" t="s">
        <v>633</v>
      </c>
      <c r="M6" s="582">
        <f>VLOOKUP(B6,'Fire EN 54'!$D$5:$L$493,9,0)</f>
        <v>8537109199</v>
      </c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</row>
    <row r="7" spans="1:164" s="57" customFormat="1" ht="55.5" customHeight="1" x14ac:dyDescent="0.15">
      <c r="A7" s="109"/>
      <c r="B7" s="330" t="s">
        <v>980</v>
      </c>
      <c r="C7" s="329" t="s">
        <v>976</v>
      </c>
      <c r="D7" s="329" t="s">
        <v>1097</v>
      </c>
      <c r="E7" s="319">
        <f>VLOOKUP(B7,'Fire EN 54'!$D$5:$H$497,5,0)</f>
        <v>12009</v>
      </c>
      <c r="F7" s="319" t="s">
        <v>694</v>
      </c>
      <c r="G7" s="356" t="s">
        <v>3</v>
      </c>
      <c r="H7" s="56"/>
      <c r="I7" s="356"/>
      <c r="J7" s="334" t="s">
        <v>1113</v>
      </c>
      <c r="K7" s="85" t="s">
        <v>603</v>
      </c>
      <c r="L7" s="86" t="s">
        <v>633</v>
      </c>
      <c r="M7" s="582">
        <f>VLOOKUP(B7,'Fire EN 54'!$D$5:$L$493,9,0)</f>
        <v>8537109199</v>
      </c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</row>
    <row r="8" spans="1:164" s="55" customFormat="1" ht="12.75" x14ac:dyDescent="0.15">
      <c r="A8" s="628" t="s">
        <v>1053</v>
      </c>
      <c r="B8" s="629"/>
      <c r="C8" s="629"/>
      <c r="D8" s="629"/>
      <c r="E8" s="584"/>
      <c r="F8" s="629"/>
      <c r="G8" s="629"/>
      <c r="H8" s="629"/>
      <c r="I8" s="629"/>
      <c r="J8" s="629"/>
      <c r="K8" s="629"/>
      <c r="L8" s="629"/>
      <c r="M8" s="583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</row>
    <row r="9" spans="1:164" s="55" customFormat="1" ht="12.75" customHeight="1" x14ac:dyDescent="0.15">
      <c r="A9" s="613" t="s">
        <v>988</v>
      </c>
      <c r="B9" s="614"/>
      <c r="C9" s="614"/>
      <c r="D9" s="614"/>
      <c r="E9" s="585"/>
      <c r="F9" s="612"/>
      <c r="G9" s="612"/>
      <c r="H9" s="612"/>
      <c r="I9" s="612"/>
      <c r="J9" s="612"/>
      <c r="K9" s="612"/>
      <c r="L9" s="612"/>
      <c r="M9" s="589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</row>
    <row r="10" spans="1:164" s="55" customFormat="1" ht="51" customHeight="1" x14ac:dyDescent="0.15">
      <c r="A10" s="329"/>
      <c r="B10" s="330" t="s">
        <v>983</v>
      </c>
      <c r="C10" s="329" t="s">
        <v>981</v>
      </c>
      <c r="D10" s="329" t="s">
        <v>985</v>
      </c>
      <c r="E10" s="319">
        <f>VLOOKUP(B10,'Fire EN 54'!$D$5:$H$497,5,0)</f>
        <v>3949</v>
      </c>
      <c r="F10" s="319" t="s">
        <v>694</v>
      </c>
      <c r="G10" s="356" t="s">
        <v>3</v>
      </c>
      <c r="H10" s="56"/>
      <c r="I10" s="356"/>
      <c r="J10" s="85" t="s">
        <v>832</v>
      </c>
      <c r="K10" s="108">
        <f>'Dodatkowa gwarancja'!E6</f>
        <v>103</v>
      </c>
      <c r="L10" s="311" t="s">
        <v>633</v>
      </c>
      <c r="M10" s="582">
        <f>VLOOKUP(B10,'Fire EN 54'!$D$5:$L$493,9,0)</f>
        <v>8537109199</v>
      </c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</row>
    <row r="11" spans="1:164" s="55" customFormat="1" ht="51" customHeight="1" x14ac:dyDescent="0.15">
      <c r="A11" s="413"/>
      <c r="B11" s="332" t="s">
        <v>984</v>
      </c>
      <c r="C11" s="413" t="s">
        <v>982</v>
      </c>
      <c r="D11" s="333" t="s">
        <v>986</v>
      </c>
      <c r="E11" s="319">
        <f>VLOOKUP(B11,'Fire EN 54'!$D$5:$H$497,5,0)</f>
        <v>6782</v>
      </c>
      <c r="F11" s="319" t="s">
        <v>694</v>
      </c>
      <c r="G11" s="356" t="s">
        <v>3</v>
      </c>
      <c r="H11" s="85"/>
      <c r="I11" s="356"/>
      <c r="J11" s="85" t="s">
        <v>832</v>
      </c>
      <c r="K11" s="108">
        <f>'Dodatkowa gwarancja'!E6</f>
        <v>103</v>
      </c>
      <c r="L11" s="311" t="s">
        <v>633</v>
      </c>
      <c r="M11" s="582">
        <f>VLOOKUP(B11,'Fire EN 54'!$D$5:$L$493,9,0)</f>
        <v>8537109199</v>
      </c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</row>
    <row r="12" spans="1:164" s="55" customFormat="1" ht="51" customHeight="1" x14ac:dyDescent="0.15">
      <c r="A12" s="56"/>
      <c r="B12" s="389" t="s">
        <v>739</v>
      </c>
      <c r="C12" s="398" t="s">
        <v>798</v>
      </c>
      <c r="D12" s="398" t="s">
        <v>740</v>
      </c>
      <c r="E12" s="319">
        <f>VLOOKUP(B12,'Fire EN 54'!$D$5:$H$497,5,0)</f>
        <v>3217</v>
      </c>
      <c r="F12" s="399" t="s">
        <v>694</v>
      </c>
      <c r="G12" s="85" t="s">
        <v>4</v>
      </c>
      <c r="H12" s="85"/>
      <c r="I12" s="85"/>
      <c r="J12" s="85" t="s">
        <v>868</v>
      </c>
      <c r="K12" s="85" t="s">
        <v>603</v>
      </c>
      <c r="L12" s="86" t="s">
        <v>677</v>
      </c>
      <c r="M12" s="582">
        <f>VLOOKUP(B12,'Fire EN 54'!$D$5:$L$493,9,0)</f>
        <v>4911990000</v>
      </c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</row>
    <row r="13" spans="1:164" s="55" customFormat="1" ht="11.25" x14ac:dyDescent="0.15">
      <c r="A13" s="613" t="s">
        <v>987</v>
      </c>
      <c r="B13" s="614"/>
      <c r="C13" s="614"/>
      <c r="D13" s="614"/>
      <c r="E13" s="585"/>
      <c r="F13" s="612"/>
      <c r="G13" s="612"/>
      <c r="H13" s="612"/>
      <c r="I13" s="612"/>
      <c r="J13" s="612"/>
      <c r="K13" s="612"/>
      <c r="L13" s="612"/>
      <c r="M13" s="590"/>
      <c r="N13" s="50"/>
      <c r="O13" s="50"/>
      <c r="P13" s="50"/>
      <c r="Q13" s="50"/>
      <c r="R13" s="50"/>
      <c r="S13" s="50"/>
      <c r="T13" s="50"/>
      <c r="U13" s="50"/>
      <c r="V13" s="50"/>
      <c r="W13" s="50"/>
    </row>
    <row r="14" spans="1:164" s="55" customFormat="1" ht="51" customHeight="1" x14ac:dyDescent="0.15">
      <c r="A14" s="56"/>
      <c r="B14" s="329" t="s">
        <v>5</v>
      </c>
      <c r="C14" s="329" t="s">
        <v>683</v>
      </c>
      <c r="D14" s="333" t="s">
        <v>6</v>
      </c>
      <c r="E14" s="319">
        <f>VLOOKUP(B14,'Fire EN 54'!$D$5:$H$497,5,0)</f>
        <v>1016</v>
      </c>
      <c r="F14" s="319" t="s">
        <v>694</v>
      </c>
      <c r="G14" s="414">
        <v>1</v>
      </c>
      <c r="H14" s="414"/>
      <c r="I14" s="414"/>
      <c r="J14" s="85" t="s">
        <v>836</v>
      </c>
      <c r="K14" s="108">
        <f>'Dodatkowa gwarancja'!E10</f>
        <v>34</v>
      </c>
      <c r="L14" s="86" t="s">
        <v>634</v>
      </c>
      <c r="M14" s="582">
        <f>VLOOKUP(B14,'Fire EN 54'!$D$5:$L$493,9,0)</f>
        <v>8537109199</v>
      </c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164" s="55" customFormat="1" ht="51" customHeight="1" x14ac:dyDescent="0.15">
      <c r="A15" s="56"/>
      <c r="B15" s="330" t="s">
        <v>7</v>
      </c>
      <c r="C15" s="332" t="s">
        <v>8</v>
      </c>
      <c r="D15" s="333" t="s">
        <v>9</v>
      </c>
      <c r="E15" s="319">
        <f>VLOOKUP(B15,'Fire EN 54'!$D$5:$H$497,5,0)</f>
        <v>610</v>
      </c>
      <c r="F15" s="319" t="s">
        <v>694</v>
      </c>
      <c r="G15" s="414" t="s">
        <v>3</v>
      </c>
      <c r="H15" s="414"/>
      <c r="I15" s="414"/>
      <c r="J15" s="85" t="s">
        <v>836</v>
      </c>
      <c r="K15" s="108">
        <f>'Dodatkowa gwarancja'!E10</f>
        <v>34</v>
      </c>
      <c r="L15" s="86" t="s">
        <v>634</v>
      </c>
      <c r="M15" s="582">
        <f>VLOOKUP(B15,'Fire EN 54'!$D$5:$L$493,9,0)</f>
        <v>8537109199</v>
      </c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</row>
    <row r="16" spans="1:164" s="55" customFormat="1" ht="51" customHeight="1" x14ac:dyDescent="0.15">
      <c r="A16" s="56"/>
      <c r="B16" s="332" t="s">
        <v>10</v>
      </c>
      <c r="C16" s="332" t="s">
        <v>11</v>
      </c>
      <c r="D16" s="333" t="s">
        <v>12</v>
      </c>
      <c r="E16" s="319">
        <f>VLOOKUP(B16,'Fire EN 54'!$D$5:$H$497,5,0)</f>
        <v>813</v>
      </c>
      <c r="F16" s="319" t="s">
        <v>694</v>
      </c>
      <c r="G16" s="414">
        <v>1</v>
      </c>
      <c r="H16" s="414"/>
      <c r="I16" s="414"/>
      <c r="J16" s="85" t="s">
        <v>836</v>
      </c>
      <c r="K16" s="108">
        <f>'Dodatkowa gwarancja'!E10</f>
        <v>34</v>
      </c>
      <c r="L16" s="86" t="s">
        <v>634</v>
      </c>
      <c r="M16" s="582">
        <f>VLOOKUP(B16,'Fire EN 54'!$D$5:$L$493,9,0)</f>
        <v>8537109199</v>
      </c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164" s="55" customFormat="1" ht="51" customHeight="1" x14ac:dyDescent="0.15">
      <c r="A17" s="56"/>
      <c r="B17" s="330" t="s">
        <v>13</v>
      </c>
      <c r="C17" s="330" t="s">
        <v>14</v>
      </c>
      <c r="D17" s="318" t="s">
        <v>15</v>
      </c>
      <c r="E17" s="319">
        <f>VLOOKUP(B17,'Fire EN 54'!$D$5:$H$497,5,0)</f>
        <v>1219</v>
      </c>
      <c r="F17" s="319" t="s">
        <v>694</v>
      </c>
      <c r="G17" s="414">
        <v>1</v>
      </c>
      <c r="H17" s="414"/>
      <c r="I17" s="414"/>
      <c r="J17" s="85" t="s">
        <v>836</v>
      </c>
      <c r="K17" s="108">
        <f>'Dodatkowa gwarancja'!E10</f>
        <v>34</v>
      </c>
      <c r="L17" s="86" t="s">
        <v>634</v>
      </c>
      <c r="M17" s="582">
        <f>VLOOKUP(B17,'Fire EN 54'!$D$5:$L$493,9,0)</f>
        <v>8537109199</v>
      </c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164" s="55" customFormat="1" ht="51" customHeight="1" x14ac:dyDescent="0.15">
      <c r="A18" s="56"/>
      <c r="B18" s="330" t="s">
        <v>16</v>
      </c>
      <c r="C18" s="330" t="s">
        <v>17</v>
      </c>
      <c r="D18" s="318" t="s">
        <v>18</v>
      </c>
      <c r="E18" s="319">
        <f>VLOOKUP(B18,'Fire EN 54'!$D$5:$H$497,5,0)</f>
        <v>1219</v>
      </c>
      <c r="F18" s="319" t="s">
        <v>694</v>
      </c>
      <c r="G18" s="414" t="s">
        <v>3</v>
      </c>
      <c r="H18" s="414"/>
      <c r="I18" s="414"/>
      <c r="J18" s="85" t="s">
        <v>836</v>
      </c>
      <c r="K18" s="108">
        <f>'Dodatkowa gwarancja'!E10</f>
        <v>34</v>
      </c>
      <c r="L18" s="86" t="s">
        <v>634</v>
      </c>
      <c r="M18" s="582">
        <f>VLOOKUP(B18,'Fire EN 54'!$D$5:$L$493,9,0)</f>
        <v>8537109199</v>
      </c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</row>
    <row r="19" spans="1:164" s="55" customFormat="1" ht="51" customHeight="1" x14ac:dyDescent="0.15">
      <c r="A19" s="56"/>
      <c r="B19" s="330" t="s">
        <v>19</v>
      </c>
      <c r="C19" s="330" t="s">
        <v>20</v>
      </c>
      <c r="D19" s="318" t="s">
        <v>21</v>
      </c>
      <c r="E19" s="319">
        <f>VLOOKUP(B19,'Fire EN 54'!$D$5:$H$497,5,0)</f>
        <v>1116</v>
      </c>
      <c r="F19" s="319" t="s">
        <v>694</v>
      </c>
      <c r="G19" s="414">
        <v>1</v>
      </c>
      <c r="H19" s="414"/>
      <c r="I19" s="414"/>
      <c r="J19" s="108" t="s">
        <v>836</v>
      </c>
      <c r="K19" s="108">
        <f>'Dodatkowa gwarancja'!$E$10</f>
        <v>34</v>
      </c>
      <c r="L19" s="86" t="s">
        <v>634</v>
      </c>
      <c r="M19" s="582">
        <f>VLOOKUP(B19,'Fire EN 54'!$D$5:$L$493,9,0)</f>
        <v>8537109199</v>
      </c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</row>
    <row r="20" spans="1:164" s="55" customFormat="1" ht="51" customHeight="1" x14ac:dyDescent="0.15">
      <c r="A20" s="56"/>
      <c r="B20" s="330" t="s">
        <v>22</v>
      </c>
      <c r="C20" s="330" t="s">
        <v>23</v>
      </c>
      <c r="D20" s="318" t="s">
        <v>24</v>
      </c>
      <c r="E20" s="319">
        <f>VLOOKUP(B20,'Fire EN 54'!$D$5:$H$497,5,0)</f>
        <v>2203</v>
      </c>
      <c r="F20" s="319" t="s">
        <v>694</v>
      </c>
      <c r="G20" s="414">
        <v>1</v>
      </c>
      <c r="H20" s="414"/>
      <c r="I20" s="414"/>
      <c r="J20" s="108" t="s">
        <v>836</v>
      </c>
      <c r="K20" s="108">
        <f>'Dodatkowa gwarancja'!$E$10</f>
        <v>34</v>
      </c>
      <c r="L20" s="86" t="s">
        <v>634</v>
      </c>
      <c r="M20" s="582">
        <f>VLOOKUP(B20,'Fire EN 54'!$D$5:$L$493,9,0)</f>
        <v>8537109199</v>
      </c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</row>
    <row r="21" spans="1:164" s="55" customFormat="1" ht="51" customHeight="1" x14ac:dyDescent="0.15">
      <c r="A21" s="56"/>
      <c r="B21" s="330" t="s">
        <v>25</v>
      </c>
      <c r="C21" s="330" t="s">
        <v>26</v>
      </c>
      <c r="D21" s="318" t="s">
        <v>27</v>
      </c>
      <c r="E21" s="319">
        <f>VLOOKUP(B21,'Fire EN 54'!$D$5:$H$497,5,0)</f>
        <v>1860</v>
      </c>
      <c r="F21" s="319" t="s">
        <v>694</v>
      </c>
      <c r="G21" s="321" t="s">
        <v>3</v>
      </c>
      <c r="H21" s="321"/>
      <c r="I21" s="321"/>
      <c r="J21" s="108" t="s">
        <v>836</v>
      </c>
      <c r="K21" s="108">
        <f>'Dodatkowa gwarancja'!$E$10</f>
        <v>34</v>
      </c>
      <c r="L21" s="86" t="s">
        <v>634</v>
      </c>
      <c r="M21" s="582">
        <f>VLOOKUP(B21,'Fire EN 54'!$D$5:$L$493,9,0)</f>
        <v>8537109199</v>
      </c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</row>
    <row r="22" spans="1:164" s="55" customFormat="1" ht="51" customHeight="1" x14ac:dyDescent="0.15">
      <c r="A22" s="56"/>
      <c r="B22" s="330" t="s">
        <v>28</v>
      </c>
      <c r="C22" s="330" t="s">
        <v>29</v>
      </c>
      <c r="D22" s="318" t="s">
        <v>30</v>
      </c>
      <c r="E22" s="319">
        <f>VLOOKUP(B22,'Fire EN 54'!$D$5:$H$497,5,0)</f>
        <v>1626</v>
      </c>
      <c r="F22" s="319" t="s">
        <v>694</v>
      </c>
      <c r="G22" s="321">
        <v>1</v>
      </c>
      <c r="H22" s="321"/>
      <c r="I22" s="321"/>
      <c r="J22" s="85" t="s">
        <v>836</v>
      </c>
      <c r="K22" s="108">
        <f>'Dodatkowa gwarancja'!$E$10</f>
        <v>34</v>
      </c>
      <c r="L22" s="327" t="s">
        <v>634</v>
      </c>
      <c r="M22" s="582">
        <f>VLOOKUP(B22,'Fire EN 54'!$D$5:$L$493,9,0)</f>
        <v>8537109199</v>
      </c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</row>
    <row r="23" spans="1:164" s="55" customFormat="1" ht="51" customHeight="1" x14ac:dyDescent="0.15">
      <c r="A23" s="56"/>
      <c r="B23" s="329" t="s">
        <v>31</v>
      </c>
      <c r="C23" s="329" t="s">
        <v>32</v>
      </c>
      <c r="D23" s="337" t="s">
        <v>33</v>
      </c>
      <c r="E23" s="319">
        <f>VLOOKUP(B23,'Fire EN 54'!$D$5:$H$497,5,0)</f>
        <v>2146</v>
      </c>
      <c r="F23" s="319" t="s">
        <v>694</v>
      </c>
      <c r="G23" s="85" t="s">
        <v>3</v>
      </c>
      <c r="H23" s="85"/>
      <c r="I23" s="85"/>
      <c r="J23" s="85" t="s">
        <v>868</v>
      </c>
      <c r="K23" s="108">
        <f>'Dodatkowa gwarancja'!$E$10</f>
        <v>34</v>
      </c>
      <c r="L23" s="86" t="s">
        <v>634</v>
      </c>
      <c r="M23" s="582">
        <f>VLOOKUP(B23,'Fire EN 54'!$D$5:$L$493,9,0)</f>
        <v>8537109199</v>
      </c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50"/>
      <c r="EE23" s="50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  <c r="EZ23" s="50"/>
      <c r="FA23" s="50"/>
      <c r="FB23" s="50"/>
      <c r="FC23" s="50"/>
      <c r="FD23" s="50"/>
      <c r="FE23" s="50"/>
      <c r="FF23" s="50"/>
      <c r="FG23" s="50"/>
      <c r="FH23" s="50"/>
    </row>
    <row r="24" spans="1:164" s="55" customFormat="1" ht="51" customHeight="1" x14ac:dyDescent="0.15">
      <c r="A24" s="56"/>
      <c r="B24" s="330" t="s">
        <v>35</v>
      </c>
      <c r="C24" s="330" t="s">
        <v>36</v>
      </c>
      <c r="D24" s="318" t="s">
        <v>37</v>
      </c>
      <c r="E24" s="319">
        <f>VLOOKUP(B24,'Fire EN 54'!$D$5:$H$497,5,0)</f>
        <v>2375</v>
      </c>
      <c r="F24" s="319" t="s">
        <v>694</v>
      </c>
      <c r="G24" s="85">
        <v>1</v>
      </c>
      <c r="H24" s="85"/>
      <c r="I24" s="85"/>
      <c r="J24" s="108" t="s">
        <v>836</v>
      </c>
      <c r="K24" s="108">
        <f>'Dodatkowa gwarancja'!$E$10</f>
        <v>34</v>
      </c>
      <c r="L24" s="86" t="s">
        <v>634</v>
      </c>
      <c r="M24" s="582">
        <f>VLOOKUP(B24,'Fire EN 54'!$D$5:$L$493,9,0)</f>
        <v>8538909999</v>
      </c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</row>
    <row r="25" spans="1:164" ht="51" customHeight="1" x14ac:dyDescent="0.15">
      <c r="A25" s="56"/>
      <c r="B25" s="350" t="s">
        <v>38</v>
      </c>
      <c r="C25" s="415" t="s">
        <v>39</v>
      </c>
      <c r="D25" s="337" t="s">
        <v>40</v>
      </c>
      <c r="E25" s="319">
        <f>VLOOKUP(B25,'Fire EN 54'!$D$5:$H$497,5,0)</f>
        <v>4722</v>
      </c>
      <c r="F25" s="319" t="s">
        <v>694</v>
      </c>
      <c r="G25" s="85" t="s">
        <v>3</v>
      </c>
      <c r="H25" s="85"/>
      <c r="I25" s="85"/>
      <c r="J25" s="108" t="s">
        <v>835</v>
      </c>
      <c r="K25" s="108">
        <f>'Dodatkowa gwarancja'!$E$10</f>
        <v>34</v>
      </c>
      <c r="L25" s="86" t="s">
        <v>634</v>
      </c>
      <c r="M25" s="582">
        <f>VLOOKUP(B25,'Fire EN 54'!$D$5:$L$493,9,0)</f>
        <v>8538909999</v>
      </c>
    </row>
    <row r="26" spans="1:164" s="55" customFormat="1" ht="11.25" x14ac:dyDescent="0.15">
      <c r="A26" s="613" t="s">
        <v>989</v>
      </c>
      <c r="B26" s="614"/>
      <c r="C26" s="614"/>
      <c r="D26" s="614"/>
      <c r="E26" s="585"/>
      <c r="F26" s="612"/>
      <c r="G26" s="612"/>
      <c r="H26" s="612"/>
      <c r="I26" s="612"/>
      <c r="J26" s="612"/>
      <c r="K26" s="612"/>
      <c r="L26" s="612"/>
      <c r="M26" s="589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</row>
    <row r="27" spans="1:164" s="55" customFormat="1" ht="42" customHeight="1" x14ac:dyDescent="0.15">
      <c r="A27" s="56"/>
      <c r="B27" s="332" t="s">
        <v>1045</v>
      </c>
      <c r="C27" s="350" t="s">
        <v>41</v>
      </c>
      <c r="D27" s="333" t="s">
        <v>42</v>
      </c>
      <c r="E27" s="319">
        <f>VLOOKUP(B27,'Fire EN 54'!$D$5:$H$497,5,0)</f>
        <v>276</v>
      </c>
      <c r="F27" s="319" t="s">
        <v>694</v>
      </c>
      <c r="G27" s="409" t="s">
        <v>3</v>
      </c>
      <c r="H27" s="409"/>
      <c r="I27" s="409"/>
      <c r="J27" s="85" t="s">
        <v>868</v>
      </c>
      <c r="K27" s="85" t="s">
        <v>603</v>
      </c>
      <c r="L27" s="411" t="s">
        <v>634</v>
      </c>
      <c r="M27" s="582">
        <f>VLOOKUP(B27,'Fire EN 54'!$D$5:$L$493,9,0)</f>
        <v>8536901000</v>
      </c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164" s="55" customFormat="1" ht="51" customHeight="1" x14ac:dyDescent="0.15">
      <c r="A28" s="56"/>
      <c r="B28" s="330" t="s">
        <v>43</v>
      </c>
      <c r="C28" s="330" t="s">
        <v>44</v>
      </c>
      <c r="D28" s="318" t="s">
        <v>45</v>
      </c>
      <c r="E28" s="319">
        <f>VLOOKUP(B28,'Fire EN 54'!$D$5:$H$497,5,0)</f>
        <v>691</v>
      </c>
      <c r="F28" s="319" t="s">
        <v>694</v>
      </c>
      <c r="G28" s="321">
        <v>1</v>
      </c>
      <c r="H28" s="321"/>
      <c r="I28" s="321"/>
      <c r="J28" s="85" t="s">
        <v>868</v>
      </c>
      <c r="K28" s="85" t="s">
        <v>603</v>
      </c>
      <c r="L28" s="327" t="s">
        <v>634</v>
      </c>
      <c r="M28" s="582">
        <f>VLOOKUP(B28,'Fire EN 54'!$D$5:$L$493,9,0)</f>
        <v>8536901000</v>
      </c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</row>
    <row r="29" spans="1:164" s="55" customFormat="1" ht="11.25" x14ac:dyDescent="0.15">
      <c r="A29" s="613" t="s">
        <v>990</v>
      </c>
      <c r="B29" s="614"/>
      <c r="C29" s="614"/>
      <c r="D29" s="614"/>
      <c r="E29" s="585"/>
      <c r="F29" s="612"/>
      <c r="G29" s="612"/>
      <c r="H29" s="612"/>
      <c r="I29" s="612"/>
      <c r="J29" s="612"/>
      <c r="K29" s="612"/>
      <c r="L29" s="612"/>
      <c r="M29" s="589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</row>
    <row r="30" spans="1:164" s="55" customFormat="1" ht="51" customHeight="1" x14ac:dyDescent="0.15">
      <c r="A30" s="56"/>
      <c r="B30" s="330" t="s">
        <v>46</v>
      </c>
      <c r="C30" s="330" t="s">
        <v>47</v>
      </c>
      <c r="D30" s="318" t="s">
        <v>48</v>
      </c>
      <c r="E30" s="319">
        <f>VLOOKUP(B30,'Fire EN 54'!$D$5:$H$497,5,0)</f>
        <v>2419</v>
      </c>
      <c r="F30" s="319" t="s">
        <v>694</v>
      </c>
      <c r="G30" s="321">
        <v>1</v>
      </c>
      <c r="H30" s="321"/>
      <c r="I30" s="321"/>
      <c r="J30" s="85" t="s">
        <v>868</v>
      </c>
      <c r="K30" s="85" t="s">
        <v>603</v>
      </c>
      <c r="L30" s="327" t="s">
        <v>634</v>
      </c>
      <c r="M30" s="582">
        <f>VLOOKUP(B30,'Fire EN 54'!$D$5:$L$493,9,0)</f>
        <v>8538909999</v>
      </c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1:164" s="55" customFormat="1" ht="51" customHeight="1" x14ac:dyDescent="0.15">
      <c r="A31" s="56"/>
      <c r="B31" s="330" t="s">
        <v>49</v>
      </c>
      <c r="C31" s="330" t="s">
        <v>50</v>
      </c>
      <c r="D31" s="318" t="s">
        <v>51</v>
      </c>
      <c r="E31" s="319">
        <f>VLOOKUP(B31,'Fire EN 54'!$D$5:$H$497,5,0)</f>
        <v>3048</v>
      </c>
      <c r="F31" s="319" t="s">
        <v>694</v>
      </c>
      <c r="G31" s="321">
        <v>1</v>
      </c>
      <c r="H31" s="321"/>
      <c r="I31" s="321"/>
      <c r="J31" s="85" t="s">
        <v>868</v>
      </c>
      <c r="K31" s="85" t="s">
        <v>603</v>
      </c>
      <c r="L31" s="327" t="s">
        <v>634</v>
      </c>
      <c r="M31" s="582">
        <f>VLOOKUP(B31,'Fire EN 54'!$D$5:$L$493,9,0)</f>
        <v>8538909999</v>
      </c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</row>
    <row r="32" spans="1:164" s="55" customFormat="1" ht="51" customHeight="1" x14ac:dyDescent="0.15">
      <c r="A32" s="56"/>
      <c r="B32" s="332" t="s">
        <v>52</v>
      </c>
      <c r="C32" s="332" t="s">
        <v>53</v>
      </c>
      <c r="D32" s="333" t="s">
        <v>54</v>
      </c>
      <c r="E32" s="319">
        <f>VLOOKUP(B32,'Fire EN 54'!$D$5:$H$497,5,0)</f>
        <v>5180</v>
      </c>
      <c r="F32" s="319" t="s">
        <v>694</v>
      </c>
      <c r="G32" s="85">
        <v>1</v>
      </c>
      <c r="H32" s="85"/>
      <c r="I32" s="85"/>
      <c r="J32" s="327" t="s">
        <v>868</v>
      </c>
      <c r="K32" s="327" t="s">
        <v>603</v>
      </c>
      <c r="L32" s="327" t="s">
        <v>634</v>
      </c>
      <c r="M32" s="582">
        <f>VLOOKUP(B32,'Fire EN 54'!$D$5:$L$493,9,0)</f>
        <v>8538909999</v>
      </c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1:24" s="55" customFormat="1" ht="51" customHeight="1" x14ac:dyDescent="0.15">
      <c r="A33" s="56"/>
      <c r="B33" s="332" t="s">
        <v>55</v>
      </c>
      <c r="C33" s="332" t="s">
        <v>56</v>
      </c>
      <c r="D33" s="333" t="s">
        <v>57</v>
      </c>
      <c r="E33" s="319">
        <f>VLOOKUP(B33,'Fire EN 54'!$D$5:$H$497,5,0)</f>
        <v>1635</v>
      </c>
      <c r="F33" s="319" t="s">
        <v>694</v>
      </c>
      <c r="G33" s="85">
        <v>1</v>
      </c>
      <c r="H33" s="85"/>
      <c r="I33" s="85"/>
      <c r="J33" s="85" t="s">
        <v>868</v>
      </c>
      <c r="K33" s="85" t="s">
        <v>603</v>
      </c>
      <c r="L33" s="327" t="s">
        <v>634</v>
      </c>
      <c r="M33" s="582">
        <f>VLOOKUP(B33,'Fire EN 54'!$D$5:$L$493,9,0)</f>
        <v>8538909999</v>
      </c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</row>
    <row r="34" spans="1:24" s="55" customFormat="1" ht="51" customHeight="1" x14ac:dyDescent="0.15">
      <c r="A34" s="56"/>
      <c r="B34" s="332" t="s">
        <v>58</v>
      </c>
      <c r="C34" s="332" t="s">
        <v>59</v>
      </c>
      <c r="D34" s="333" t="s">
        <v>60</v>
      </c>
      <c r="E34" s="319">
        <f>VLOOKUP(B34,'Fire EN 54'!$D$5:$H$497,5,0)</f>
        <v>1890</v>
      </c>
      <c r="F34" s="319" t="s">
        <v>694</v>
      </c>
      <c r="G34" s="85">
        <v>1</v>
      </c>
      <c r="H34" s="85"/>
      <c r="I34" s="85"/>
      <c r="J34" s="85" t="s">
        <v>868</v>
      </c>
      <c r="K34" s="85" t="s">
        <v>603</v>
      </c>
      <c r="L34" s="327" t="s">
        <v>634</v>
      </c>
      <c r="M34" s="582">
        <f>VLOOKUP(B34,'Fire EN 54'!$D$5:$L$493,9,0)</f>
        <v>8538909999</v>
      </c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</row>
    <row r="35" spans="1:24" s="55" customFormat="1" ht="51" customHeight="1" x14ac:dyDescent="0.15">
      <c r="A35" s="56"/>
      <c r="B35" s="330" t="s">
        <v>61</v>
      </c>
      <c r="C35" s="330" t="s">
        <v>62</v>
      </c>
      <c r="D35" s="318" t="s">
        <v>63</v>
      </c>
      <c r="E35" s="319">
        <f>VLOOKUP(B35,'Fire EN 54'!$D$5:$H$497,5,0)</f>
        <v>1573</v>
      </c>
      <c r="F35" s="319" t="s">
        <v>694</v>
      </c>
      <c r="G35" s="321" t="s">
        <v>3</v>
      </c>
      <c r="H35" s="321"/>
      <c r="I35" s="321"/>
      <c r="J35" s="85" t="s">
        <v>868</v>
      </c>
      <c r="K35" s="85" t="s">
        <v>603</v>
      </c>
      <c r="L35" s="327" t="s">
        <v>634</v>
      </c>
      <c r="M35" s="582">
        <f>VLOOKUP(B35,'Fire EN 54'!$D$5:$L$493,9,0)</f>
        <v>8538909999</v>
      </c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</row>
    <row r="36" spans="1:24" s="55" customFormat="1" ht="51" customHeight="1" x14ac:dyDescent="0.15">
      <c r="A36" s="109"/>
      <c r="B36" s="330" t="s">
        <v>64</v>
      </c>
      <c r="C36" s="329" t="s">
        <v>65</v>
      </c>
      <c r="D36" s="318" t="s">
        <v>66</v>
      </c>
      <c r="E36" s="319">
        <f>VLOOKUP(B36,'Fire EN 54'!$D$5:$H$497,5,0)</f>
        <v>2044</v>
      </c>
      <c r="F36" s="319" t="s">
        <v>694</v>
      </c>
      <c r="G36" s="356" t="s">
        <v>3</v>
      </c>
      <c r="H36" s="356"/>
      <c r="I36" s="356"/>
      <c r="J36" s="85" t="s">
        <v>868</v>
      </c>
      <c r="K36" s="85" t="s">
        <v>603</v>
      </c>
      <c r="L36" s="327" t="s">
        <v>677</v>
      </c>
      <c r="M36" s="582">
        <f>VLOOKUP(B36,'Fire EN 54'!$D$5:$L$493,9,0)</f>
        <v>85189000</v>
      </c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</row>
    <row r="37" spans="1:24" s="55" customFormat="1" ht="51" customHeight="1" x14ac:dyDescent="0.15">
      <c r="A37" s="56"/>
      <c r="B37" s="330" t="s">
        <v>67</v>
      </c>
      <c r="C37" s="330" t="s">
        <v>68</v>
      </c>
      <c r="D37" s="318" t="s">
        <v>69</v>
      </c>
      <c r="E37" s="319">
        <f>VLOOKUP(B37,'Fire EN 54'!$D$5:$H$497,5,0)</f>
        <v>823</v>
      </c>
      <c r="F37" s="319" t="s">
        <v>694</v>
      </c>
      <c r="G37" s="321">
        <v>1</v>
      </c>
      <c r="H37" s="321"/>
      <c r="I37" s="321"/>
      <c r="J37" s="85" t="s">
        <v>868</v>
      </c>
      <c r="K37" s="85" t="s">
        <v>603</v>
      </c>
      <c r="L37" s="327" t="s">
        <v>634</v>
      </c>
      <c r="M37" s="582">
        <f>VLOOKUP(B37,'Fire EN 54'!$D$5:$L$493,9,0)</f>
        <v>3926909790</v>
      </c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</row>
    <row r="38" spans="1:24" s="55" customFormat="1" ht="51" customHeight="1" x14ac:dyDescent="0.15">
      <c r="A38" s="56"/>
      <c r="B38" s="330" t="s">
        <v>70</v>
      </c>
      <c r="C38" s="330" t="s">
        <v>71</v>
      </c>
      <c r="D38" s="318" t="s">
        <v>72</v>
      </c>
      <c r="E38" s="319">
        <f>VLOOKUP(B38,'Fire EN 54'!$D$5:$H$497,5,0)</f>
        <v>605</v>
      </c>
      <c r="F38" s="319" t="s">
        <v>694</v>
      </c>
      <c r="G38" s="321">
        <v>1</v>
      </c>
      <c r="H38" s="321"/>
      <c r="I38" s="321"/>
      <c r="J38" s="85" t="s">
        <v>868</v>
      </c>
      <c r="K38" s="85" t="s">
        <v>603</v>
      </c>
      <c r="L38" s="327" t="s">
        <v>634</v>
      </c>
      <c r="M38" s="582">
        <f>VLOOKUP(B38,'Fire EN 54'!$D$5:$L$493,9,0)</f>
        <v>3926909790</v>
      </c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</row>
    <row r="39" spans="1:24" s="55" customFormat="1" ht="51" customHeight="1" x14ac:dyDescent="0.15">
      <c r="A39" s="56"/>
      <c r="B39" s="330" t="s">
        <v>73</v>
      </c>
      <c r="C39" s="330" t="s">
        <v>74</v>
      </c>
      <c r="D39" s="318" t="s">
        <v>75</v>
      </c>
      <c r="E39" s="319">
        <f>VLOOKUP(B39,'Fire EN 54'!$D$5:$H$497,5,0)</f>
        <v>484</v>
      </c>
      <c r="F39" s="319" t="s">
        <v>694</v>
      </c>
      <c r="G39" s="321" t="s">
        <v>3</v>
      </c>
      <c r="H39" s="321"/>
      <c r="I39" s="321"/>
      <c r="J39" s="85" t="s">
        <v>868</v>
      </c>
      <c r="K39" s="85" t="s">
        <v>603</v>
      </c>
      <c r="L39" s="327" t="s">
        <v>634</v>
      </c>
      <c r="M39" s="582">
        <f>VLOOKUP(B39,'Fire EN 54'!$D$5:$L$493,9,0)</f>
        <v>3926909790</v>
      </c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</row>
    <row r="40" spans="1:24" s="55" customFormat="1" ht="51" customHeight="1" x14ac:dyDescent="0.15">
      <c r="A40" s="56"/>
      <c r="B40" s="330" t="s">
        <v>76</v>
      </c>
      <c r="C40" s="330" t="s">
        <v>77</v>
      </c>
      <c r="D40" s="333" t="s">
        <v>78</v>
      </c>
      <c r="E40" s="319">
        <f>VLOOKUP(B40,'Fire EN 54'!$D$5:$H$497,5,0)</f>
        <v>650</v>
      </c>
      <c r="F40" s="319" t="s">
        <v>694</v>
      </c>
      <c r="G40" s="321" t="s">
        <v>3</v>
      </c>
      <c r="H40" s="321"/>
      <c r="I40" s="321"/>
      <c r="J40" s="85" t="s">
        <v>868</v>
      </c>
      <c r="K40" s="85" t="s">
        <v>603</v>
      </c>
      <c r="L40" s="327" t="s">
        <v>634</v>
      </c>
      <c r="M40" s="582">
        <f>VLOOKUP(B40,'Fire EN 54'!$D$5:$L$493,9,0)</f>
        <v>7326909890</v>
      </c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</row>
    <row r="41" spans="1:24" s="55" customFormat="1" ht="51" customHeight="1" x14ac:dyDescent="0.15">
      <c r="A41" s="56"/>
      <c r="B41" s="330" t="s">
        <v>79</v>
      </c>
      <c r="C41" s="330" t="s">
        <v>80</v>
      </c>
      <c r="D41" s="333" t="s">
        <v>81</v>
      </c>
      <c r="E41" s="319">
        <f>VLOOKUP(B41,'Fire EN 54'!$D$5:$H$497,5,0)</f>
        <v>508</v>
      </c>
      <c r="F41" s="319" t="s">
        <v>694</v>
      </c>
      <c r="G41" s="321" t="s">
        <v>3</v>
      </c>
      <c r="H41" s="321"/>
      <c r="I41" s="321"/>
      <c r="J41" s="85" t="s">
        <v>868</v>
      </c>
      <c r="K41" s="85" t="s">
        <v>603</v>
      </c>
      <c r="L41" s="327" t="s">
        <v>634</v>
      </c>
      <c r="M41" s="582">
        <f>VLOOKUP(B41,'Fire EN 54'!$D$5:$L$493,9,0)</f>
        <v>7326909890</v>
      </c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</row>
    <row r="42" spans="1:24" s="55" customFormat="1" ht="51" customHeight="1" x14ac:dyDescent="0.15">
      <c r="A42" s="56"/>
      <c r="B42" s="330" t="s">
        <v>82</v>
      </c>
      <c r="C42" s="330" t="s">
        <v>83</v>
      </c>
      <c r="D42" s="333" t="s">
        <v>84</v>
      </c>
      <c r="E42" s="319">
        <f>VLOOKUP(B42,'Fire EN 54'!$D$5:$H$497,5,0)</f>
        <v>447</v>
      </c>
      <c r="F42" s="319" t="s">
        <v>694</v>
      </c>
      <c r="G42" s="321" t="s">
        <v>3</v>
      </c>
      <c r="H42" s="321"/>
      <c r="I42" s="321"/>
      <c r="J42" s="85" t="s">
        <v>868</v>
      </c>
      <c r="K42" s="85" t="s">
        <v>603</v>
      </c>
      <c r="L42" s="327" t="s">
        <v>634</v>
      </c>
      <c r="M42" s="582">
        <f>VLOOKUP(B42,'Fire EN 54'!$D$5:$L$493,9,0)</f>
        <v>3926909790</v>
      </c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</row>
    <row r="43" spans="1:24" s="57" customFormat="1" ht="51" customHeight="1" x14ac:dyDescent="0.15">
      <c r="A43" s="109"/>
      <c r="B43" s="330" t="s">
        <v>85</v>
      </c>
      <c r="C43" s="330" t="s">
        <v>86</v>
      </c>
      <c r="D43" s="318" t="s">
        <v>87</v>
      </c>
      <c r="E43" s="319">
        <f>VLOOKUP(B43,'Fire EN 54'!$D$5:$H$497,5,0)</f>
        <v>81</v>
      </c>
      <c r="F43" s="319" t="s">
        <v>694</v>
      </c>
      <c r="G43" s="321">
        <v>1</v>
      </c>
      <c r="H43" s="321"/>
      <c r="I43" s="321"/>
      <c r="J43" s="85" t="s">
        <v>868</v>
      </c>
      <c r="K43" s="85" t="s">
        <v>603</v>
      </c>
      <c r="L43" s="327" t="s">
        <v>634</v>
      </c>
      <c r="M43" s="582">
        <f>VLOOKUP(B43,'Fire EN 54'!$D$5:$L$493,9,0)</f>
        <v>3926909790</v>
      </c>
      <c r="N43" s="51"/>
      <c r="O43" s="51"/>
      <c r="P43" s="51"/>
      <c r="Q43" s="51"/>
      <c r="R43" s="51"/>
      <c r="S43" s="51"/>
      <c r="T43" s="51"/>
      <c r="U43" s="51"/>
      <c r="V43" s="51"/>
      <c r="W43" s="51"/>
      <c r="X43" s="51"/>
    </row>
    <row r="44" spans="1:24" s="57" customFormat="1" ht="33.75" customHeight="1" x14ac:dyDescent="0.15">
      <c r="A44" s="109"/>
      <c r="B44" s="330" t="s">
        <v>88</v>
      </c>
      <c r="C44" s="330" t="s">
        <v>89</v>
      </c>
      <c r="D44" s="318" t="s">
        <v>90</v>
      </c>
      <c r="E44" s="319">
        <f>VLOOKUP(B44,'Fire EN 54'!$D$5:$H$497,5,0)</f>
        <v>406</v>
      </c>
      <c r="F44" s="319" t="s">
        <v>694</v>
      </c>
      <c r="G44" s="321" t="s">
        <v>3</v>
      </c>
      <c r="H44" s="321"/>
      <c r="I44" s="321"/>
      <c r="J44" s="85" t="s">
        <v>868</v>
      </c>
      <c r="K44" s="85" t="s">
        <v>603</v>
      </c>
      <c r="L44" s="327" t="s">
        <v>634</v>
      </c>
      <c r="M44" s="582">
        <f>VLOOKUP(B44,'Fire EN 54'!$D$5:$L$493,9,0)</f>
        <v>7326909890</v>
      </c>
      <c r="N44" s="51"/>
      <c r="O44" s="51"/>
      <c r="P44" s="51"/>
      <c r="Q44" s="51"/>
      <c r="R44" s="51"/>
      <c r="S44" s="51"/>
      <c r="T44" s="51"/>
      <c r="U44" s="51"/>
      <c r="V44" s="51"/>
      <c r="W44" s="51"/>
      <c r="X44" s="51"/>
    </row>
    <row r="45" spans="1:24" s="55" customFormat="1" ht="11.25" x14ac:dyDescent="0.15">
      <c r="A45" s="613" t="s">
        <v>991</v>
      </c>
      <c r="B45" s="614"/>
      <c r="C45" s="614"/>
      <c r="D45" s="614"/>
      <c r="E45" s="585"/>
      <c r="F45" s="612"/>
      <c r="G45" s="612"/>
      <c r="H45" s="612"/>
      <c r="I45" s="612"/>
      <c r="J45" s="612"/>
      <c r="K45" s="612"/>
      <c r="L45" s="612"/>
      <c r="M45" s="589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</row>
    <row r="46" spans="1:24" s="55" customFormat="1" ht="51" customHeight="1" x14ac:dyDescent="0.15">
      <c r="A46" s="56"/>
      <c r="B46" s="330" t="s">
        <v>91</v>
      </c>
      <c r="C46" s="330" t="s">
        <v>92</v>
      </c>
      <c r="D46" s="318" t="s">
        <v>93</v>
      </c>
      <c r="E46" s="319">
        <f>VLOOKUP(B46,'Fire EN 54'!$D$5:$H$497,5,0)</f>
        <v>2032</v>
      </c>
      <c r="F46" s="319" t="s">
        <v>694</v>
      </c>
      <c r="G46" s="321">
        <v>1</v>
      </c>
      <c r="H46" s="321"/>
      <c r="I46" s="321"/>
      <c r="J46" s="85" t="s">
        <v>868</v>
      </c>
      <c r="K46" s="85" t="s">
        <v>603</v>
      </c>
      <c r="L46" s="327" t="s">
        <v>634</v>
      </c>
      <c r="M46" s="582">
        <f>VLOOKUP(B46,'Fire EN 54'!$D$5:$L$493,9,0)</f>
        <v>8529904900</v>
      </c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</row>
    <row r="47" spans="1:24" s="55" customFormat="1" ht="51" customHeight="1" x14ac:dyDescent="0.15">
      <c r="A47" s="56"/>
      <c r="B47" s="330" t="s">
        <v>94</v>
      </c>
      <c r="C47" s="330" t="s">
        <v>95</v>
      </c>
      <c r="D47" s="318" t="s">
        <v>96</v>
      </c>
      <c r="E47" s="319">
        <f>VLOOKUP(B47,'Fire EN 54'!$D$5:$H$497,5,0)</f>
        <v>3048</v>
      </c>
      <c r="F47" s="319" t="s">
        <v>694</v>
      </c>
      <c r="G47" s="85">
        <v>1</v>
      </c>
      <c r="H47" s="85"/>
      <c r="I47" s="85"/>
      <c r="J47" s="85" t="s">
        <v>868</v>
      </c>
      <c r="K47" s="85" t="s">
        <v>603</v>
      </c>
      <c r="L47" s="327" t="s">
        <v>634</v>
      </c>
      <c r="M47" s="582">
        <f>VLOOKUP(B47,'Fire EN 54'!$D$5:$L$493,9,0)</f>
        <v>8529904900</v>
      </c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</row>
    <row r="48" spans="1:24" s="55" customFormat="1" ht="51" customHeight="1" x14ac:dyDescent="0.15">
      <c r="A48" s="56"/>
      <c r="B48" s="330" t="s">
        <v>97</v>
      </c>
      <c r="C48" s="330" t="s">
        <v>98</v>
      </c>
      <c r="D48" s="318" t="s">
        <v>99</v>
      </c>
      <c r="E48" s="319">
        <f>VLOOKUP(B48,'Fire EN 54'!$D$5:$H$497,5,0)</f>
        <v>5180</v>
      </c>
      <c r="F48" s="319" t="s">
        <v>694</v>
      </c>
      <c r="G48" s="85" t="s">
        <v>3</v>
      </c>
      <c r="H48" s="85"/>
      <c r="I48" s="85"/>
      <c r="J48" s="356" t="s">
        <v>868</v>
      </c>
      <c r="K48" s="356" t="s">
        <v>603</v>
      </c>
      <c r="L48" s="327" t="s">
        <v>634</v>
      </c>
      <c r="M48" s="582">
        <f>VLOOKUP(B48,'Fire EN 54'!$D$5:$L$493,9,0)</f>
        <v>8529904900</v>
      </c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</row>
    <row r="49" spans="1:24" s="55" customFormat="1" ht="57.75" customHeight="1" x14ac:dyDescent="0.15">
      <c r="A49" s="56"/>
      <c r="B49" s="330" t="s">
        <v>100</v>
      </c>
      <c r="C49" s="330" t="s">
        <v>101</v>
      </c>
      <c r="D49" s="318" t="s">
        <v>102</v>
      </c>
      <c r="E49" s="319">
        <f>VLOOKUP(B49,'Fire EN 54'!$D$5:$H$497,5,0)</f>
        <v>2247</v>
      </c>
      <c r="F49" s="319" t="s">
        <v>694</v>
      </c>
      <c r="G49" s="321" t="s">
        <v>3</v>
      </c>
      <c r="H49" s="321"/>
      <c r="I49" s="321"/>
      <c r="J49" s="85" t="s">
        <v>868</v>
      </c>
      <c r="K49" s="85" t="s">
        <v>603</v>
      </c>
      <c r="L49" s="327" t="s">
        <v>634</v>
      </c>
      <c r="M49" s="582">
        <f>VLOOKUP(B49,'Fire EN 54'!$D$5:$L$493,9,0)</f>
        <v>3926909790</v>
      </c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</row>
    <row r="50" spans="1:24" s="55" customFormat="1" ht="99" customHeight="1" x14ac:dyDescent="0.15">
      <c r="A50" s="56"/>
      <c r="B50" s="330" t="s">
        <v>103</v>
      </c>
      <c r="C50" s="330" t="s">
        <v>104</v>
      </c>
      <c r="D50" s="318" t="s">
        <v>105</v>
      </c>
      <c r="E50" s="319">
        <f>VLOOKUP(B50,'Fire EN 54'!$D$5:$H$497,5,0)</f>
        <v>3048</v>
      </c>
      <c r="F50" s="319" t="s">
        <v>694</v>
      </c>
      <c r="G50" s="321" t="s">
        <v>3</v>
      </c>
      <c r="H50" s="321"/>
      <c r="I50" s="321"/>
      <c r="J50" s="85" t="s">
        <v>868</v>
      </c>
      <c r="K50" s="85" t="s">
        <v>603</v>
      </c>
      <c r="L50" s="327" t="s">
        <v>634</v>
      </c>
      <c r="M50" s="582">
        <f>VLOOKUP(B50,'Fire EN 54'!$D$5:$L$493,9,0)</f>
        <v>3926909790</v>
      </c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</row>
    <row r="51" spans="1:24" s="55" customFormat="1" ht="11.25" x14ac:dyDescent="0.15">
      <c r="A51" s="609" t="s">
        <v>992</v>
      </c>
      <c r="B51" s="610"/>
      <c r="C51" s="610"/>
      <c r="D51" s="610"/>
      <c r="E51" s="586"/>
      <c r="F51" s="611"/>
      <c r="G51" s="611"/>
      <c r="H51" s="611"/>
      <c r="I51" s="611"/>
      <c r="J51" s="611"/>
      <c r="K51" s="611"/>
      <c r="L51" s="611"/>
      <c r="M51" s="589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</row>
    <row r="52" spans="1:24" s="55" customFormat="1" ht="51" customHeight="1" x14ac:dyDescent="0.15">
      <c r="A52" s="56"/>
      <c r="B52" s="330" t="s">
        <v>106</v>
      </c>
      <c r="C52" s="330" t="s">
        <v>684</v>
      </c>
      <c r="D52" s="318" t="s">
        <v>107</v>
      </c>
      <c r="E52" s="319">
        <f>VLOOKUP(B52,'Fire EN 54'!$D$5:$H$497,5,0)</f>
        <v>1992</v>
      </c>
      <c r="F52" s="319" t="s">
        <v>694</v>
      </c>
      <c r="G52" s="321">
        <v>1</v>
      </c>
      <c r="H52" s="321"/>
      <c r="I52" s="321"/>
      <c r="J52" s="85" t="s">
        <v>840</v>
      </c>
      <c r="K52" s="108">
        <f>'Dodatkowa gwarancja'!E14</f>
        <v>69</v>
      </c>
      <c r="L52" s="327" t="s">
        <v>634</v>
      </c>
      <c r="M52" s="582">
        <f>VLOOKUP(B52,'Fire EN 54'!$D$5:$L$493,9,0)</f>
        <v>8504403090</v>
      </c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</row>
    <row r="53" spans="1:24" s="55" customFormat="1" ht="51" customHeight="1" x14ac:dyDescent="0.15">
      <c r="A53" s="56"/>
      <c r="B53" s="330" t="s">
        <v>108</v>
      </c>
      <c r="C53" s="330" t="s">
        <v>109</v>
      </c>
      <c r="D53" s="318" t="s">
        <v>110</v>
      </c>
      <c r="E53" s="319">
        <f>VLOOKUP(B53,'Fire EN 54'!$D$5:$H$497,5,0)</f>
        <v>102</v>
      </c>
      <c r="F53" s="319" t="s">
        <v>694</v>
      </c>
      <c r="G53" s="85" t="s">
        <v>3</v>
      </c>
      <c r="H53" s="85"/>
      <c r="I53" s="85"/>
      <c r="J53" s="85" t="s">
        <v>868</v>
      </c>
      <c r="K53" s="85" t="s">
        <v>603</v>
      </c>
      <c r="L53" s="327" t="s">
        <v>634</v>
      </c>
      <c r="M53" s="582">
        <f>VLOOKUP(B53,'Fire EN 54'!$D$5:$L$493,9,0)</f>
        <v>8544429090</v>
      </c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</row>
    <row r="54" spans="1:24" s="55" customFormat="1" ht="54.75" customHeight="1" x14ac:dyDescent="0.15">
      <c r="A54" s="56"/>
      <c r="B54" s="329" t="s">
        <v>111</v>
      </c>
      <c r="C54" s="329" t="s">
        <v>112</v>
      </c>
      <c r="D54" s="318" t="s">
        <v>113</v>
      </c>
      <c r="E54" s="319">
        <f>VLOOKUP(B54,'Fire EN 54'!$D$5:$H$497,5,0)</f>
        <v>447</v>
      </c>
      <c r="F54" s="319" t="s">
        <v>694</v>
      </c>
      <c r="G54" s="321" t="s">
        <v>3</v>
      </c>
      <c r="H54" s="321"/>
      <c r="I54" s="321"/>
      <c r="J54" s="85" t="s">
        <v>868</v>
      </c>
      <c r="K54" s="85" t="s">
        <v>603</v>
      </c>
      <c r="L54" s="327" t="s">
        <v>634</v>
      </c>
      <c r="M54" s="582">
        <f>VLOOKUP(B54,'Fire EN 54'!$D$5:$L$493,9,0)</f>
        <v>3926909790</v>
      </c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</row>
    <row r="55" spans="1:24" s="55" customFormat="1" ht="51" customHeight="1" x14ac:dyDescent="0.15">
      <c r="A55" s="56"/>
      <c r="B55" s="329" t="s">
        <v>114</v>
      </c>
      <c r="C55" s="329" t="s">
        <v>115</v>
      </c>
      <c r="D55" s="318" t="s">
        <v>116</v>
      </c>
      <c r="E55" s="319">
        <f>VLOOKUP(B55,'Fire EN 54'!$D$5:$H$497,5,0)</f>
        <v>569</v>
      </c>
      <c r="F55" s="319" t="s">
        <v>694</v>
      </c>
      <c r="G55" s="321">
        <v>1</v>
      </c>
      <c r="H55" s="321"/>
      <c r="I55" s="321"/>
      <c r="J55" s="85" t="s">
        <v>868</v>
      </c>
      <c r="K55" s="85" t="s">
        <v>603</v>
      </c>
      <c r="L55" s="327" t="s">
        <v>634</v>
      </c>
      <c r="M55" s="582">
        <f>VLOOKUP(B55,'Fire EN 54'!$D$5:$L$493,9,0)</f>
        <v>3926909790</v>
      </c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</row>
    <row r="56" spans="1:24" s="55" customFormat="1" ht="11.25" x14ac:dyDescent="0.15">
      <c r="A56" s="609" t="s">
        <v>992</v>
      </c>
      <c r="B56" s="610"/>
      <c r="C56" s="610"/>
      <c r="D56" s="610"/>
      <c r="E56" s="586"/>
      <c r="F56" s="611"/>
      <c r="G56" s="611"/>
      <c r="H56" s="611"/>
      <c r="I56" s="611"/>
      <c r="J56" s="611"/>
      <c r="K56" s="611"/>
      <c r="L56" s="611"/>
      <c r="M56" s="589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</row>
    <row r="57" spans="1:24" s="55" customFormat="1" ht="51" customHeight="1" x14ac:dyDescent="0.15">
      <c r="A57" s="56"/>
      <c r="B57" s="330" t="s">
        <v>117</v>
      </c>
      <c r="C57" s="330" t="s">
        <v>118</v>
      </c>
      <c r="D57" s="318" t="s">
        <v>119</v>
      </c>
      <c r="E57" s="319">
        <f>VLOOKUP(B57,'Fire EN 54'!$D$5:$H$497,5,0)</f>
        <v>132</v>
      </c>
      <c r="F57" s="319" t="s">
        <v>694</v>
      </c>
      <c r="G57" s="321">
        <v>1</v>
      </c>
      <c r="H57" s="321"/>
      <c r="I57" s="321"/>
      <c r="J57" s="85" t="s">
        <v>868</v>
      </c>
      <c r="K57" s="85" t="s">
        <v>603</v>
      </c>
      <c r="L57" s="327" t="s">
        <v>634</v>
      </c>
      <c r="M57" s="582">
        <f>VLOOKUP(B57,'Fire EN 54'!$D$5:$L$493,9,0)</f>
        <v>8544429090</v>
      </c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</row>
    <row r="58" spans="1:24" s="55" customFormat="1" ht="51" customHeight="1" x14ac:dyDescent="0.15">
      <c r="A58" s="56"/>
      <c r="B58" s="330" t="s">
        <v>1000</v>
      </c>
      <c r="C58" s="330" t="s">
        <v>998</v>
      </c>
      <c r="D58" s="318" t="s">
        <v>1002</v>
      </c>
      <c r="E58" s="319">
        <f>VLOOKUP(B58,'Fire EN 54'!$D$5:$H$497,5,0)</f>
        <v>206</v>
      </c>
      <c r="F58" s="319" t="s">
        <v>694</v>
      </c>
      <c r="G58" s="321" t="s">
        <v>3</v>
      </c>
      <c r="H58" s="321"/>
      <c r="I58" s="356"/>
      <c r="J58" s="85" t="s">
        <v>868</v>
      </c>
      <c r="K58" s="85" t="s">
        <v>603</v>
      </c>
      <c r="L58" s="327" t="s">
        <v>633</v>
      </c>
      <c r="M58" s="582">
        <f>VLOOKUP(B58,'Fire EN 54'!$D$5:$L$493,9,0)</f>
        <v>8544429090</v>
      </c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</row>
    <row r="59" spans="1:24" s="55" customFormat="1" ht="51" customHeight="1" x14ac:dyDescent="0.2">
      <c r="A59" s="117"/>
      <c r="B59" s="330" t="s">
        <v>1001</v>
      </c>
      <c r="C59" s="330" t="s">
        <v>999</v>
      </c>
      <c r="D59" s="318" t="s">
        <v>1003</v>
      </c>
      <c r="E59" s="319">
        <f>VLOOKUP(B59,'Fire EN 54'!$D$5:$H$497,5,0)</f>
        <v>0</v>
      </c>
      <c r="F59" s="319" t="s">
        <v>694</v>
      </c>
      <c r="G59" s="321" t="s">
        <v>3</v>
      </c>
      <c r="H59" s="321"/>
      <c r="I59" s="356"/>
      <c r="J59" s="85" t="s">
        <v>868</v>
      </c>
      <c r="K59" s="85" t="s">
        <v>603</v>
      </c>
      <c r="L59" s="327" t="s">
        <v>633</v>
      </c>
      <c r="M59" s="582">
        <f>VLOOKUP(B59,'Fire EN 54'!$D$5:$L$493,9,0)</f>
        <v>8544429090</v>
      </c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</row>
    <row r="60" spans="1:24" s="55" customFormat="1" ht="11.25" x14ac:dyDescent="0.15">
      <c r="A60" s="609" t="s">
        <v>993</v>
      </c>
      <c r="B60" s="610"/>
      <c r="C60" s="610"/>
      <c r="D60" s="610"/>
      <c r="E60" s="586"/>
      <c r="F60" s="611"/>
      <c r="G60" s="611"/>
      <c r="H60" s="611"/>
      <c r="I60" s="611"/>
      <c r="J60" s="611"/>
      <c r="K60" s="611"/>
      <c r="L60" s="611"/>
      <c r="M60" s="589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</row>
    <row r="61" spans="1:24" s="55" customFormat="1" ht="27.75" customHeight="1" x14ac:dyDescent="0.15">
      <c r="A61" s="56"/>
      <c r="B61" s="345" t="s">
        <v>869</v>
      </c>
      <c r="C61" s="345" t="s">
        <v>870</v>
      </c>
      <c r="D61" s="407" t="s">
        <v>782</v>
      </c>
      <c r="E61" s="319">
        <f>VLOOKUP(B61,'Fire EN 54'!$D$5:$H$497,5,0)</f>
        <v>3699</v>
      </c>
      <c r="F61" s="319" t="s">
        <v>694</v>
      </c>
      <c r="G61" s="409" t="s">
        <v>3</v>
      </c>
      <c r="H61" s="409"/>
      <c r="I61" s="409"/>
      <c r="J61" s="85" t="s">
        <v>868</v>
      </c>
      <c r="K61" s="85" t="s">
        <v>603</v>
      </c>
      <c r="L61" s="412" t="s">
        <v>677</v>
      </c>
      <c r="M61" s="582">
        <f>VLOOKUP(B61,'Fire EN 54'!$D$5:$L$493,9,0)</f>
        <v>8517620000</v>
      </c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</row>
    <row r="62" spans="1:24" s="55" customFormat="1" ht="33.75" customHeight="1" x14ac:dyDescent="0.15">
      <c r="A62" s="56"/>
      <c r="B62" s="330" t="s">
        <v>120</v>
      </c>
      <c r="C62" s="329" t="s">
        <v>121</v>
      </c>
      <c r="D62" s="318" t="s">
        <v>122</v>
      </c>
      <c r="E62" s="319">
        <f>VLOOKUP(B62,'Fire EN 54'!$D$5:$H$497,5,0)</f>
        <v>3608</v>
      </c>
      <c r="F62" s="319" t="s">
        <v>694</v>
      </c>
      <c r="G62" s="85" t="s">
        <v>3</v>
      </c>
      <c r="H62" s="85"/>
      <c r="I62" s="85"/>
      <c r="J62" s="85" t="s">
        <v>868</v>
      </c>
      <c r="K62" s="85" t="s">
        <v>603</v>
      </c>
      <c r="L62" s="86" t="s">
        <v>677</v>
      </c>
      <c r="M62" s="582">
        <f>VLOOKUP(B62,'Fire EN 54'!$D$5:$L$493,9,0)</f>
        <v>8302500000</v>
      </c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</row>
    <row r="63" spans="1:24" s="55" customFormat="1" ht="33.75" customHeight="1" x14ac:dyDescent="0.15">
      <c r="A63" s="56"/>
      <c r="B63" s="330" t="s">
        <v>123</v>
      </c>
      <c r="C63" s="329" t="s">
        <v>124</v>
      </c>
      <c r="D63" s="318" t="s">
        <v>125</v>
      </c>
      <c r="E63" s="319">
        <f>VLOOKUP(B63,'Fire EN 54'!$D$5:$H$497,5,0)</f>
        <v>4357</v>
      </c>
      <c r="F63" s="319" t="s">
        <v>694</v>
      </c>
      <c r="G63" s="85" t="s">
        <v>3</v>
      </c>
      <c r="H63" s="85"/>
      <c r="I63" s="85"/>
      <c r="J63" s="85" t="s">
        <v>868</v>
      </c>
      <c r="K63" s="85" t="s">
        <v>603</v>
      </c>
      <c r="L63" s="86" t="s">
        <v>677</v>
      </c>
      <c r="M63" s="582">
        <f>VLOOKUP(B63,'Fire EN 54'!$D$5:$L$493,9,0)</f>
        <v>8504409090</v>
      </c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</row>
    <row r="64" spans="1:24" s="55" customFormat="1" ht="33.75" customHeight="1" x14ac:dyDescent="0.15">
      <c r="A64" s="56"/>
      <c r="B64" s="330" t="s">
        <v>126</v>
      </c>
      <c r="C64" s="329" t="s">
        <v>127</v>
      </c>
      <c r="D64" s="318" t="s">
        <v>128</v>
      </c>
      <c r="E64" s="319">
        <f>VLOOKUP(B64,'Fire EN 54'!$D$5:$H$497,5,0)</f>
        <v>6054</v>
      </c>
      <c r="F64" s="319" t="s">
        <v>694</v>
      </c>
      <c r="G64" s="85" t="s">
        <v>3</v>
      </c>
      <c r="H64" s="85"/>
      <c r="I64" s="85"/>
      <c r="J64" s="85" t="s">
        <v>868</v>
      </c>
      <c r="K64" s="85" t="s">
        <v>603</v>
      </c>
      <c r="L64" s="86" t="s">
        <v>677</v>
      </c>
      <c r="M64" s="582">
        <f>VLOOKUP(B64,'Fire EN 54'!$D$5:$L$493,9,0)</f>
        <v>8504409090</v>
      </c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</row>
    <row r="65" spans="1:164" s="55" customFormat="1" ht="12.75" x14ac:dyDescent="0.15">
      <c r="A65" s="615" t="s">
        <v>994</v>
      </c>
      <c r="B65" s="616"/>
      <c r="C65" s="616"/>
      <c r="D65" s="616"/>
      <c r="E65" s="581"/>
      <c r="F65" s="616"/>
      <c r="G65" s="616"/>
      <c r="H65" s="616"/>
      <c r="I65" s="616"/>
      <c r="J65" s="616"/>
      <c r="K65" s="616"/>
      <c r="L65" s="616"/>
      <c r="M65" s="591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</row>
    <row r="66" spans="1:164" s="57" customFormat="1" ht="51" customHeight="1" thickBot="1" x14ac:dyDescent="0.2">
      <c r="A66" s="408"/>
      <c r="B66" s="332" t="s">
        <v>995</v>
      </c>
      <c r="C66" s="350" t="s">
        <v>996</v>
      </c>
      <c r="D66" s="333" t="s">
        <v>997</v>
      </c>
      <c r="E66" s="319">
        <f>VLOOKUP(B66,'Fire EN 54'!$D$5:$H$497,5,0)</f>
        <v>6954</v>
      </c>
      <c r="F66" s="375" t="s">
        <v>694</v>
      </c>
      <c r="G66" s="409" t="s">
        <v>3</v>
      </c>
      <c r="H66" s="409"/>
      <c r="I66" s="410"/>
      <c r="J66" s="85" t="s">
        <v>833</v>
      </c>
      <c r="K66" s="108">
        <f>'Dodatkowa gwarancja'!E7</f>
        <v>137</v>
      </c>
      <c r="L66" s="411" t="s">
        <v>633</v>
      </c>
      <c r="M66" s="582">
        <f>VLOOKUP(B66,'Fire EN 54'!$D$5:$L$493,9,0)</f>
        <v>8537109199</v>
      </c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  <c r="AW66" s="51"/>
      <c r="AX66" s="51"/>
      <c r="AY66" s="51"/>
      <c r="AZ66" s="51"/>
      <c r="BA66" s="51"/>
      <c r="BB66" s="51"/>
      <c r="BC66" s="51"/>
      <c r="BD66" s="51"/>
      <c r="BE66" s="51"/>
      <c r="BF66" s="51"/>
      <c r="BG66" s="51"/>
      <c r="BH66" s="51"/>
      <c r="BI66" s="51"/>
      <c r="BJ66" s="51"/>
      <c r="BK66" s="51"/>
      <c r="BL66" s="51"/>
      <c r="BM66" s="51"/>
      <c r="BN66" s="51"/>
      <c r="BO66" s="51"/>
      <c r="BP66" s="51"/>
      <c r="BQ66" s="51"/>
      <c r="BR66" s="51"/>
      <c r="BS66" s="51"/>
      <c r="BT66" s="51"/>
      <c r="BU66" s="51"/>
      <c r="BV66" s="51"/>
      <c r="BW66" s="51"/>
      <c r="BX66" s="51"/>
      <c r="BY66" s="51"/>
      <c r="BZ66" s="51"/>
      <c r="CA66" s="51"/>
      <c r="CB66" s="51"/>
      <c r="CC66" s="51"/>
      <c r="CD66" s="51"/>
      <c r="CE66" s="51"/>
      <c r="CF66" s="51"/>
      <c r="CG66" s="51"/>
      <c r="CH66" s="51"/>
      <c r="CI66" s="51"/>
      <c r="CJ66" s="51"/>
      <c r="CK66" s="51"/>
      <c r="CL66" s="51"/>
      <c r="CM66" s="51"/>
      <c r="CN66" s="51"/>
      <c r="CO66" s="51"/>
      <c r="CP66" s="51"/>
      <c r="CQ66" s="51"/>
      <c r="CR66" s="51"/>
      <c r="CS66" s="51"/>
      <c r="CT66" s="51"/>
      <c r="CU66" s="51"/>
      <c r="CV66" s="51"/>
      <c r="CW66" s="51"/>
      <c r="CX66" s="51"/>
      <c r="CY66" s="51"/>
      <c r="CZ66" s="51"/>
      <c r="DA66" s="51"/>
      <c r="DB66" s="51"/>
      <c r="DC66" s="51"/>
      <c r="DD66" s="51"/>
      <c r="DE66" s="51"/>
      <c r="DF66" s="51"/>
      <c r="DG66" s="51"/>
      <c r="DH66" s="51"/>
      <c r="DI66" s="51"/>
      <c r="DJ66" s="51"/>
      <c r="DK66" s="51"/>
      <c r="DL66" s="51"/>
      <c r="DM66" s="51"/>
      <c r="DN66" s="51"/>
      <c r="DO66" s="51"/>
      <c r="DP66" s="51"/>
      <c r="DQ66" s="51"/>
      <c r="DR66" s="51"/>
      <c r="DS66" s="51"/>
      <c r="DT66" s="51"/>
      <c r="DU66" s="51"/>
      <c r="DV66" s="51"/>
      <c r="DW66" s="51"/>
      <c r="DX66" s="51"/>
      <c r="DY66" s="51"/>
      <c r="DZ66" s="51"/>
      <c r="EA66" s="51"/>
      <c r="EB66" s="51"/>
      <c r="EC66" s="51"/>
      <c r="ED66" s="51"/>
      <c r="EE66" s="51"/>
      <c r="EF66" s="51"/>
      <c r="EG66" s="51"/>
      <c r="EH66" s="51"/>
      <c r="EI66" s="51"/>
      <c r="EJ66" s="51"/>
      <c r="EK66" s="51"/>
      <c r="EL66" s="51"/>
      <c r="EM66" s="51"/>
      <c r="EN66" s="51"/>
      <c r="EO66" s="51"/>
      <c r="EP66" s="51"/>
      <c r="EQ66" s="51"/>
      <c r="ER66" s="51"/>
      <c r="ES66" s="51"/>
      <c r="ET66" s="51"/>
      <c r="EU66" s="51"/>
      <c r="EV66" s="51"/>
      <c r="EW66" s="51"/>
    </row>
    <row r="67" spans="1:164" s="58" customFormat="1" ht="13.5" thickBot="1" x14ac:dyDescent="0.2">
      <c r="A67" s="615" t="s">
        <v>129</v>
      </c>
      <c r="B67" s="616"/>
      <c r="C67" s="616"/>
      <c r="D67" s="616"/>
      <c r="E67" s="581"/>
      <c r="F67" s="616"/>
      <c r="G67" s="616"/>
      <c r="H67" s="616"/>
      <c r="I67" s="616"/>
      <c r="J67" s="616"/>
      <c r="K67" s="616"/>
      <c r="L67" s="616"/>
      <c r="M67" s="591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</row>
    <row r="68" spans="1:164" ht="12" thickBot="1" x14ac:dyDescent="0.2">
      <c r="A68" s="609" t="s">
        <v>130</v>
      </c>
      <c r="B68" s="610"/>
      <c r="C68" s="610"/>
      <c r="D68" s="610"/>
      <c r="E68" s="586"/>
      <c r="F68" s="611"/>
      <c r="G68" s="611"/>
      <c r="H68" s="611"/>
      <c r="I68" s="611"/>
      <c r="J68" s="611"/>
      <c r="K68" s="611"/>
      <c r="L68" s="611"/>
      <c r="M68" s="589"/>
    </row>
    <row r="69" spans="1:164" s="58" customFormat="1" ht="51" customHeight="1" thickBot="1" x14ac:dyDescent="0.2">
      <c r="A69" s="59"/>
      <c r="B69" s="395" t="s">
        <v>131</v>
      </c>
      <c r="C69" s="395" t="s">
        <v>132</v>
      </c>
      <c r="D69" s="374" t="s">
        <v>133</v>
      </c>
      <c r="E69" s="319">
        <f>VLOOKUP(B69,'Fire EN 54'!$D$5:$H$497,5,0)</f>
        <v>946</v>
      </c>
      <c r="F69" s="319" t="s">
        <v>694</v>
      </c>
      <c r="G69" s="376" t="s">
        <v>3</v>
      </c>
      <c r="H69" s="376"/>
      <c r="I69" s="376"/>
      <c r="J69" s="85" t="s">
        <v>837</v>
      </c>
      <c r="K69" s="108">
        <f>'Dodatkowa gwarancja'!$E$11</f>
        <v>34</v>
      </c>
      <c r="L69" s="401" t="s">
        <v>634</v>
      </c>
      <c r="M69" s="582">
        <f>VLOOKUP(B69,'Fire EN 54'!$D$5:$L$493,9,0)</f>
        <v>8531103000</v>
      </c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0"/>
      <c r="CB69" s="50"/>
      <c r="CC69" s="50"/>
      <c r="CD69" s="50"/>
      <c r="CE69" s="50"/>
      <c r="CF69" s="50"/>
      <c r="CG69" s="50"/>
      <c r="CH69" s="50"/>
      <c r="CI69" s="50"/>
      <c r="CJ69" s="50"/>
      <c r="CK69" s="50"/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/>
      <c r="CY69" s="50"/>
      <c r="CZ69" s="50"/>
      <c r="DA69" s="50"/>
      <c r="DB69" s="50"/>
      <c r="DC69" s="50"/>
      <c r="DD69" s="50"/>
      <c r="DE69" s="50"/>
      <c r="DF69" s="50"/>
      <c r="DG69" s="50"/>
      <c r="DH69" s="50"/>
      <c r="DI69" s="50"/>
      <c r="DJ69" s="50"/>
      <c r="DK69" s="50"/>
      <c r="DL69" s="50"/>
      <c r="DM69" s="50"/>
      <c r="DN69" s="50"/>
      <c r="DO69" s="50"/>
      <c r="DP69" s="50"/>
      <c r="DQ69" s="50"/>
      <c r="DR69" s="50"/>
      <c r="DS69" s="50"/>
      <c r="DT69" s="50"/>
      <c r="DU69" s="50"/>
      <c r="DV69" s="50"/>
      <c r="DW69" s="50"/>
      <c r="DX69" s="50"/>
      <c r="DY69" s="50"/>
      <c r="DZ69" s="50"/>
      <c r="EA69" s="50"/>
      <c r="EB69" s="50"/>
      <c r="EC69" s="50"/>
      <c r="ED69" s="50"/>
      <c r="EE69" s="50"/>
      <c r="EF69" s="50"/>
      <c r="EG69" s="50"/>
      <c r="EH69" s="50"/>
      <c r="EI69" s="50"/>
      <c r="EJ69" s="50"/>
      <c r="EK69" s="50"/>
      <c r="EL69" s="50"/>
      <c r="EM69" s="50"/>
      <c r="EN69" s="50"/>
      <c r="EO69" s="50"/>
      <c r="EP69" s="50"/>
      <c r="EQ69" s="50"/>
      <c r="ER69" s="50"/>
      <c r="ES69" s="50"/>
      <c r="ET69" s="50"/>
      <c r="EU69" s="50"/>
      <c r="EV69" s="50"/>
      <c r="EW69" s="50"/>
      <c r="EX69" s="50"/>
      <c r="EY69" s="50"/>
      <c r="EZ69" s="50"/>
      <c r="FA69" s="50"/>
      <c r="FB69" s="50"/>
      <c r="FC69" s="50"/>
      <c r="FD69" s="50"/>
      <c r="FE69" s="50"/>
      <c r="FF69" s="50"/>
      <c r="FG69" s="50"/>
      <c r="FH69" s="50"/>
    </row>
    <row r="70" spans="1:164" s="58" customFormat="1" ht="51" customHeight="1" thickBot="1" x14ac:dyDescent="0.2">
      <c r="A70" s="59"/>
      <c r="B70" s="395" t="s">
        <v>134</v>
      </c>
      <c r="C70" s="395" t="s">
        <v>135</v>
      </c>
      <c r="D70" s="374" t="s">
        <v>136</v>
      </c>
      <c r="E70" s="319">
        <f>VLOOKUP(B70,'Fire EN 54'!$D$5:$H$497,5,0)</f>
        <v>1515</v>
      </c>
      <c r="F70" s="319" t="s">
        <v>694</v>
      </c>
      <c r="G70" s="376" t="s">
        <v>3</v>
      </c>
      <c r="H70" s="376"/>
      <c r="I70" s="376"/>
      <c r="J70" s="85" t="s">
        <v>837</v>
      </c>
      <c r="K70" s="108">
        <f>'Dodatkowa gwarancja'!$E$11</f>
        <v>34</v>
      </c>
      <c r="L70" s="401" t="s">
        <v>634</v>
      </c>
      <c r="M70" s="582">
        <f>VLOOKUP(B70,'Fire EN 54'!$D$5:$L$493,9,0)</f>
        <v>8531103000</v>
      </c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50"/>
      <c r="AY70" s="50"/>
      <c r="AZ70" s="50"/>
      <c r="BA70" s="50"/>
      <c r="BB70" s="50"/>
      <c r="BC70" s="50"/>
      <c r="BD70" s="50"/>
      <c r="BE70" s="50"/>
      <c r="BF70" s="50"/>
      <c r="BG70" s="50"/>
      <c r="BH70" s="50"/>
      <c r="BI70" s="50"/>
      <c r="BJ70" s="50"/>
      <c r="BK70" s="50"/>
      <c r="BL70" s="50"/>
      <c r="BM70" s="50"/>
      <c r="BN70" s="50"/>
      <c r="BO70" s="50"/>
      <c r="BP70" s="50"/>
      <c r="BQ70" s="50"/>
      <c r="BR70" s="50"/>
      <c r="BS70" s="50"/>
      <c r="BT70" s="50"/>
      <c r="BU70" s="50"/>
      <c r="BV70" s="50"/>
      <c r="BW70" s="50"/>
      <c r="BX70" s="50"/>
      <c r="BY70" s="50"/>
      <c r="BZ70" s="50"/>
      <c r="CA70" s="50"/>
      <c r="CB70" s="50"/>
      <c r="CC70" s="50"/>
      <c r="CD70" s="50"/>
      <c r="CE70" s="50"/>
      <c r="CF70" s="50"/>
      <c r="CG70" s="50"/>
      <c r="CH70" s="50"/>
      <c r="CI70" s="50"/>
      <c r="CJ70" s="50"/>
      <c r="CK70" s="50"/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/>
      <c r="CY70" s="50"/>
      <c r="CZ70" s="50"/>
      <c r="DA70" s="50"/>
      <c r="DB70" s="50"/>
      <c r="DC70" s="50"/>
      <c r="DD70" s="50"/>
      <c r="DE70" s="50"/>
      <c r="DF70" s="50"/>
      <c r="DG70" s="50"/>
      <c r="DH70" s="50"/>
      <c r="DI70" s="50"/>
      <c r="DJ70" s="50"/>
      <c r="DK70" s="50"/>
      <c r="DL70" s="50"/>
      <c r="DM70" s="50"/>
      <c r="DN70" s="50"/>
      <c r="DO70" s="50"/>
      <c r="DP70" s="50"/>
      <c r="DQ70" s="50"/>
      <c r="DR70" s="50"/>
      <c r="DS70" s="50"/>
      <c r="DT70" s="50"/>
      <c r="DU70" s="50"/>
      <c r="DV70" s="50"/>
      <c r="DW70" s="50"/>
      <c r="DX70" s="50"/>
      <c r="DY70" s="50"/>
      <c r="DZ70" s="50"/>
      <c r="EA70" s="50"/>
      <c r="EB70" s="50"/>
      <c r="EC70" s="50"/>
      <c r="ED70" s="50"/>
      <c r="EE70" s="50"/>
      <c r="EF70" s="50"/>
      <c r="EG70" s="50"/>
      <c r="EH70" s="50"/>
      <c r="EI70" s="50"/>
      <c r="EJ70" s="50"/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/>
      <c r="EX70" s="50"/>
      <c r="EY70" s="50"/>
      <c r="EZ70" s="50"/>
      <c r="FA70" s="50"/>
      <c r="FB70" s="50"/>
      <c r="FC70" s="50"/>
      <c r="FD70" s="50"/>
      <c r="FE70" s="50"/>
      <c r="FF70" s="50"/>
      <c r="FG70" s="50"/>
      <c r="FH70" s="50"/>
    </row>
    <row r="71" spans="1:164" s="58" customFormat="1" ht="51" customHeight="1" thickBot="1" x14ac:dyDescent="0.2">
      <c r="A71" s="59"/>
      <c r="B71" s="395" t="s">
        <v>137</v>
      </c>
      <c r="C71" s="395" t="s">
        <v>138</v>
      </c>
      <c r="D71" s="374" t="s">
        <v>139</v>
      </c>
      <c r="E71" s="319">
        <f>VLOOKUP(B71,'Fire EN 54'!$D$5:$H$497,5,0)</f>
        <v>1073</v>
      </c>
      <c r="F71" s="319" t="s">
        <v>694</v>
      </c>
      <c r="G71" s="376" t="s">
        <v>3</v>
      </c>
      <c r="H71" s="376"/>
      <c r="I71" s="376"/>
      <c r="J71" s="85" t="s">
        <v>837</v>
      </c>
      <c r="K71" s="108">
        <f>'Dodatkowa gwarancja'!$E$11</f>
        <v>34</v>
      </c>
      <c r="L71" s="401" t="s">
        <v>634</v>
      </c>
      <c r="M71" s="582">
        <f>VLOOKUP(B71,'Fire EN 54'!$D$5:$L$493,9,0)</f>
        <v>8531103000</v>
      </c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50"/>
      <c r="AR71" s="50"/>
      <c r="AS71" s="50"/>
      <c r="AT71" s="50"/>
      <c r="AU71" s="50"/>
      <c r="AV71" s="50"/>
      <c r="AW71" s="50"/>
      <c r="AX71" s="50"/>
      <c r="AY71" s="50"/>
      <c r="AZ71" s="50"/>
      <c r="BA71" s="50"/>
      <c r="BB71" s="50"/>
      <c r="BC71" s="50"/>
      <c r="BD71" s="50"/>
      <c r="BE71" s="50"/>
      <c r="BF71" s="50"/>
      <c r="BG71" s="50"/>
      <c r="BH71" s="50"/>
      <c r="BI71" s="50"/>
      <c r="BJ71" s="50"/>
      <c r="BK71" s="50"/>
      <c r="BL71" s="50"/>
      <c r="BM71" s="50"/>
      <c r="BN71" s="50"/>
      <c r="BO71" s="50"/>
      <c r="BP71" s="50"/>
      <c r="BQ71" s="50"/>
      <c r="BR71" s="50"/>
      <c r="BS71" s="50"/>
      <c r="BT71" s="50"/>
      <c r="BU71" s="50"/>
      <c r="BV71" s="50"/>
      <c r="BW71" s="50"/>
      <c r="BX71" s="50"/>
      <c r="BY71" s="50"/>
      <c r="BZ71" s="50"/>
      <c r="CA71" s="50"/>
      <c r="CB71" s="50"/>
      <c r="CC71" s="50"/>
      <c r="CD71" s="50"/>
      <c r="CE71" s="50"/>
      <c r="CF71" s="50"/>
      <c r="CG71" s="50"/>
      <c r="CH71" s="50"/>
      <c r="CI71" s="50"/>
      <c r="CJ71" s="50"/>
      <c r="CK71" s="50"/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/>
      <c r="CY71" s="50"/>
      <c r="CZ71" s="50"/>
      <c r="DA71" s="50"/>
      <c r="DB71" s="50"/>
      <c r="DC71" s="50"/>
      <c r="DD71" s="50"/>
      <c r="DE71" s="50"/>
      <c r="DF71" s="50"/>
      <c r="DG71" s="50"/>
      <c r="DH71" s="50"/>
      <c r="DI71" s="50"/>
      <c r="DJ71" s="50"/>
      <c r="DK71" s="50"/>
      <c r="DL71" s="50"/>
      <c r="DM71" s="50"/>
      <c r="DN71" s="50"/>
      <c r="DO71" s="50"/>
      <c r="DP71" s="50"/>
      <c r="DQ71" s="50"/>
      <c r="DR71" s="50"/>
      <c r="DS71" s="50"/>
      <c r="DT71" s="50"/>
      <c r="DU71" s="50"/>
      <c r="DV71" s="50"/>
      <c r="DW71" s="50"/>
      <c r="DX71" s="50"/>
      <c r="DY71" s="50"/>
      <c r="DZ71" s="50"/>
      <c r="EA71" s="50"/>
      <c r="EB71" s="50"/>
      <c r="EC71" s="50"/>
      <c r="ED71" s="50"/>
      <c r="EE71" s="50"/>
      <c r="EF71" s="50"/>
      <c r="EG71" s="50"/>
      <c r="EH71" s="50"/>
      <c r="EI71" s="50"/>
      <c r="EJ71" s="50"/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/>
      <c r="EV71" s="50"/>
      <c r="EW71" s="50"/>
      <c r="EX71" s="50"/>
      <c r="EY71" s="50"/>
      <c r="EZ71" s="50"/>
      <c r="FA71" s="50"/>
      <c r="FB71" s="50"/>
      <c r="FC71" s="50"/>
      <c r="FD71" s="50"/>
      <c r="FE71" s="50"/>
      <c r="FF71" s="50"/>
      <c r="FG71" s="50"/>
      <c r="FH71" s="50"/>
    </row>
    <row r="72" spans="1:164" s="58" customFormat="1" ht="51" customHeight="1" thickBot="1" x14ac:dyDescent="0.2">
      <c r="A72" s="59"/>
      <c r="B72" s="395" t="s">
        <v>140</v>
      </c>
      <c r="C72" s="395" t="s">
        <v>141</v>
      </c>
      <c r="D72" s="374" t="s">
        <v>142</v>
      </c>
      <c r="E72" s="319">
        <f>VLOOKUP(B72,'Fire EN 54'!$D$5:$H$497,5,0)</f>
        <v>1547</v>
      </c>
      <c r="F72" s="319" t="s">
        <v>694</v>
      </c>
      <c r="G72" s="376" t="s">
        <v>3</v>
      </c>
      <c r="H72" s="376"/>
      <c r="I72" s="376"/>
      <c r="J72" s="85" t="s">
        <v>837</v>
      </c>
      <c r="K72" s="108">
        <f>'Dodatkowa gwarancja'!$E$11</f>
        <v>34</v>
      </c>
      <c r="L72" s="401" t="s">
        <v>634</v>
      </c>
      <c r="M72" s="582">
        <f>VLOOKUP(B72,'Fire EN 54'!$D$5:$L$493,9,0)</f>
        <v>8531103000</v>
      </c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0"/>
      <c r="BD72" s="50"/>
      <c r="BE72" s="50"/>
      <c r="BF72" s="50"/>
      <c r="BG72" s="50"/>
      <c r="BH72" s="50"/>
      <c r="BI72" s="50"/>
      <c r="BJ72" s="50"/>
      <c r="BK72" s="50"/>
      <c r="BL72" s="50"/>
      <c r="BM72" s="50"/>
      <c r="BN72" s="50"/>
      <c r="BO72" s="50"/>
      <c r="BP72" s="50"/>
      <c r="BQ72" s="50"/>
      <c r="BR72" s="50"/>
      <c r="BS72" s="50"/>
      <c r="BT72" s="50"/>
      <c r="BU72" s="50"/>
      <c r="BV72" s="50"/>
      <c r="BW72" s="50"/>
      <c r="BX72" s="50"/>
      <c r="BY72" s="50"/>
      <c r="BZ72" s="50"/>
      <c r="CA72" s="50"/>
      <c r="CB72" s="50"/>
      <c r="CC72" s="50"/>
      <c r="CD72" s="50"/>
      <c r="CE72" s="50"/>
      <c r="CF72" s="50"/>
      <c r="CG72" s="50"/>
      <c r="CH72" s="50"/>
      <c r="CI72" s="50"/>
      <c r="CJ72" s="50"/>
      <c r="CK72" s="50"/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0"/>
      <c r="DB72" s="50"/>
      <c r="DC72" s="50"/>
      <c r="DD72" s="50"/>
      <c r="DE72" s="50"/>
      <c r="DF72" s="50"/>
      <c r="DG72" s="50"/>
      <c r="DH72" s="50"/>
      <c r="DI72" s="50"/>
      <c r="DJ72" s="50"/>
      <c r="DK72" s="50"/>
      <c r="DL72" s="50"/>
      <c r="DM72" s="50"/>
      <c r="DN72" s="50"/>
      <c r="DO72" s="50"/>
      <c r="DP72" s="50"/>
      <c r="DQ72" s="50"/>
      <c r="DR72" s="50"/>
      <c r="DS72" s="50"/>
      <c r="DT72" s="50"/>
      <c r="DU72" s="50"/>
      <c r="DV72" s="50"/>
      <c r="DW72" s="50"/>
      <c r="DX72" s="50"/>
      <c r="DY72" s="50"/>
      <c r="DZ72" s="50"/>
      <c r="EA72" s="50"/>
      <c r="EB72" s="50"/>
      <c r="EC72" s="50"/>
      <c r="ED72" s="50"/>
      <c r="EE72" s="50"/>
      <c r="EF72" s="50"/>
      <c r="EG72" s="50"/>
      <c r="EH72" s="50"/>
      <c r="EI72" s="50"/>
      <c r="EJ72" s="50"/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/>
      <c r="EX72" s="50"/>
      <c r="EY72" s="50"/>
      <c r="EZ72" s="50"/>
      <c r="FA72" s="50"/>
      <c r="FB72" s="50"/>
      <c r="FC72" s="50"/>
      <c r="FD72" s="50"/>
      <c r="FE72" s="50"/>
      <c r="FF72" s="50"/>
      <c r="FG72" s="50"/>
      <c r="FH72" s="50"/>
    </row>
    <row r="73" spans="1:164" s="58" customFormat="1" ht="14.25" customHeight="1" thickBot="1" x14ac:dyDescent="0.2">
      <c r="A73" s="613" t="s">
        <v>631</v>
      </c>
      <c r="B73" s="614"/>
      <c r="C73" s="614"/>
      <c r="D73" s="614"/>
      <c r="E73" s="585"/>
      <c r="F73" s="612"/>
      <c r="G73" s="612"/>
      <c r="H73" s="612"/>
      <c r="I73" s="612"/>
      <c r="J73" s="612"/>
      <c r="K73" s="612"/>
      <c r="L73" s="612"/>
      <c r="M73" s="589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0"/>
      <c r="BD73" s="50"/>
      <c r="BE73" s="50"/>
      <c r="BF73" s="50"/>
      <c r="BG73" s="50"/>
      <c r="BH73" s="50"/>
      <c r="BI73" s="50"/>
      <c r="BJ73" s="50"/>
      <c r="BK73" s="50"/>
      <c r="BL73" s="50"/>
      <c r="BM73" s="50"/>
      <c r="BN73" s="50"/>
      <c r="BO73" s="50"/>
      <c r="BP73" s="50"/>
      <c r="BQ73" s="50"/>
      <c r="BR73" s="50"/>
      <c r="BS73" s="50"/>
      <c r="BT73" s="50"/>
      <c r="BU73" s="50"/>
      <c r="BV73" s="50"/>
      <c r="BW73" s="50"/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0"/>
      <c r="CI73" s="50"/>
      <c r="CJ73" s="50"/>
      <c r="CK73" s="50"/>
      <c r="CL73" s="50"/>
      <c r="CM73" s="50"/>
      <c r="CN73" s="50"/>
      <c r="CO73" s="50"/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0"/>
      <c r="DB73" s="50"/>
      <c r="DC73" s="50"/>
      <c r="DD73" s="50"/>
      <c r="DE73" s="50"/>
      <c r="DF73" s="50"/>
      <c r="DG73" s="50"/>
      <c r="DH73" s="50"/>
      <c r="DI73" s="50"/>
      <c r="DJ73" s="50"/>
      <c r="DK73" s="50"/>
      <c r="DL73" s="50"/>
      <c r="DM73" s="50"/>
      <c r="DN73" s="50"/>
      <c r="DO73" s="50"/>
      <c r="DP73" s="50"/>
      <c r="DQ73" s="50"/>
      <c r="DR73" s="50"/>
      <c r="DS73" s="50"/>
      <c r="DT73" s="50"/>
      <c r="DU73" s="50"/>
      <c r="DV73" s="50"/>
      <c r="DW73" s="50"/>
      <c r="DX73" s="50"/>
      <c r="DY73" s="50"/>
      <c r="DZ73" s="50"/>
      <c r="EA73" s="50"/>
      <c r="EB73" s="50"/>
      <c r="EC73" s="50"/>
      <c r="ED73" s="50"/>
      <c r="EE73" s="50"/>
      <c r="EF73" s="50"/>
      <c r="EG73" s="50"/>
      <c r="EH73" s="50"/>
      <c r="EI73" s="50"/>
      <c r="EJ73" s="50"/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/>
      <c r="EX73" s="50"/>
      <c r="EY73" s="50"/>
      <c r="EZ73" s="50"/>
      <c r="FA73" s="50"/>
      <c r="FB73" s="50"/>
      <c r="FC73" s="50"/>
      <c r="FD73" s="50"/>
      <c r="FE73" s="50"/>
      <c r="FF73" s="50"/>
      <c r="FG73" s="50"/>
      <c r="FH73" s="50"/>
    </row>
    <row r="74" spans="1:164" s="406" customFormat="1" ht="51" customHeight="1" thickBot="1" x14ac:dyDescent="0.2">
      <c r="A74" s="402"/>
      <c r="B74" s="403" t="s">
        <v>144</v>
      </c>
      <c r="C74" s="403" t="s">
        <v>145</v>
      </c>
      <c r="D74" s="404" t="s">
        <v>146</v>
      </c>
      <c r="E74" s="319">
        <f>VLOOKUP(B74,'Fire EN 54'!$D$5:$H$497,5,0)</f>
        <v>1010</v>
      </c>
      <c r="F74" s="405" t="s">
        <v>694</v>
      </c>
      <c r="G74" s="376" t="s">
        <v>3</v>
      </c>
      <c r="H74" s="376"/>
      <c r="I74" s="376"/>
      <c r="J74" s="85" t="s">
        <v>868</v>
      </c>
      <c r="K74" s="108" t="s">
        <v>603</v>
      </c>
      <c r="L74" s="401" t="s">
        <v>634</v>
      </c>
      <c r="M74" s="582">
        <f>VLOOKUP(B74,'Fire EN 54'!$D$5:$L$493,9,0)</f>
        <v>8536909599</v>
      </c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</row>
    <row r="75" spans="1:164" s="60" customFormat="1" ht="51" customHeight="1" x14ac:dyDescent="0.15">
      <c r="A75" s="59"/>
      <c r="B75" s="400" t="s">
        <v>632</v>
      </c>
      <c r="C75" s="400" t="s">
        <v>173</v>
      </c>
      <c r="D75" s="339" t="s">
        <v>147</v>
      </c>
      <c r="E75" s="319">
        <f>VLOOKUP(B75,'Fire EN 54'!$D$5:$H$497,5,0)</f>
        <v>505</v>
      </c>
      <c r="F75" s="405" t="s">
        <v>694</v>
      </c>
      <c r="G75" s="85" t="s">
        <v>3</v>
      </c>
      <c r="H75" s="85"/>
      <c r="I75" s="85"/>
      <c r="J75" s="85" t="s">
        <v>839</v>
      </c>
      <c r="K75" s="108">
        <f>'Dodatkowa gwarancja'!$E$13</f>
        <v>17</v>
      </c>
      <c r="L75" s="86" t="s">
        <v>633</v>
      </c>
      <c r="M75" s="582">
        <f>VLOOKUP(B75,'Fire EN 54'!$D$5:$L$493,9,0)</f>
        <v>8531103000</v>
      </c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0"/>
      <c r="BD75" s="50"/>
      <c r="BE75" s="50"/>
      <c r="BF75" s="50"/>
      <c r="BG75" s="50"/>
      <c r="BH75" s="50"/>
      <c r="BI75" s="50"/>
      <c r="BJ75" s="50"/>
      <c r="BK75" s="50"/>
      <c r="BL75" s="50"/>
      <c r="BM75" s="50"/>
      <c r="BN75" s="50"/>
      <c r="BO75" s="50"/>
      <c r="BP75" s="50"/>
      <c r="BQ75" s="50"/>
      <c r="BR75" s="50"/>
      <c r="BS75" s="50"/>
      <c r="BT75" s="50"/>
      <c r="BU75" s="50"/>
      <c r="BV75" s="50"/>
      <c r="BW75" s="50"/>
      <c r="BX75" s="50"/>
      <c r="BY75" s="50"/>
      <c r="BZ75" s="50"/>
      <c r="CA75" s="50"/>
      <c r="CB75" s="50"/>
      <c r="CC75" s="50"/>
      <c r="CD75" s="50"/>
      <c r="CE75" s="50"/>
      <c r="CF75" s="50"/>
      <c r="CG75" s="50"/>
      <c r="CH75" s="50"/>
      <c r="CI75" s="50"/>
      <c r="CJ75" s="50"/>
      <c r="CK75" s="50"/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/>
      <c r="CY75" s="50"/>
      <c r="CZ75" s="50"/>
      <c r="DA75" s="50"/>
      <c r="DB75" s="50"/>
      <c r="DC75" s="50"/>
      <c r="DD75" s="50"/>
      <c r="DE75" s="50"/>
      <c r="DF75" s="50"/>
      <c r="DG75" s="50"/>
      <c r="DH75" s="50"/>
      <c r="DI75" s="50"/>
      <c r="DJ75" s="50"/>
      <c r="DK75" s="50"/>
      <c r="DL75" s="50"/>
      <c r="DM75" s="50"/>
      <c r="DN75" s="50"/>
      <c r="DO75" s="50"/>
      <c r="DP75" s="50"/>
      <c r="DQ75" s="50"/>
      <c r="DR75" s="50"/>
      <c r="DS75" s="50"/>
      <c r="DT75" s="50"/>
      <c r="DU75" s="50"/>
      <c r="DV75" s="50"/>
      <c r="DW75" s="50"/>
      <c r="DX75" s="50"/>
      <c r="DY75" s="50"/>
      <c r="DZ75" s="50"/>
      <c r="EA75" s="50"/>
      <c r="EB75" s="50"/>
      <c r="EC75" s="50"/>
      <c r="ED75" s="50"/>
      <c r="EE75" s="50"/>
      <c r="EF75" s="50"/>
      <c r="EG75" s="50"/>
      <c r="EH75" s="50"/>
      <c r="EI75" s="50"/>
      <c r="EJ75" s="50"/>
      <c r="EK75" s="50"/>
      <c r="EL75" s="50"/>
      <c r="EM75" s="50"/>
      <c r="EN75" s="50"/>
      <c r="EO75" s="50"/>
      <c r="EP75" s="50"/>
      <c r="EQ75" s="50"/>
      <c r="ER75" s="50"/>
      <c r="ES75" s="50"/>
      <c r="ET75" s="50"/>
      <c r="EU75" s="50"/>
      <c r="EV75" s="50"/>
      <c r="EW75" s="50"/>
      <c r="EX75" s="50"/>
      <c r="EY75" s="50"/>
      <c r="EZ75" s="50"/>
      <c r="FA75" s="50"/>
      <c r="FB75" s="50"/>
      <c r="FC75" s="50"/>
      <c r="FD75" s="50"/>
      <c r="FE75" s="50"/>
      <c r="FF75" s="50"/>
      <c r="FG75" s="50"/>
      <c r="FH75" s="50"/>
    </row>
    <row r="76" spans="1:164" ht="33.75" customHeight="1" x14ac:dyDescent="0.15">
      <c r="A76" s="56"/>
      <c r="B76" s="350" t="s">
        <v>148</v>
      </c>
      <c r="C76" s="407" t="s">
        <v>149</v>
      </c>
      <c r="D76" s="333" t="s">
        <v>150</v>
      </c>
      <c r="E76" s="319">
        <f>VLOOKUP(B76,'Fire EN 54'!$D$5:$H$497,5,0)</f>
        <v>104</v>
      </c>
      <c r="F76" s="319" t="s">
        <v>694</v>
      </c>
      <c r="G76" s="85" t="s">
        <v>3</v>
      </c>
      <c r="H76" s="85"/>
      <c r="I76" s="85"/>
      <c r="J76" s="85" t="s">
        <v>868</v>
      </c>
      <c r="K76" s="85" t="s">
        <v>603</v>
      </c>
      <c r="L76" s="86" t="s">
        <v>634</v>
      </c>
      <c r="M76" s="582">
        <f>VLOOKUP(B76,'Fire EN 54'!$D$5:$L$493,9,0)</f>
        <v>7608208990</v>
      </c>
    </row>
    <row r="77" spans="1:164" ht="33.75" customHeight="1" x14ac:dyDescent="0.15">
      <c r="A77" s="56"/>
      <c r="B77" s="350" t="s">
        <v>151</v>
      </c>
      <c r="C77" s="407" t="s">
        <v>152</v>
      </c>
      <c r="D77" s="333" t="s">
        <v>153</v>
      </c>
      <c r="E77" s="319">
        <f>VLOOKUP(B77,'Fire EN 54'!$D$5:$H$497,5,0)</f>
        <v>202</v>
      </c>
      <c r="F77" s="319" t="s">
        <v>694</v>
      </c>
      <c r="G77" s="85" t="s">
        <v>3</v>
      </c>
      <c r="H77" s="85"/>
      <c r="I77" s="85"/>
      <c r="J77" s="85" t="s">
        <v>868</v>
      </c>
      <c r="K77" s="85" t="s">
        <v>603</v>
      </c>
      <c r="L77" s="86" t="s">
        <v>634</v>
      </c>
      <c r="M77" s="582">
        <f>VLOOKUP(B77,'Fire EN 54'!$D$5:$L$493,9,0)</f>
        <v>7608208990</v>
      </c>
    </row>
    <row r="78" spans="1:164" ht="33.75" customHeight="1" x14ac:dyDescent="0.15">
      <c r="A78" s="56"/>
      <c r="B78" s="350" t="s">
        <v>154</v>
      </c>
      <c r="C78" s="407" t="s">
        <v>155</v>
      </c>
      <c r="D78" s="333" t="s">
        <v>156</v>
      </c>
      <c r="E78" s="319">
        <f>VLOOKUP(B78,'Fire EN 54'!$D$5:$H$497,5,0)</f>
        <v>337</v>
      </c>
      <c r="F78" s="319" t="s">
        <v>694</v>
      </c>
      <c r="G78" s="85" t="s">
        <v>3</v>
      </c>
      <c r="H78" s="85"/>
      <c r="I78" s="85"/>
      <c r="J78" s="85" t="s">
        <v>868</v>
      </c>
      <c r="K78" s="85" t="s">
        <v>603</v>
      </c>
      <c r="L78" s="86" t="s">
        <v>634</v>
      </c>
      <c r="M78" s="582">
        <f>VLOOKUP(B78,'Fire EN 54'!$D$5:$L$493,9,0)</f>
        <v>7608208990</v>
      </c>
    </row>
    <row r="79" spans="1:164" ht="33.75" customHeight="1" x14ac:dyDescent="0.15">
      <c r="A79" s="56"/>
      <c r="B79" s="344" t="s">
        <v>2714</v>
      </c>
      <c r="C79" s="400" t="s">
        <v>157</v>
      </c>
      <c r="D79" s="339" t="s">
        <v>158</v>
      </c>
      <c r="E79" s="319">
        <f>VLOOKUP(B79,'Fire EN 54'!$D$5:$H$497,5,0)</f>
        <v>624</v>
      </c>
      <c r="F79" s="319" t="s">
        <v>694</v>
      </c>
      <c r="G79" s="85" t="s">
        <v>3</v>
      </c>
      <c r="H79" s="85"/>
      <c r="I79" s="85"/>
      <c r="J79" s="85" t="s">
        <v>868</v>
      </c>
      <c r="K79" s="85" t="s">
        <v>603</v>
      </c>
      <c r="L79" s="86" t="s">
        <v>634</v>
      </c>
      <c r="M79" s="582">
        <f>VLOOKUP(B79,'Fire EN 54'!$D$5:$L$493,9,0)</f>
        <v>8421999099</v>
      </c>
    </row>
    <row r="80" spans="1:164" ht="30" customHeight="1" x14ac:dyDescent="0.15">
      <c r="A80" s="56"/>
      <c r="B80" s="350" t="s">
        <v>159</v>
      </c>
      <c r="C80" s="350" t="s">
        <v>160</v>
      </c>
      <c r="D80" s="333" t="s">
        <v>161</v>
      </c>
      <c r="E80" s="319">
        <f>VLOOKUP(B80,'Fire EN 54'!$D$5:$H$497,5,0)</f>
        <v>221</v>
      </c>
      <c r="F80" s="319" t="s">
        <v>694</v>
      </c>
      <c r="G80" s="85" t="s">
        <v>3</v>
      </c>
      <c r="H80" s="85"/>
      <c r="I80" s="85"/>
      <c r="J80" s="85" t="s">
        <v>868</v>
      </c>
      <c r="K80" s="85" t="s">
        <v>603</v>
      </c>
      <c r="L80" s="86" t="s">
        <v>634</v>
      </c>
      <c r="M80" s="582">
        <f>VLOOKUP(B80,'Fire EN 54'!$D$5:$L$493,9,0)</f>
        <v>85371099</v>
      </c>
    </row>
    <row r="81" spans="1:164" s="60" customFormat="1" ht="15" customHeight="1" x14ac:dyDescent="0.15">
      <c r="A81" s="609" t="s">
        <v>162</v>
      </c>
      <c r="B81" s="610"/>
      <c r="C81" s="610"/>
      <c r="D81" s="610"/>
      <c r="E81" s="586"/>
      <c r="F81" s="611"/>
      <c r="G81" s="611"/>
      <c r="H81" s="611"/>
      <c r="I81" s="611"/>
      <c r="J81" s="611"/>
      <c r="K81" s="611"/>
      <c r="L81" s="611"/>
      <c r="M81" s="589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0"/>
      <c r="BD81" s="50"/>
      <c r="BE81" s="50"/>
      <c r="BF81" s="50"/>
      <c r="BG81" s="50"/>
      <c r="BH81" s="50"/>
      <c r="BI81" s="50"/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0"/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0"/>
      <c r="CJ81" s="50"/>
      <c r="CK81" s="50"/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0"/>
      <c r="DB81" s="50"/>
      <c r="DC81" s="50"/>
      <c r="DD81" s="50"/>
      <c r="DE81" s="50"/>
      <c r="DF81" s="50"/>
      <c r="DG81" s="50"/>
      <c r="DH81" s="50"/>
      <c r="DI81" s="50"/>
      <c r="DJ81" s="50"/>
      <c r="DK81" s="50"/>
      <c r="DL81" s="50"/>
      <c r="DM81" s="50"/>
      <c r="DN81" s="50"/>
      <c r="DO81" s="50"/>
      <c r="DP81" s="50"/>
      <c r="DQ81" s="50"/>
      <c r="DR81" s="50"/>
      <c r="DS81" s="50"/>
      <c r="DT81" s="50"/>
      <c r="DU81" s="50"/>
      <c r="DV81" s="50"/>
      <c r="DW81" s="50"/>
      <c r="DX81" s="50"/>
      <c r="DY81" s="50"/>
      <c r="DZ81" s="50"/>
      <c r="EA81" s="50"/>
      <c r="EB81" s="50"/>
      <c r="EC81" s="50"/>
      <c r="ED81" s="50"/>
      <c r="EE81" s="50"/>
      <c r="EF81" s="50"/>
      <c r="EG81" s="50"/>
      <c r="EH81" s="50"/>
      <c r="EI81" s="50"/>
      <c r="EJ81" s="50"/>
      <c r="EK81" s="50"/>
      <c r="EL81" s="50"/>
      <c r="EM81" s="50"/>
      <c r="EN81" s="50"/>
      <c r="EO81" s="50"/>
      <c r="EP81" s="50"/>
      <c r="EQ81" s="50"/>
      <c r="ER81" s="50"/>
      <c r="ES81" s="50"/>
      <c r="ET81" s="50"/>
      <c r="EU81" s="50"/>
      <c r="EV81" s="50"/>
      <c r="EW81" s="50"/>
      <c r="EX81" s="50"/>
      <c r="EY81" s="50"/>
      <c r="EZ81" s="50"/>
      <c r="FA81" s="50"/>
      <c r="FB81" s="50"/>
      <c r="FC81" s="50"/>
      <c r="FD81" s="50"/>
      <c r="FE81" s="50"/>
      <c r="FF81" s="50"/>
      <c r="FG81" s="50"/>
      <c r="FH81" s="50"/>
    </row>
    <row r="82" spans="1:164" s="60" customFormat="1" ht="46.5" customHeight="1" x14ac:dyDescent="0.15">
      <c r="A82" s="59"/>
      <c r="B82" s="389" t="s">
        <v>1046</v>
      </c>
      <c r="C82" s="398" t="s">
        <v>163</v>
      </c>
      <c r="D82" s="398" t="s">
        <v>636</v>
      </c>
      <c r="E82" s="319">
        <f>VLOOKUP(B82,'Fire EN 54'!$D$5:$H$497,5,0)</f>
        <v>292</v>
      </c>
      <c r="F82" s="399" t="s">
        <v>695</v>
      </c>
      <c r="G82" s="85" t="s">
        <v>3</v>
      </c>
      <c r="H82" s="85"/>
      <c r="I82" s="85"/>
      <c r="J82" s="85" t="s">
        <v>839</v>
      </c>
      <c r="K82" s="108">
        <f>'Dodatkowa gwarancja'!$E$13</f>
        <v>17</v>
      </c>
      <c r="L82" s="86" t="s">
        <v>633</v>
      </c>
      <c r="M82" s="582">
        <f>VLOOKUP(B82,'Fire EN 54'!$D$5:$L$493,9,0)</f>
        <v>8531103000</v>
      </c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0"/>
      <c r="BD82" s="50"/>
      <c r="BE82" s="50"/>
      <c r="BF82" s="50"/>
      <c r="BG82" s="50"/>
      <c r="BH82" s="50"/>
      <c r="BI82" s="50"/>
      <c r="BJ82" s="50"/>
      <c r="BK82" s="50"/>
      <c r="BL82" s="50"/>
      <c r="BM82" s="50"/>
      <c r="BN82" s="50"/>
      <c r="BO82" s="50"/>
      <c r="BP82" s="50"/>
      <c r="BQ82" s="50"/>
      <c r="BR82" s="50"/>
      <c r="BS82" s="50"/>
      <c r="BT82" s="50"/>
      <c r="BU82" s="50"/>
      <c r="BV82" s="50"/>
      <c r="BW82" s="50"/>
      <c r="BX82" s="50"/>
      <c r="BY82" s="50"/>
      <c r="BZ82" s="50"/>
      <c r="CA82" s="50"/>
      <c r="CB82" s="50"/>
      <c r="CC82" s="50"/>
      <c r="CD82" s="50"/>
      <c r="CE82" s="50"/>
      <c r="CF82" s="50"/>
      <c r="CG82" s="50"/>
      <c r="CH82" s="50"/>
      <c r="CI82" s="50"/>
      <c r="CJ82" s="50"/>
      <c r="CK82" s="50"/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/>
      <c r="CY82" s="50"/>
      <c r="CZ82" s="50"/>
      <c r="DA82" s="50"/>
      <c r="DB82" s="50"/>
      <c r="DC82" s="50"/>
      <c r="DD82" s="50"/>
      <c r="DE82" s="50"/>
      <c r="DF82" s="50"/>
      <c r="DG82" s="50"/>
      <c r="DH82" s="50"/>
      <c r="DI82" s="50"/>
      <c r="DJ82" s="50"/>
      <c r="DK82" s="50"/>
      <c r="DL82" s="50"/>
      <c r="DM82" s="50"/>
      <c r="DN82" s="50"/>
      <c r="DO82" s="50"/>
      <c r="DP82" s="50"/>
      <c r="DQ82" s="50"/>
      <c r="DR82" s="50"/>
      <c r="DS82" s="50"/>
      <c r="DT82" s="50"/>
      <c r="DU82" s="50"/>
      <c r="DV82" s="50"/>
      <c r="DW82" s="50"/>
      <c r="DX82" s="50"/>
      <c r="DY82" s="50"/>
      <c r="DZ82" s="50"/>
      <c r="EA82" s="50"/>
      <c r="EB82" s="50"/>
      <c r="EC82" s="50"/>
      <c r="ED82" s="50"/>
      <c r="EE82" s="50"/>
      <c r="EF82" s="50"/>
      <c r="EG82" s="50"/>
      <c r="EH82" s="50"/>
      <c r="EI82" s="50"/>
      <c r="EJ82" s="50"/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/>
      <c r="EX82" s="50"/>
      <c r="EY82" s="50"/>
      <c r="EZ82" s="50"/>
      <c r="FA82" s="50"/>
      <c r="FB82" s="50"/>
      <c r="FC82" s="50"/>
      <c r="FD82" s="50"/>
      <c r="FE82" s="50"/>
      <c r="FF82" s="50"/>
      <c r="FG82" s="50"/>
      <c r="FH82" s="50"/>
    </row>
    <row r="83" spans="1:164" s="60" customFormat="1" ht="52.5" customHeight="1" x14ac:dyDescent="0.15">
      <c r="A83" s="59"/>
      <c r="B83" s="393" t="s">
        <v>1047</v>
      </c>
      <c r="C83" s="400" t="s">
        <v>164</v>
      </c>
      <c r="D83" s="400" t="s">
        <v>165</v>
      </c>
      <c r="E83" s="319">
        <f>VLOOKUP(B83,'Fire EN 54'!$D$5:$H$497,5,0)</f>
        <v>301</v>
      </c>
      <c r="F83" s="399" t="s">
        <v>695</v>
      </c>
      <c r="G83" s="85" t="s">
        <v>3</v>
      </c>
      <c r="H83" s="85"/>
      <c r="I83" s="85"/>
      <c r="J83" s="85" t="s">
        <v>839</v>
      </c>
      <c r="K83" s="108">
        <f>'Dodatkowa gwarancja'!$E$13</f>
        <v>17</v>
      </c>
      <c r="L83" s="86" t="s">
        <v>633</v>
      </c>
      <c r="M83" s="582">
        <f>VLOOKUP(B83,'Fire EN 54'!$D$5:$L$493,9,0)</f>
        <v>8531103000</v>
      </c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0"/>
      <c r="BD83" s="50"/>
      <c r="BE83" s="50"/>
      <c r="BF83" s="50"/>
      <c r="BG83" s="50"/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  <c r="BS83" s="50"/>
      <c r="BT83" s="50"/>
      <c r="BU83" s="50"/>
      <c r="BV83" s="50"/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/>
      <c r="CM83" s="50"/>
      <c r="CN83" s="50"/>
      <c r="CO83" s="50"/>
      <c r="CP83" s="50"/>
      <c r="CQ83" s="50"/>
      <c r="CR83" s="50"/>
      <c r="CS83" s="50"/>
      <c r="CT83" s="50"/>
      <c r="CU83" s="50"/>
      <c r="CV83" s="50"/>
      <c r="CW83" s="50"/>
      <c r="CX83" s="50"/>
      <c r="CY83" s="50"/>
      <c r="CZ83" s="50"/>
      <c r="DA83" s="50"/>
      <c r="DB83" s="50"/>
      <c r="DC83" s="50"/>
      <c r="DD83" s="50"/>
      <c r="DE83" s="50"/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/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/>
      <c r="EW83" s="50"/>
      <c r="EX83" s="50"/>
      <c r="EY83" s="50"/>
      <c r="EZ83" s="50"/>
      <c r="FA83" s="50"/>
      <c r="FB83" s="50"/>
      <c r="FC83" s="50"/>
      <c r="FD83" s="50"/>
      <c r="FE83" s="50"/>
      <c r="FF83" s="50"/>
      <c r="FG83" s="50"/>
      <c r="FH83" s="50"/>
    </row>
    <row r="84" spans="1:164" s="60" customFormat="1" ht="47.25" customHeight="1" x14ac:dyDescent="0.15">
      <c r="A84" s="59"/>
      <c r="B84" s="393" t="s">
        <v>1048</v>
      </c>
      <c r="C84" s="400" t="s">
        <v>166</v>
      </c>
      <c r="D84" s="400" t="s">
        <v>784</v>
      </c>
      <c r="E84" s="319">
        <f>VLOOKUP(B84,'Fire EN 54'!$D$5:$H$497,5,0)</f>
        <v>326</v>
      </c>
      <c r="F84" s="399" t="s">
        <v>695</v>
      </c>
      <c r="G84" s="85" t="s">
        <v>3</v>
      </c>
      <c r="H84" s="85"/>
      <c r="I84" s="85"/>
      <c r="J84" s="85" t="s">
        <v>839</v>
      </c>
      <c r="K84" s="108">
        <f>'Dodatkowa gwarancja'!$E$13</f>
        <v>17</v>
      </c>
      <c r="L84" s="86" t="s">
        <v>633</v>
      </c>
      <c r="M84" s="582">
        <f>VLOOKUP(B84,'Fire EN 54'!$D$5:$L$493,9,0)</f>
        <v>8531103000</v>
      </c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50"/>
      <c r="AR84" s="50"/>
      <c r="AS84" s="50"/>
      <c r="AT84" s="50"/>
      <c r="AU84" s="50"/>
      <c r="AV84" s="50"/>
      <c r="AW84" s="50"/>
      <c r="AX84" s="50"/>
      <c r="AY84" s="50"/>
      <c r="AZ84" s="50"/>
      <c r="BA84" s="50"/>
      <c r="BB84" s="50"/>
      <c r="BC84" s="50"/>
      <c r="BD84" s="50"/>
      <c r="BE84" s="50"/>
      <c r="BF84" s="50"/>
      <c r="BG84" s="50"/>
      <c r="BH84" s="50"/>
      <c r="BI84" s="50"/>
      <c r="BJ84" s="50"/>
      <c r="BK84" s="50"/>
      <c r="BL84" s="50"/>
      <c r="BM84" s="50"/>
      <c r="BN84" s="50"/>
      <c r="BO84" s="50"/>
      <c r="BP84" s="50"/>
      <c r="BQ84" s="50"/>
      <c r="BR84" s="50"/>
      <c r="BS84" s="50"/>
      <c r="BT84" s="50"/>
      <c r="BU84" s="50"/>
      <c r="BV84" s="50"/>
      <c r="BW84" s="50"/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50"/>
      <c r="CI84" s="50"/>
      <c r="CJ84" s="50"/>
      <c r="CK84" s="50"/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/>
      <c r="CY84" s="50"/>
      <c r="CZ84" s="50"/>
      <c r="DA84" s="50"/>
      <c r="DB84" s="50"/>
      <c r="DC84" s="50"/>
      <c r="DD84" s="50"/>
      <c r="DE84" s="50"/>
      <c r="DF84" s="50"/>
      <c r="DG84" s="50"/>
      <c r="DH84" s="50"/>
      <c r="DI84" s="50"/>
      <c r="DJ84" s="50"/>
      <c r="DK84" s="50"/>
      <c r="DL84" s="50"/>
      <c r="DM84" s="50"/>
      <c r="DN84" s="50"/>
      <c r="DO84" s="50"/>
      <c r="DP84" s="50"/>
      <c r="DQ84" s="50"/>
      <c r="DR84" s="50"/>
      <c r="DS84" s="50"/>
      <c r="DT84" s="50"/>
      <c r="DU84" s="50"/>
      <c r="DV84" s="50"/>
      <c r="DW84" s="50"/>
      <c r="DX84" s="50"/>
      <c r="DY84" s="50"/>
      <c r="DZ84" s="50"/>
      <c r="EA84" s="50"/>
      <c r="EB84" s="50"/>
      <c r="EC84" s="50"/>
      <c r="ED84" s="50"/>
      <c r="EE84" s="50"/>
      <c r="EF84" s="50"/>
      <c r="EG84" s="50"/>
      <c r="EH84" s="50"/>
      <c r="EI84" s="50"/>
      <c r="EJ84" s="50"/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/>
      <c r="EX84" s="50"/>
      <c r="EY84" s="50"/>
      <c r="EZ84" s="50"/>
      <c r="FA84" s="50"/>
      <c r="FB84" s="50"/>
      <c r="FC84" s="50"/>
      <c r="FD84" s="50"/>
      <c r="FE84" s="50"/>
      <c r="FF84" s="50"/>
      <c r="FG84" s="50"/>
      <c r="FH84" s="50"/>
    </row>
    <row r="85" spans="1:164" s="60" customFormat="1" ht="47.25" customHeight="1" x14ac:dyDescent="0.15">
      <c r="A85" s="59"/>
      <c r="B85" s="393" t="s">
        <v>1049</v>
      </c>
      <c r="C85" s="400" t="s">
        <v>167</v>
      </c>
      <c r="D85" s="400" t="s">
        <v>785</v>
      </c>
      <c r="E85" s="319">
        <f>VLOOKUP(B85,'Fire EN 54'!$D$5:$H$497,5,0)</f>
        <v>343</v>
      </c>
      <c r="F85" s="399" t="s">
        <v>695</v>
      </c>
      <c r="G85" s="85" t="s">
        <v>3</v>
      </c>
      <c r="H85" s="85"/>
      <c r="I85" s="85"/>
      <c r="J85" s="85" t="s">
        <v>839</v>
      </c>
      <c r="K85" s="108">
        <f>'Dodatkowa gwarancja'!$E$13</f>
        <v>17</v>
      </c>
      <c r="L85" s="86" t="s">
        <v>633</v>
      </c>
      <c r="M85" s="582">
        <f>VLOOKUP(B85,'Fire EN 54'!$D$5:$L$493,9,0)</f>
        <v>8531103000</v>
      </c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50"/>
      <c r="AR85" s="50"/>
      <c r="AS85" s="50"/>
      <c r="AT85" s="50"/>
      <c r="AU85" s="50"/>
      <c r="AV85" s="50"/>
      <c r="AW85" s="50"/>
      <c r="AX85" s="50"/>
      <c r="AY85" s="50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0"/>
      <c r="CI85" s="50"/>
      <c r="CJ85" s="50"/>
      <c r="CK85" s="50"/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/>
      <c r="CY85" s="50"/>
      <c r="CZ85" s="50"/>
      <c r="DA85" s="50"/>
      <c r="DB85" s="50"/>
      <c r="DC85" s="50"/>
      <c r="DD85" s="50"/>
      <c r="DE85" s="50"/>
      <c r="DF85" s="50"/>
      <c r="DG85" s="50"/>
      <c r="DH85" s="50"/>
      <c r="DI85" s="50"/>
      <c r="DJ85" s="50"/>
      <c r="DK85" s="50"/>
      <c r="DL85" s="50"/>
      <c r="DM85" s="50"/>
      <c r="DN85" s="50"/>
      <c r="DO85" s="50"/>
      <c r="DP85" s="50"/>
      <c r="DQ85" s="50"/>
      <c r="DR85" s="50"/>
      <c r="DS85" s="50"/>
      <c r="DT85" s="50"/>
      <c r="DU85" s="50"/>
      <c r="DV85" s="50"/>
      <c r="DW85" s="50"/>
      <c r="DX85" s="50"/>
      <c r="DY85" s="50"/>
      <c r="DZ85" s="50"/>
      <c r="EA85" s="50"/>
      <c r="EB85" s="50"/>
      <c r="EC85" s="50"/>
      <c r="ED85" s="50"/>
      <c r="EE85" s="50"/>
      <c r="EF85" s="50"/>
      <c r="EG85" s="50"/>
      <c r="EH85" s="50"/>
      <c r="EI85" s="50"/>
      <c r="EJ85" s="50"/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/>
      <c r="EX85" s="50"/>
      <c r="EY85" s="50"/>
      <c r="EZ85" s="50"/>
      <c r="FA85" s="50"/>
      <c r="FB85" s="50"/>
      <c r="FC85" s="50"/>
      <c r="FD85" s="50"/>
      <c r="FE85" s="50"/>
      <c r="FF85" s="50"/>
      <c r="FG85" s="50"/>
      <c r="FH85" s="50"/>
    </row>
    <row r="86" spans="1:164" s="60" customFormat="1" ht="52.5" customHeight="1" x14ac:dyDescent="0.15">
      <c r="A86" s="59"/>
      <c r="B86" s="393" t="s">
        <v>635</v>
      </c>
      <c r="C86" s="400" t="s">
        <v>168</v>
      </c>
      <c r="D86" s="400" t="s">
        <v>786</v>
      </c>
      <c r="E86" s="319">
        <f>VLOOKUP(B86,'Fire EN 54'!$D$5:$H$497,5,0)</f>
        <v>350</v>
      </c>
      <c r="F86" s="399" t="s">
        <v>695</v>
      </c>
      <c r="G86" s="85" t="s">
        <v>3</v>
      </c>
      <c r="H86" s="85"/>
      <c r="I86" s="85"/>
      <c r="J86" s="85" t="s">
        <v>839</v>
      </c>
      <c r="K86" s="108">
        <f>'Dodatkowa gwarancja'!$E$13</f>
        <v>17</v>
      </c>
      <c r="L86" s="86" t="s">
        <v>633</v>
      </c>
      <c r="M86" s="582">
        <f>VLOOKUP(B86,'Fire EN 54'!$D$5:$L$493,9,0)</f>
        <v>8531103000</v>
      </c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50"/>
      <c r="CI86" s="50"/>
      <c r="CJ86" s="50"/>
      <c r="CK86" s="50"/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/>
      <c r="CY86" s="50"/>
      <c r="CZ86" s="50"/>
      <c r="DA86" s="50"/>
      <c r="DB86" s="50"/>
      <c r="DC86" s="50"/>
      <c r="DD86" s="50"/>
      <c r="DE86" s="50"/>
      <c r="DF86" s="50"/>
      <c r="DG86" s="50"/>
      <c r="DH86" s="50"/>
      <c r="DI86" s="50"/>
      <c r="DJ86" s="50"/>
      <c r="DK86" s="50"/>
      <c r="DL86" s="50"/>
      <c r="DM86" s="50"/>
      <c r="DN86" s="50"/>
      <c r="DO86" s="50"/>
      <c r="DP86" s="50"/>
      <c r="DQ86" s="50"/>
      <c r="DR86" s="50"/>
      <c r="DS86" s="50"/>
      <c r="DT86" s="50"/>
      <c r="DU86" s="50"/>
      <c r="DV86" s="50"/>
      <c r="DW86" s="50"/>
      <c r="DX86" s="50"/>
      <c r="DY86" s="50"/>
      <c r="DZ86" s="50"/>
      <c r="EA86" s="50"/>
      <c r="EB86" s="50"/>
      <c r="EC86" s="50"/>
      <c r="ED86" s="50"/>
      <c r="EE86" s="50"/>
      <c r="EF86" s="50"/>
      <c r="EG86" s="50"/>
      <c r="EH86" s="50"/>
      <c r="EI86" s="50"/>
      <c r="EJ86" s="50"/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/>
      <c r="EX86" s="50"/>
      <c r="EY86" s="50"/>
      <c r="EZ86" s="50"/>
      <c r="FA86" s="50"/>
      <c r="FB86" s="50"/>
      <c r="FC86" s="50"/>
      <c r="FD86" s="50"/>
      <c r="FE86" s="50"/>
      <c r="FF86" s="50"/>
      <c r="FG86" s="50"/>
      <c r="FH86" s="50"/>
    </row>
    <row r="87" spans="1:164" s="60" customFormat="1" ht="47.25" customHeight="1" x14ac:dyDescent="0.15">
      <c r="A87" s="59"/>
      <c r="B87" s="393" t="s">
        <v>1050</v>
      </c>
      <c r="C87" s="400" t="s">
        <v>169</v>
      </c>
      <c r="D87" s="400" t="s">
        <v>787</v>
      </c>
      <c r="E87" s="319">
        <f>VLOOKUP(B87,'Fire EN 54'!$D$5:$H$497,5,0)</f>
        <v>377</v>
      </c>
      <c r="F87" s="399" t="s">
        <v>695</v>
      </c>
      <c r="G87" s="85" t="s">
        <v>3</v>
      </c>
      <c r="H87" s="85"/>
      <c r="I87" s="85"/>
      <c r="J87" s="85" t="s">
        <v>839</v>
      </c>
      <c r="K87" s="108">
        <f>'Dodatkowa gwarancja'!$E$13</f>
        <v>17</v>
      </c>
      <c r="L87" s="86" t="s">
        <v>633</v>
      </c>
      <c r="M87" s="582">
        <f>VLOOKUP(B87,'Fire EN 54'!$D$5:$L$493,9,0)</f>
        <v>8531103000</v>
      </c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</row>
    <row r="88" spans="1:164" s="60" customFormat="1" ht="51" customHeight="1" x14ac:dyDescent="0.15">
      <c r="A88" s="59"/>
      <c r="B88" s="393" t="s">
        <v>1051</v>
      </c>
      <c r="C88" s="400" t="s">
        <v>170</v>
      </c>
      <c r="D88" s="400" t="s">
        <v>171</v>
      </c>
      <c r="E88" s="319">
        <f>VLOOKUP(B88,'Fire EN 54'!$D$5:$H$497,5,0)</f>
        <v>313</v>
      </c>
      <c r="F88" s="399" t="s">
        <v>695</v>
      </c>
      <c r="G88" s="85" t="s">
        <v>3</v>
      </c>
      <c r="H88" s="85"/>
      <c r="I88" s="85"/>
      <c r="J88" s="85" t="s">
        <v>839</v>
      </c>
      <c r="K88" s="108">
        <f>'Dodatkowa gwarancja'!$E$13</f>
        <v>17</v>
      </c>
      <c r="L88" s="86" t="s">
        <v>633</v>
      </c>
      <c r="M88" s="582">
        <f>VLOOKUP(B88,'Fire EN 54'!$D$5:$L$493,9,0)</f>
        <v>8531103000</v>
      </c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0"/>
      <c r="CI88" s="50"/>
      <c r="CJ88" s="50"/>
      <c r="CK88" s="50"/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0"/>
      <c r="DB88" s="50"/>
      <c r="DC88" s="50"/>
      <c r="DD88" s="50"/>
      <c r="DE88" s="50"/>
      <c r="DF88" s="50"/>
      <c r="DG88" s="50"/>
      <c r="DH88" s="50"/>
      <c r="DI88" s="50"/>
      <c r="DJ88" s="50"/>
      <c r="DK88" s="50"/>
      <c r="DL88" s="50"/>
      <c r="DM88" s="50"/>
      <c r="DN88" s="50"/>
      <c r="DO88" s="50"/>
      <c r="DP88" s="50"/>
      <c r="DQ88" s="50"/>
      <c r="DR88" s="50"/>
      <c r="DS88" s="50"/>
      <c r="DT88" s="50"/>
      <c r="DU88" s="50"/>
      <c r="DV88" s="50"/>
      <c r="DW88" s="50"/>
      <c r="DX88" s="50"/>
      <c r="DY88" s="50"/>
      <c r="DZ88" s="50"/>
      <c r="EA88" s="50"/>
      <c r="EB88" s="50"/>
      <c r="EC88" s="50"/>
      <c r="ED88" s="50"/>
      <c r="EE88" s="50"/>
      <c r="EF88" s="50"/>
      <c r="EG88" s="50"/>
      <c r="EH88" s="50"/>
      <c r="EI88" s="50"/>
      <c r="EJ88" s="50"/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/>
      <c r="EX88" s="50"/>
      <c r="EY88" s="50"/>
      <c r="EZ88" s="50"/>
      <c r="FA88" s="50"/>
      <c r="FB88" s="50"/>
      <c r="FC88" s="50"/>
      <c r="FD88" s="50"/>
      <c r="FE88" s="50"/>
      <c r="FF88" s="50"/>
      <c r="FG88" s="50"/>
      <c r="FH88" s="50"/>
    </row>
    <row r="89" spans="1:164" s="502" customFormat="1" ht="51" customHeight="1" x14ac:dyDescent="0.15">
      <c r="A89" s="493"/>
      <c r="B89" s="494" t="s">
        <v>2684</v>
      </c>
      <c r="C89" s="495" t="s">
        <v>2683</v>
      </c>
      <c r="D89" s="496" t="s">
        <v>2699</v>
      </c>
      <c r="E89" s="319">
        <f>VLOOKUP(B89,'Fire EN 54'!$D$5:$H$497,5,0)</f>
        <v>657</v>
      </c>
      <c r="F89" s="497" t="s">
        <v>695</v>
      </c>
      <c r="G89" s="498" t="s">
        <v>3</v>
      </c>
      <c r="H89" s="498"/>
      <c r="I89" s="498"/>
      <c r="J89" s="498" t="s">
        <v>839</v>
      </c>
      <c r="K89" s="499">
        <f>'Dodatkowa gwarancja'!$E$13</f>
        <v>17</v>
      </c>
      <c r="L89" s="500" t="s">
        <v>633</v>
      </c>
      <c r="M89" s="582">
        <f>VLOOKUP(B89,'Fire EN 54'!$D$5:$L$493,9,0)</f>
        <v>8531103000</v>
      </c>
      <c r="N89" s="501"/>
      <c r="O89" s="501"/>
      <c r="P89" s="501"/>
      <c r="Q89" s="501"/>
      <c r="R89" s="501"/>
      <c r="S89" s="501"/>
      <c r="T89" s="501"/>
      <c r="U89" s="501"/>
      <c r="V89" s="501"/>
      <c r="W89" s="501"/>
      <c r="X89" s="501"/>
      <c r="Y89" s="501"/>
      <c r="Z89" s="501"/>
      <c r="AA89" s="501"/>
      <c r="AB89" s="501"/>
      <c r="AC89" s="501"/>
      <c r="AD89" s="501"/>
      <c r="AE89" s="501"/>
      <c r="AF89" s="501"/>
      <c r="AG89" s="501"/>
      <c r="AH89" s="501"/>
      <c r="AI89" s="501"/>
      <c r="AJ89" s="501"/>
      <c r="AK89" s="501"/>
      <c r="AL89" s="501"/>
      <c r="AM89" s="501"/>
      <c r="AN89" s="501"/>
      <c r="AO89" s="501"/>
      <c r="AP89" s="501"/>
      <c r="AQ89" s="501"/>
      <c r="AR89" s="501"/>
      <c r="AS89" s="501"/>
      <c r="AT89" s="501"/>
      <c r="AU89" s="501"/>
      <c r="AV89" s="501"/>
      <c r="AW89" s="501"/>
      <c r="AX89" s="501"/>
      <c r="AY89" s="501"/>
      <c r="AZ89" s="501"/>
      <c r="BA89" s="501"/>
      <c r="BB89" s="501"/>
      <c r="BC89" s="501"/>
      <c r="BD89" s="501"/>
      <c r="BE89" s="501"/>
      <c r="BF89" s="501"/>
      <c r="BG89" s="501"/>
      <c r="BH89" s="501"/>
      <c r="BI89" s="501"/>
      <c r="BJ89" s="501"/>
      <c r="BK89" s="501"/>
      <c r="BL89" s="501"/>
      <c r="BM89" s="501"/>
      <c r="BN89" s="501"/>
      <c r="BO89" s="501"/>
      <c r="BP89" s="501"/>
      <c r="BQ89" s="501"/>
      <c r="BR89" s="501"/>
      <c r="BS89" s="501"/>
      <c r="BT89" s="501"/>
      <c r="BU89" s="501"/>
      <c r="BV89" s="501"/>
      <c r="BW89" s="501"/>
      <c r="BX89" s="501"/>
      <c r="BY89" s="501"/>
      <c r="BZ89" s="501"/>
      <c r="CA89" s="501"/>
      <c r="CB89" s="501"/>
      <c r="CC89" s="501"/>
      <c r="CD89" s="501"/>
      <c r="CE89" s="501"/>
      <c r="CF89" s="501"/>
      <c r="CG89" s="501"/>
      <c r="CH89" s="501"/>
      <c r="CI89" s="501"/>
      <c r="CJ89" s="501"/>
      <c r="CK89" s="501"/>
      <c r="CL89" s="501"/>
      <c r="CM89" s="501"/>
      <c r="CN89" s="501"/>
      <c r="CO89" s="501"/>
      <c r="CP89" s="501"/>
      <c r="CQ89" s="501"/>
      <c r="CR89" s="501"/>
      <c r="CS89" s="501"/>
      <c r="CT89" s="501"/>
      <c r="CU89" s="501"/>
      <c r="CV89" s="501"/>
      <c r="CW89" s="501"/>
      <c r="CX89" s="501"/>
      <c r="CY89" s="501"/>
      <c r="CZ89" s="501"/>
      <c r="DA89" s="501"/>
      <c r="DB89" s="501"/>
      <c r="DC89" s="501"/>
      <c r="DD89" s="501"/>
      <c r="DE89" s="501"/>
      <c r="DF89" s="501"/>
      <c r="DG89" s="501"/>
      <c r="DH89" s="501"/>
      <c r="DI89" s="501"/>
      <c r="DJ89" s="501"/>
      <c r="DK89" s="501"/>
      <c r="DL89" s="501"/>
      <c r="DM89" s="501"/>
      <c r="DN89" s="501"/>
      <c r="DO89" s="501"/>
      <c r="DP89" s="501"/>
      <c r="DQ89" s="501"/>
      <c r="DR89" s="501"/>
      <c r="DS89" s="501"/>
      <c r="DT89" s="501"/>
      <c r="DU89" s="501"/>
      <c r="DV89" s="501"/>
      <c r="DW89" s="501"/>
      <c r="DX89" s="501"/>
      <c r="DY89" s="501"/>
      <c r="DZ89" s="501"/>
      <c r="EA89" s="501"/>
      <c r="EB89" s="501"/>
      <c r="EC89" s="501"/>
      <c r="ED89" s="501"/>
      <c r="EE89" s="501"/>
      <c r="EF89" s="501"/>
      <c r="EG89" s="501"/>
      <c r="EH89" s="501"/>
      <c r="EI89" s="501"/>
      <c r="EJ89" s="501"/>
      <c r="EK89" s="501"/>
      <c r="EL89" s="501"/>
      <c r="EM89" s="501"/>
      <c r="EN89" s="501"/>
      <c r="EO89" s="501"/>
      <c r="EP89" s="501"/>
      <c r="EQ89" s="501"/>
      <c r="ER89" s="501"/>
      <c r="ES89" s="501"/>
      <c r="ET89" s="501"/>
      <c r="EU89" s="501"/>
      <c r="EV89" s="501"/>
      <c r="EW89" s="501"/>
      <c r="EX89" s="501"/>
      <c r="EY89" s="501"/>
      <c r="EZ89" s="501"/>
      <c r="FA89" s="501"/>
      <c r="FB89" s="501"/>
      <c r="FC89" s="501"/>
      <c r="FD89" s="501"/>
      <c r="FE89" s="501"/>
      <c r="FF89" s="501"/>
      <c r="FG89" s="501"/>
      <c r="FH89" s="501"/>
    </row>
    <row r="90" spans="1:164" s="60" customFormat="1" ht="47.25" customHeight="1" x14ac:dyDescent="0.15">
      <c r="A90" s="59"/>
      <c r="B90" s="393" t="s">
        <v>1052</v>
      </c>
      <c r="C90" s="400" t="s">
        <v>172</v>
      </c>
      <c r="D90" s="339" t="s">
        <v>742</v>
      </c>
      <c r="E90" s="319">
        <f>VLOOKUP(B90,'Fire EN 54'!$D$5:$H$497,5,0)</f>
        <v>657</v>
      </c>
      <c r="F90" s="399" t="s">
        <v>695</v>
      </c>
      <c r="G90" s="85" t="s">
        <v>3</v>
      </c>
      <c r="H90" s="85"/>
      <c r="I90" s="85"/>
      <c r="J90" s="85" t="s">
        <v>839</v>
      </c>
      <c r="K90" s="108">
        <f>'Dodatkowa gwarancja'!$D$13</f>
        <v>14</v>
      </c>
      <c r="L90" s="86" t="s">
        <v>633</v>
      </c>
      <c r="M90" s="582">
        <f>VLOOKUP(B90,'Fire EN 54'!$D$5:$L$493,9,0)</f>
        <v>8531103000</v>
      </c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50"/>
      <c r="AR90" s="50"/>
      <c r="AS90" s="50"/>
      <c r="AT90" s="50"/>
      <c r="AU90" s="50"/>
      <c r="AV90" s="50"/>
      <c r="AW90" s="50"/>
      <c r="AX90" s="50"/>
      <c r="AY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  <c r="CC90" s="50"/>
      <c r="CD90" s="50"/>
      <c r="CE90" s="50"/>
      <c r="CF90" s="50"/>
      <c r="CG90" s="50"/>
      <c r="CH90" s="50"/>
      <c r="CI90" s="50"/>
      <c r="CJ90" s="50"/>
      <c r="CK90" s="50"/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/>
      <c r="CY90" s="50"/>
      <c r="CZ90" s="50"/>
      <c r="DA90" s="50"/>
      <c r="DB90" s="50"/>
      <c r="DC90" s="50"/>
      <c r="DD90" s="50"/>
      <c r="DE90" s="50"/>
      <c r="DF90" s="50"/>
      <c r="DG90" s="50"/>
      <c r="DH90" s="50"/>
      <c r="DI90" s="50"/>
      <c r="DJ90" s="50"/>
      <c r="DK90" s="50"/>
      <c r="DL90" s="50"/>
      <c r="DM90" s="50"/>
      <c r="DN90" s="50"/>
      <c r="DO90" s="50"/>
      <c r="DP90" s="50"/>
      <c r="DQ90" s="50"/>
      <c r="DR90" s="50"/>
      <c r="DS90" s="50"/>
      <c r="DT90" s="50"/>
      <c r="DU90" s="50"/>
      <c r="DV90" s="50"/>
      <c r="DW90" s="50"/>
      <c r="DX90" s="50"/>
      <c r="DY90" s="50"/>
      <c r="DZ90" s="50"/>
      <c r="EA90" s="50"/>
      <c r="EB90" s="50"/>
      <c r="EC90" s="50"/>
      <c r="ED90" s="50"/>
      <c r="EE90" s="50"/>
      <c r="EF90" s="50"/>
      <c r="EG90" s="50"/>
      <c r="EH90" s="50"/>
      <c r="EI90" s="50"/>
      <c r="EJ90" s="50"/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/>
      <c r="EX90" s="50"/>
      <c r="EY90" s="50"/>
      <c r="EZ90" s="50"/>
      <c r="FA90" s="50"/>
      <c r="FB90" s="50"/>
      <c r="FC90" s="50"/>
      <c r="FD90" s="50"/>
      <c r="FE90" s="50"/>
      <c r="FF90" s="50"/>
      <c r="FG90" s="50"/>
      <c r="FH90" s="50"/>
    </row>
    <row r="91" spans="1:164" s="57" customFormat="1" ht="18.75" customHeight="1" x14ac:dyDescent="0.15">
      <c r="A91" s="615" t="s">
        <v>783</v>
      </c>
      <c r="B91" s="616"/>
      <c r="C91" s="616"/>
      <c r="D91" s="616"/>
      <c r="E91" s="581"/>
      <c r="F91" s="616"/>
      <c r="G91" s="616"/>
      <c r="H91" s="616"/>
      <c r="I91" s="616"/>
      <c r="J91" s="616"/>
      <c r="K91" s="616"/>
      <c r="L91" s="616"/>
      <c r="M91" s="59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</row>
    <row r="92" spans="1:164" s="61" customFormat="1" ht="11.25" x14ac:dyDescent="0.15">
      <c r="A92" s="618" t="s">
        <v>174</v>
      </c>
      <c r="B92" s="619"/>
      <c r="C92" s="619"/>
      <c r="D92" s="619"/>
      <c r="E92" s="587"/>
      <c r="F92" s="617"/>
      <c r="G92" s="617"/>
      <c r="H92" s="617"/>
      <c r="I92" s="617"/>
      <c r="J92" s="617"/>
      <c r="K92" s="617"/>
      <c r="L92" s="617"/>
      <c r="M92" s="589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</row>
    <row r="93" spans="1:164" s="57" customFormat="1" ht="51" customHeight="1" x14ac:dyDescent="0.15">
      <c r="A93" s="109"/>
      <c r="B93" s="395" t="s">
        <v>175</v>
      </c>
      <c r="C93" s="395" t="s">
        <v>176</v>
      </c>
      <c r="D93" s="374" t="s">
        <v>177</v>
      </c>
      <c r="E93" s="319">
        <f>VLOOKUP(B93,'Fire EN 54'!$D$5:$H$497,5,0)</f>
        <v>252</v>
      </c>
      <c r="F93" s="375" t="s">
        <v>694</v>
      </c>
      <c r="G93" s="321" t="s">
        <v>3</v>
      </c>
      <c r="H93" s="321"/>
      <c r="I93" s="321"/>
      <c r="J93" s="85" t="s">
        <v>868</v>
      </c>
      <c r="K93" s="85" t="s">
        <v>603</v>
      </c>
      <c r="L93" s="331" t="s">
        <v>634</v>
      </c>
      <c r="M93" s="582">
        <f>VLOOKUP(B93,'Fire EN 54'!$D$5:$L$493,9,0)</f>
        <v>8536909599</v>
      </c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</row>
    <row r="94" spans="1:164" s="61" customFormat="1" ht="51" customHeight="1" x14ac:dyDescent="0.15">
      <c r="A94" s="59"/>
      <c r="B94" s="395" t="s">
        <v>178</v>
      </c>
      <c r="C94" s="395" t="s">
        <v>179</v>
      </c>
      <c r="D94" s="374" t="s">
        <v>180</v>
      </c>
      <c r="E94" s="319">
        <f>VLOOKUP(B94,'Fire EN 54'!$D$5:$H$497,5,0)</f>
        <v>72</v>
      </c>
      <c r="F94" s="375" t="s">
        <v>694</v>
      </c>
      <c r="G94" s="321" t="s">
        <v>3</v>
      </c>
      <c r="H94" s="321"/>
      <c r="I94" s="321"/>
      <c r="J94" s="85" t="s">
        <v>868</v>
      </c>
      <c r="K94" s="85" t="s">
        <v>603</v>
      </c>
      <c r="L94" s="331" t="s">
        <v>634</v>
      </c>
      <c r="M94" s="582">
        <f>VLOOKUP(B94,'Fire EN 54'!$D$5:$L$493,9,0)</f>
        <v>3926909790</v>
      </c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</row>
    <row r="95" spans="1:164" s="61" customFormat="1" ht="51" customHeight="1" x14ac:dyDescent="0.15">
      <c r="A95" s="59"/>
      <c r="B95" s="395" t="s">
        <v>181</v>
      </c>
      <c r="C95" s="395" t="s">
        <v>182</v>
      </c>
      <c r="D95" s="374" t="s">
        <v>183</v>
      </c>
      <c r="E95" s="319">
        <f>VLOOKUP(B95,'Fire EN 54'!$D$5:$H$497,5,0)</f>
        <v>113</v>
      </c>
      <c r="F95" s="375" t="s">
        <v>694</v>
      </c>
      <c r="G95" s="321" t="s">
        <v>3</v>
      </c>
      <c r="H95" s="321"/>
      <c r="I95" s="321"/>
      <c r="J95" s="85" t="s">
        <v>868</v>
      </c>
      <c r="K95" s="85" t="s">
        <v>603</v>
      </c>
      <c r="L95" s="331" t="s">
        <v>634</v>
      </c>
      <c r="M95" s="582">
        <f>VLOOKUP(B95,'Fire EN 54'!$D$5:$L$493,9,0)</f>
        <v>3926909790</v>
      </c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</row>
    <row r="96" spans="1:164" s="61" customFormat="1" ht="51" customHeight="1" x14ac:dyDescent="0.15">
      <c r="A96" s="56"/>
      <c r="B96" s="332" t="s">
        <v>184</v>
      </c>
      <c r="C96" s="332" t="s">
        <v>185</v>
      </c>
      <c r="D96" s="333" t="s">
        <v>186</v>
      </c>
      <c r="E96" s="319">
        <f>VLOOKUP(B96,'Fire EN 54'!$D$5:$H$497,5,0)</f>
        <v>28</v>
      </c>
      <c r="F96" s="375" t="s">
        <v>694</v>
      </c>
      <c r="G96" s="85" t="s">
        <v>3</v>
      </c>
      <c r="H96" s="85"/>
      <c r="I96" s="85"/>
      <c r="J96" s="85" t="s">
        <v>868</v>
      </c>
      <c r="K96" s="85" t="s">
        <v>603</v>
      </c>
      <c r="L96" s="347" t="s">
        <v>634</v>
      </c>
      <c r="M96" s="582">
        <f>VLOOKUP(B96,'Fire EN 54'!$D$5:$L$493,9,0)</f>
        <v>3926909790</v>
      </c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</row>
    <row r="97" spans="1:24" s="61" customFormat="1" ht="51" customHeight="1" x14ac:dyDescent="0.15">
      <c r="A97" s="59"/>
      <c r="B97" s="395" t="s">
        <v>697</v>
      </c>
      <c r="C97" s="395" t="s">
        <v>187</v>
      </c>
      <c r="D97" s="374" t="s">
        <v>188</v>
      </c>
      <c r="E97" s="319">
        <f>VLOOKUP(B97,'Fire EN 54'!$D$5:$H$497,5,0)</f>
        <v>63</v>
      </c>
      <c r="F97" s="375" t="s">
        <v>694</v>
      </c>
      <c r="G97" s="85" t="s">
        <v>3</v>
      </c>
      <c r="H97" s="85"/>
      <c r="I97" s="85"/>
      <c r="J97" s="85" t="s">
        <v>868</v>
      </c>
      <c r="K97" s="85" t="s">
        <v>603</v>
      </c>
      <c r="L97" s="331" t="s">
        <v>634</v>
      </c>
      <c r="M97" s="582">
        <f>VLOOKUP(B97,'Fire EN 54'!$D$5:$L$493,9,0)</f>
        <v>3926909790</v>
      </c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</row>
    <row r="98" spans="1:24" s="61" customFormat="1" ht="51" customHeight="1" x14ac:dyDescent="0.15">
      <c r="A98" s="59"/>
      <c r="B98" s="395" t="s">
        <v>189</v>
      </c>
      <c r="C98" s="395" t="s">
        <v>190</v>
      </c>
      <c r="D98" s="374" t="s">
        <v>970</v>
      </c>
      <c r="E98" s="319">
        <f>VLOOKUP(B98,'Fire EN 54'!$D$5:$H$497,5,0)</f>
        <v>44</v>
      </c>
      <c r="F98" s="375" t="s">
        <v>694</v>
      </c>
      <c r="G98" s="85" t="s">
        <v>3</v>
      </c>
      <c r="H98" s="334" t="s">
        <v>971</v>
      </c>
      <c r="I98" s="85"/>
      <c r="J98" s="85" t="s">
        <v>868</v>
      </c>
      <c r="K98" s="85" t="s">
        <v>603</v>
      </c>
      <c r="L98" s="331" t="s">
        <v>634</v>
      </c>
      <c r="M98" s="582">
        <f>VLOOKUP(B98,'Fire EN 54'!$D$5:$L$493,9,0)</f>
        <v>7320208990</v>
      </c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</row>
    <row r="99" spans="1:24" s="61" customFormat="1" ht="51" customHeight="1" x14ac:dyDescent="0.15">
      <c r="A99" s="59"/>
      <c r="B99" s="329" t="s">
        <v>191</v>
      </c>
      <c r="C99" s="395" t="s">
        <v>192</v>
      </c>
      <c r="D99" s="374" t="s">
        <v>193</v>
      </c>
      <c r="E99" s="319">
        <f>VLOOKUP(B99,'Fire EN 54'!$D$5:$H$497,5,0)</f>
        <v>252</v>
      </c>
      <c r="F99" s="375" t="s">
        <v>694</v>
      </c>
      <c r="G99" s="85" t="s">
        <v>3</v>
      </c>
      <c r="H99" s="85"/>
      <c r="I99" s="85"/>
      <c r="J99" s="85" t="s">
        <v>868</v>
      </c>
      <c r="K99" s="85" t="s">
        <v>603</v>
      </c>
      <c r="L99" s="331" t="s">
        <v>634</v>
      </c>
      <c r="M99" s="582">
        <f>VLOOKUP(B99,'Fire EN 54'!$D$5:$L$493,9,0)</f>
        <v>8536909599</v>
      </c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</row>
    <row r="100" spans="1:24" s="61" customFormat="1" ht="51" customHeight="1" x14ac:dyDescent="0.15">
      <c r="A100" s="109"/>
      <c r="B100" s="329" t="s">
        <v>194</v>
      </c>
      <c r="C100" s="395" t="s">
        <v>195</v>
      </c>
      <c r="D100" s="374" t="s">
        <v>196</v>
      </c>
      <c r="E100" s="319">
        <f>VLOOKUP(B100,'Fire EN 54'!$D$5:$H$497,5,0)</f>
        <v>340</v>
      </c>
      <c r="F100" s="375" t="s">
        <v>694</v>
      </c>
      <c r="G100" s="85" t="s">
        <v>34</v>
      </c>
      <c r="H100" s="85"/>
      <c r="I100" s="85"/>
      <c r="J100" s="85" t="s">
        <v>868</v>
      </c>
      <c r="K100" s="85" t="s">
        <v>603</v>
      </c>
      <c r="L100" s="86" t="s">
        <v>677</v>
      </c>
      <c r="M100" s="582">
        <f>VLOOKUP(B100,'Fire EN 54'!$D$5:$L$493,9,0)</f>
        <v>3926909790</v>
      </c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</row>
    <row r="101" spans="1:24" s="61" customFormat="1" ht="11.25" x14ac:dyDescent="0.15">
      <c r="A101" s="613" t="s">
        <v>741</v>
      </c>
      <c r="B101" s="614"/>
      <c r="C101" s="614"/>
      <c r="D101" s="614"/>
      <c r="E101" s="585"/>
      <c r="F101" s="612"/>
      <c r="G101" s="612"/>
      <c r="H101" s="612"/>
      <c r="I101" s="612"/>
      <c r="J101" s="612"/>
      <c r="K101" s="612"/>
      <c r="L101" s="612"/>
      <c r="M101" s="589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</row>
    <row r="102" spans="1:24" s="61" customFormat="1" ht="51" customHeight="1" x14ac:dyDescent="0.15">
      <c r="A102" s="59"/>
      <c r="B102" s="330" t="s">
        <v>197</v>
      </c>
      <c r="C102" s="330" t="s">
        <v>198</v>
      </c>
      <c r="D102" s="318" t="s">
        <v>199</v>
      </c>
      <c r="E102" s="319">
        <f>VLOOKUP(B102,'Fire EN 54'!$D$5:$H$497,5,0)</f>
        <v>33</v>
      </c>
      <c r="F102" s="375" t="s">
        <v>694</v>
      </c>
      <c r="G102" s="85">
        <v>1</v>
      </c>
      <c r="H102" s="85"/>
      <c r="I102" s="85"/>
      <c r="J102" s="85" t="s">
        <v>868</v>
      </c>
      <c r="K102" s="85" t="s">
        <v>603</v>
      </c>
      <c r="L102" s="86" t="s">
        <v>634</v>
      </c>
      <c r="M102" s="582">
        <f>VLOOKUP(B102,'Fire EN 54'!$D$5:$L$493,9,0)</f>
        <v>8536909599</v>
      </c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</row>
    <row r="103" spans="1:24" s="61" customFormat="1" ht="48" customHeight="1" x14ac:dyDescent="0.15">
      <c r="A103" s="59"/>
      <c r="B103" s="330" t="s">
        <v>734</v>
      </c>
      <c r="C103" s="330" t="s">
        <v>200</v>
      </c>
      <c r="D103" s="318" t="s">
        <v>201</v>
      </c>
      <c r="E103" s="319">
        <f>VLOOKUP(B103,'Fire EN 54'!$D$5:$H$497,5,0)</f>
        <v>33</v>
      </c>
      <c r="F103" s="375" t="s">
        <v>694</v>
      </c>
      <c r="G103" s="85" t="s">
        <v>3</v>
      </c>
      <c r="H103" s="85"/>
      <c r="I103" s="85"/>
      <c r="J103" s="85" t="s">
        <v>868</v>
      </c>
      <c r="K103" s="85" t="s">
        <v>603</v>
      </c>
      <c r="L103" s="86" t="s">
        <v>634</v>
      </c>
      <c r="M103" s="582">
        <f>VLOOKUP(B103,'Fire EN 54'!$D$5:$L$493,9,0)</f>
        <v>8536909599</v>
      </c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</row>
    <row r="104" spans="1:24" s="55" customFormat="1" ht="36.75" customHeight="1" x14ac:dyDescent="0.15">
      <c r="A104" s="56"/>
      <c r="B104" s="332" t="s">
        <v>202</v>
      </c>
      <c r="C104" s="332" t="s">
        <v>203</v>
      </c>
      <c r="D104" s="333" t="s">
        <v>725</v>
      </c>
      <c r="E104" s="319">
        <f>VLOOKUP(B104,'Fire EN 54'!$D$5:$H$497,5,0)</f>
        <v>576</v>
      </c>
      <c r="F104" s="375" t="s">
        <v>694</v>
      </c>
      <c r="G104" s="85" t="s">
        <v>3</v>
      </c>
      <c r="H104" s="334" t="s">
        <v>724</v>
      </c>
      <c r="I104" s="334"/>
      <c r="J104" s="85" t="s">
        <v>868</v>
      </c>
      <c r="K104" s="85" t="s">
        <v>603</v>
      </c>
      <c r="L104" s="86" t="s">
        <v>634</v>
      </c>
      <c r="M104" s="582">
        <f>VLOOKUP(B104,'Fire EN 54'!$D$5:$L$493,9,0)</f>
        <v>8536909599</v>
      </c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</row>
    <row r="105" spans="1:24" ht="51" customHeight="1" x14ac:dyDescent="0.15">
      <c r="A105" s="56"/>
      <c r="B105" s="329" t="s">
        <v>204</v>
      </c>
      <c r="C105" s="329" t="s">
        <v>205</v>
      </c>
      <c r="D105" s="318" t="s">
        <v>206</v>
      </c>
      <c r="E105" s="319">
        <f>VLOOKUP(B105,'Fire EN 54'!$D$5:$H$497,5,0)</f>
        <v>200</v>
      </c>
      <c r="F105" s="375" t="s">
        <v>694</v>
      </c>
      <c r="G105" s="321" t="s">
        <v>3</v>
      </c>
      <c r="H105" s="321"/>
      <c r="I105" s="321"/>
      <c r="J105" s="85" t="s">
        <v>868</v>
      </c>
      <c r="K105" s="85" t="s">
        <v>603</v>
      </c>
      <c r="L105" s="327" t="s">
        <v>634</v>
      </c>
      <c r="M105" s="582">
        <f>VLOOKUP(B105,'Fire EN 54'!$D$5:$L$493,9,0)</f>
        <v>8536909599</v>
      </c>
    </row>
    <row r="106" spans="1:24" ht="38.25" customHeight="1" x14ac:dyDescent="0.15">
      <c r="A106" s="56"/>
      <c r="B106" s="345" t="s">
        <v>207</v>
      </c>
      <c r="C106" s="345" t="s">
        <v>208</v>
      </c>
      <c r="D106" s="381" t="s">
        <v>209</v>
      </c>
      <c r="E106" s="319">
        <f>VLOOKUP(B106,'Fire EN 54'!$D$5:$H$497,5,0)</f>
        <v>33</v>
      </c>
      <c r="F106" s="375" t="s">
        <v>694</v>
      </c>
      <c r="G106" s="321" t="s">
        <v>3</v>
      </c>
      <c r="H106" s="321"/>
      <c r="I106" s="321"/>
      <c r="J106" s="85" t="s">
        <v>868</v>
      </c>
      <c r="K106" s="85" t="s">
        <v>603</v>
      </c>
      <c r="L106" s="327" t="s">
        <v>634</v>
      </c>
      <c r="M106" s="582">
        <f>VLOOKUP(B106,'Fire EN 54'!$D$5:$L$493,9,0)</f>
        <v>3926909790</v>
      </c>
    </row>
    <row r="107" spans="1:24" ht="38.25" customHeight="1" x14ac:dyDescent="0.15">
      <c r="A107" s="56"/>
      <c r="B107" s="346" t="s">
        <v>210</v>
      </c>
      <c r="C107" s="345" t="s">
        <v>211</v>
      </c>
      <c r="D107" s="381" t="s">
        <v>212</v>
      </c>
      <c r="E107" s="319">
        <f>VLOOKUP(B107,'Fire EN 54'!$D$5:$H$497,5,0)</f>
        <v>142</v>
      </c>
      <c r="F107" s="375" t="s">
        <v>694</v>
      </c>
      <c r="G107" s="321">
        <v>1</v>
      </c>
      <c r="H107" s="321"/>
      <c r="I107" s="321"/>
      <c r="J107" s="85" t="s">
        <v>868</v>
      </c>
      <c r="K107" s="85" t="s">
        <v>603</v>
      </c>
      <c r="L107" s="327" t="s">
        <v>634</v>
      </c>
      <c r="M107" s="582">
        <f>VLOOKUP(B107,'Fire EN 54'!$D$5:$L$493,9,0)</f>
        <v>8536909599</v>
      </c>
    </row>
    <row r="108" spans="1:24" s="61" customFormat="1" ht="51" customHeight="1" x14ac:dyDescent="0.15">
      <c r="A108" s="59"/>
      <c r="B108" s="332" t="s">
        <v>213</v>
      </c>
      <c r="C108" s="332" t="s">
        <v>214</v>
      </c>
      <c r="D108" s="318" t="s">
        <v>215</v>
      </c>
      <c r="E108" s="319">
        <f>VLOOKUP(B108,'Fire EN 54'!$D$5:$H$497,5,0)</f>
        <v>228</v>
      </c>
      <c r="F108" s="375" t="s">
        <v>694</v>
      </c>
      <c r="G108" s="85" t="s">
        <v>3</v>
      </c>
      <c r="H108" s="85"/>
      <c r="I108" s="85"/>
      <c r="J108" s="85" t="s">
        <v>868</v>
      </c>
      <c r="K108" s="85" t="s">
        <v>603</v>
      </c>
      <c r="L108" s="86" t="s">
        <v>677</v>
      </c>
      <c r="M108" s="582">
        <f>VLOOKUP(B108,'Fire EN 54'!$D$5:$L$493,9,0)</f>
        <v>7326909890</v>
      </c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</row>
    <row r="109" spans="1:24" s="61" customFormat="1" ht="51" customHeight="1" x14ac:dyDescent="0.15">
      <c r="A109" s="59"/>
      <c r="B109" s="330" t="s">
        <v>216</v>
      </c>
      <c r="C109" s="330" t="s">
        <v>217</v>
      </c>
      <c r="D109" s="318" t="s">
        <v>794</v>
      </c>
      <c r="E109" s="319">
        <f>VLOOKUP(B109,'Fire EN 54'!$D$5:$H$497,5,0)</f>
        <v>123</v>
      </c>
      <c r="F109" s="375" t="s">
        <v>694</v>
      </c>
      <c r="G109" s="85" t="s">
        <v>3</v>
      </c>
      <c r="H109" s="334" t="s">
        <v>793</v>
      </c>
      <c r="I109" s="334"/>
      <c r="J109" s="85" t="s">
        <v>868</v>
      </c>
      <c r="K109" s="85" t="s">
        <v>603</v>
      </c>
      <c r="L109" s="86" t="s">
        <v>677</v>
      </c>
      <c r="M109" s="582">
        <f>VLOOKUP(B109,'Fire EN 54'!$D$5:$L$493,9,0)</f>
        <v>3926909790</v>
      </c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</row>
    <row r="110" spans="1:24" s="61" customFormat="1" ht="33.75" customHeight="1" x14ac:dyDescent="0.15">
      <c r="A110" s="59"/>
      <c r="B110" s="330" t="s">
        <v>218</v>
      </c>
      <c r="C110" s="330" t="s">
        <v>219</v>
      </c>
      <c r="D110" s="318" t="s">
        <v>700</v>
      </c>
      <c r="E110" s="319">
        <f>VLOOKUP(B110,'Fire EN 54'!$D$5:$H$497,5,0)</f>
        <v>3</v>
      </c>
      <c r="F110" s="375" t="s">
        <v>694</v>
      </c>
      <c r="G110" s="85" t="s">
        <v>3</v>
      </c>
      <c r="H110" s="334" t="s">
        <v>729</v>
      </c>
      <c r="I110" s="334"/>
      <c r="J110" s="85" t="s">
        <v>868</v>
      </c>
      <c r="K110" s="85" t="s">
        <v>603</v>
      </c>
      <c r="L110" s="86" t="s">
        <v>677</v>
      </c>
      <c r="M110" s="582">
        <f>VLOOKUP(B110,'Fire EN 54'!$D$5:$L$493,9,0)</f>
        <v>3926909790</v>
      </c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</row>
    <row r="111" spans="1:24" s="61" customFormat="1" ht="33.75" customHeight="1" x14ac:dyDescent="0.15">
      <c r="A111" s="59"/>
      <c r="B111" s="330" t="s">
        <v>220</v>
      </c>
      <c r="C111" s="330" t="s">
        <v>221</v>
      </c>
      <c r="D111" s="318" t="s">
        <v>701</v>
      </c>
      <c r="E111" s="319">
        <f>VLOOKUP(B111,'Fire EN 54'!$D$5:$H$497,5,0)</f>
        <v>3</v>
      </c>
      <c r="F111" s="375" t="s">
        <v>694</v>
      </c>
      <c r="G111" s="85" t="s">
        <v>3</v>
      </c>
      <c r="H111" s="334" t="s">
        <v>733</v>
      </c>
      <c r="I111" s="334"/>
      <c r="J111" s="85" t="s">
        <v>868</v>
      </c>
      <c r="K111" s="85" t="s">
        <v>603</v>
      </c>
      <c r="L111" s="86" t="s">
        <v>677</v>
      </c>
      <c r="M111" s="582">
        <f>VLOOKUP(B111,'Fire EN 54'!$D$5:$L$493,9,0)</f>
        <v>3926909790</v>
      </c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</row>
    <row r="112" spans="1:24" s="61" customFormat="1" ht="51" customHeight="1" x14ac:dyDescent="0.15">
      <c r="A112" s="59"/>
      <c r="B112" s="330">
        <v>4998025373</v>
      </c>
      <c r="C112" s="330" t="s">
        <v>222</v>
      </c>
      <c r="D112" s="318" t="s">
        <v>223</v>
      </c>
      <c r="E112" s="319">
        <f>VLOOKUP(B112,'Fire EN 54'!$D$5:$H$497,5,0)</f>
        <v>229</v>
      </c>
      <c r="F112" s="375" t="s">
        <v>694</v>
      </c>
      <c r="G112" s="85" t="s">
        <v>3</v>
      </c>
      <c r="H112" s="85"/>
      <c r="I112" s="85"/>
      <c r="J112" s="85" t="s">
        <v>868</v>
      </c>
      <c r="K112" s="85" t="s">
        <v>603</v>
      </c>
      <c r="L112" s="86" t="s">
        <v>677</v>
      </c>
      <c r="M112" s="582">
        <f>VLOOKUP(B112,'Fire EN 54'!$D$5:$L$493,9,0)</f>
        <v>8531900000</v>
      </c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</row>
    <row r="113" spans="1:153" s="61" customFormat="1" ht="36" customHeight="1" x14ac:dyDescent="0.15">
      <c r="A113" s="59"/>
      <c r="B113" s="396" t="s">
        <v>665</v>
      </c>
      <c r="C113" s="345" t="s">
        <v>224</v>
      </c>
      <c r="D113" s="381" t="s">
        <v>225</v>
      </c>
      <c r="E113" s="319">
        <f>VLOOKUP(B113,'Fire EN 54'!$D$5:$H$497,5,0)</f>
        <v>203</v>
      </c>
      <c r="F113" s="375" t="s">
        <v>694</v>
      </c>
      <c r="G113" s="85" t="s">
        <v>3</v>
      </c>
      <c r="H113" s="85"/>
      <c r="I113" s="85"/>
      <c r="J113" s="85" t="s">
        <v>868</v>
      </c>
      <c r="K113" s="85" t="s">
        <v>603</v>
      </c>
      <c r="L113" s="86" t="s">
        <v>677</v>
      </c>
      <c r="M113" s="582">
        <f>VLOOKUP(B113,'Fire EN 54'!$D$5:$L$493,9,0)</f>
        <v>3926909790</v>
      </c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</row>
    <row r="114" spans="1:153" s="61" customFormat="1" ht="47.25" customHeight="1" x14ac:dyDescent="0.15">
      <c r="A114" s="59"/>
      <c r="B114" s="396" t="s">
        <v>865</v>
      </c>
      <c r="C114" s="345" t="s">
        <v>866</v>
      </c>
      <c r="D114" s="381" t="s">
        <v>867</v>
      </c>
      <c r="E114" s="319">
        <f>VLOOKUP(B114,'Fire EN 54'!$D$5:$H$497,5,0)</f>
        <v>117</v>
      </c>
      <c r="F114" s="375" t="s">
        <v>694</v>
      </c>
      <c r="G114" s="85" t="s">
        <v>3</v>
      </c>
      <c r="H114" s="85"/>
      <c r="I114" s="85"/>
      <c r="J114" s="85" t="s">
        <v>868</v>
      </c>
      <c r="K114" s="85" t="s">
        <v>603</v>
      </c>
      <c r="L114" s="86" t="s">
        <v>677</v>
      </c>
      <c r="M114" s="582">
        <f>VLOOKUP(B114,'Fire EN 54'!$D$5:$L$493,9,0)</f>
        <v>3926909790</v>
      </c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</row>
    <row r="115" spans="1:153" s="57" customFormat="1" ht="51" customHeight="1" x14ac:dyDescent="0.15">
      <c r="A115" s="397"/>
      <c r="B115" s="344" t="s">
        <v>228</v>
      </c>
      <c r="C115" s="344" t="s">
        <v>227</v>
      </c>
      <c r="D115" s="374" t="s">
        <v>226</v>
      </c>
      <c r="E115" s="319">
        <f>VLOOKUP(B115,'Fire EN 54'!$D$5:$H$497,5,0)</f>
        <v>221</v>
      </c>
      <c r="F115" s="375" t="s">
        <v>694</v>
      </c>
      <c r="G115" s="376" t="s">
        <v>3</v>
      </c>
      <c r="H115" s="376"/>
      <c r="I115" s="376"/>
      <c r="J115" s="85" t="s">
        <v>868</v>
      </c>
      <c r="K115" s="85" t="s">
        <v>603</v>
      </c>
      <c r="L115" s="379" t="s">
        <v>633</v>
      </c>
      <c r="M115" s="582">
        <f>VLOOKUP(B115,'Fire EN 54'!$D$5:$L$493,9,0)</f>
        <v>8531900000</v>
      </c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51"/>
      <c r="AU115" s="51"/>
      <c r="AV115" s="51"/>
      <c r="AW115" s="51"/>
      <c r="AX115" s="51"/>
      <c r="AY115" s="51"/>
      <c r="AZ115" s="51"/>
      <c r="BA115" s="51"/>
      <c r="BB115" s="51"/>
      <c r="BC115" s="51"/>
      <c r="BD115" s="51"/>
      <c r="BE115" s="51"/>
      <c r="BF115" s="51"/>
      <c r="BG115" s="51"/>
      <c r="BH115" s="51"/>
      <c r="BI115" s="51"/>
      <c r="BJ115" s="51"/>
      <c r="BK115" s="51"/>
      <c r="BL115" s="51"/>
      <c r="BM115" s="51"/>
      <c r="BN115" s="51"/>
      <c r="BO115" s="51"/>
      <c r="BP115" s="51"/>
      <c r="BQ115" s="51"/>
      <c r="BR115" s="51"/>
      <c r="BS115" s="51"/>
      <c r="BT115" s="51"/>
      <c r="BU115" s="51"/>
      <c r="BV115" s="51"/>
      <c r="BW115" s="51"/>
      <c r="BX115" s="51"/>
      <c r="BY115" s="51"/>
      <c r="BZ115" s="51"/>
      <c r="CA115" s="51"/>
      <c r="CB115" s="51"/>
      <c r="CC115" s="51"/>
      <c r="CD115" s="51"/>
      <c r="CE115" s="51"/>
      <c r="CF115" s="51"/>
      <c r="CG115" s="51"/>
      <c r="CH115" s="51"/>
      <c r="CI115" s="51"/>
      <c r="CJ115" s="51"/>
      <c r="CK115" s="51"/>
      <c r="CL115" s="51"/>
      <c r="CM115" s="51"/>
      <c r="CN115" s="51"/>
      <c r="CO115" s="51"/>
      <c r="CP115" s="51"/>
      <c r="CQ115" s="51"/>
      <c r="CR115" s="51"/>
      <c r="CS115" s="51"/>
      <c r="CT115" s="51"/>
      <c r="CU115" s="51"/>
      <c r="CV115" s="51"/>
      <c r="CW115" s="51"/>
      <c r="CX115" s="51"/>
      <c r="CY115" s="51"/>
      <c r="CZ115" s="51"/>
      <c r="DA115" s="51"/>
      <c r="DB115" s="51"/>
      <c r="DC115" s="51"/>
      <c r="DD115" s="51"/>
      <c r="DE115" s="51"/>
      <c r="DF115" s="51"/>
      <c r="DG115" s="51"/>
      <c r="DH115" s="51"/>
      <c r="DI115" s="51"/>
      <c r="DJ115" s="51"/>
      <c r="DK115" s="51"/>
      <c r="DL115" s="51"/>
      <c r="DM115" s="51"/>
      <c r="DN115" s="51"/>
      <c r="DO115" s="51"/>
      <c r="DP115" s="51"/>
      <c r="DQ115" s="51"/>
      <c r="DR115" s="51"/>
      <c r="DS115" s="51"/>
      <c r="DT115" s="51"/>
      <c r="DU115" s="51"/>
      <c r="DV115" s="51"/>
      <c r="DW115" s="51"/>
      <c r="DX115" s="51"/>
      <c r="DY115" s="51"/>
      <c r="DZ115" s="51"/>
      <c r="EA115" s="51"/>
      <c r="EB115" s="51"/>
      <c r="EC115" s="51"/>
      <c r="ED115" s="51"/>
      <c r="EE115" s="51"/>
      <c r="EF115" s="51"/>
      <c r="EG115" s="51"/>
      <c r="EH115" s="51"/>
      <c r="EI115" s="51"/>
      <c r="EJ115" s="51"/>
      <c r="EK115" s="51"/>
      <c r="EL115" s="51"/>
      <c r="EM115" s="51"/>
      <c r="EN115" s="51"/>
      <c r="EO115" s="51"/>
      <c r="EP115" s="51"/>
      <c r="EQ115" s="51"/>
      <c r="ER115" s="51"/>
      <c r="ES115" s="51"/>
      <c r="ET115" s="51"/>
      <c r="EU115" s="51"/>
      <c r="EV115" s="51"/>
      <c r="EW115" s="51"/>
    </row>
    <row r="116" spans="1:153" s="57" customFormat="1" ht="51" customHeight="1" x14ac:dyDescent="0.15">
      <c r="A116" s="397"/>
      <c r="B116" s="345" t="s">
        <v>231</v>
      </c>
      <c r="C116" s="345" t="s">
        <v>230</v>
      </c>
      <c r="D116" s="374" t="s">
        <v>226</v>
      </c>
      <c r="E116" s="319">
        <f>VLOOKUP(B116,'Fire EN 54'!$D$5:$H$497,5,0)</f>
        <v>74</v>
      </c>
      <c r="F116" s="375" t="s">
        <v>694</v>
      </c>
      <c r="G116" s="376" t="s">
        <v>3</v>
      </c>
      <c r="H116" s="376"/>
      <c r="I116" s="376"/>
      <c r="J116" s="85" t="s">
        <v>868</v>
      </c>
      <c r="K116" s="85" t="s">
        <v>603</v>
      </c>
      <c r="L116" s="379" t="s">
        <v>633</v>
      </c>
      <c r="M116" s="582">
        <f>VLOOKUP(B116,'Fire EN 54'!$D$5:$L$493,9,0)</f>
        <v>8531900000</v>
      </c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51"/>
      <c r="AU116" s="51"/>
      <c r="AV116" s="51"/>
      <c r="AW116" s="51"/>
      <c r="AX116" s="51"/>
      <c r="AY116" s="51"/>
      <c r="AZ116" s="51"/>
      <c r="BA116" s="51"/>
      <c r="BB116" s="51"/>
      <c r="BC116" s="51"/>
      <c r="BD116" s="51"/>
      <c r="BE116" s="51"/>
      <c r="BF116" s="51"/>
      <c r="BG116" s="51"/>
      <c r="BH116" s="51"/>
      <c r="BI116" s="51"/>
      <c r="BJ116" s="51"/>
      <c r="BK116" s="51"/>
      <c r="BL116" s="51"/>
      <c r="BM116" s="51"/>
      <c r="BN116" s="51"/>
      <c r="BO116" s="51"/>
      <c r="BP116" s="51"/>
      <c r="BQ116" s="51"/>
      <c r="BR116" s="51"/>
      <c r="BS116" s="51"/>
      <c r="BT116" s="51"/>
      <c r="BU116" s="51"/>
      <c r="BV116" s="51"/>
      <c r="BW116" s="51"/>
      <c r="BX116" s="51"/>
      <c r="BY116" s="51"/>
      <c r="BZ116" s="51"/>
      <c r="CA116" s="51"/>
      <c r="CB116" s="51"/>
      <c r="CC116" s="51"/>
      <c r="CD116" s="51"/>
      <c r="CE116" s="51"/>
      <c r="CF116" s="51"/>
      <c r="CG116" s="51"/>
      <c r="CH116" s="51"/>
      <c r="CI116" s="51"/>
      <c r="CJ116" s="51"/>
      <c r="CK116" s="51"/>
      <c r="CL116" s="51"/>
      <c r="CM116" s="51"/>
      <c r="CN116" s="51"/>
      <c r="CO116" s="51"/>
      <c r="CP116" s="51"/>
      <c r="CQ116" s="51"/>
      <c r="CR116" s="51"/>
      <c r="CS116" s="51"/>
      <c r="CT116" s="51"/>
      <c r="CU116" s="51"/>
      <c r="CV116" s="51"/>
      <c r="CW116" s="51"/>
      <c r="CX116" s="51"/>
      <c r="CY116" s="51"/>
      <c r="CZ116" s="51"/>
      <c r="DA116" s="51"/>
      <c r="DB116" s="51"/>
      <c r="DC116" s="51"/>
      <c r="DD116" s="51"/>
      <c r="DE116" s="51"/>
      <c r="DF116" s="51"/>
      <c r="DG116" s="51"/>
      <c r="DH116" s="51"/>
      <c r="DI116" s="51"/>
      <c r="DJ116" s="51"/>
      <c r="DK116" s="51"/>
      <c r="DL116" s="51"/>
      <c r="DM116" s="51"/>
      <c r="DN116" s="51"/>
      <c r="DO116" s="51"/>
      <c r="DP116" s="51"/>
      <c r="DQ116" s="51"/>
      <c r="DR116" s="51"/>
      <c r="DS116" s="51"/>
      <c r="DT116" s="51"/>
      <c r="DU116" s="51"/>
      <c r="DV116" s="51"/>
      <c r="DW116" s="51"/>
      <c r="DX116" s="51"/>
      <c r="DY116" s="51"/>
      <c r="DZ116" s="51"/>
      <c r="EA116" s="51"/>
      <c r="EB116" s="51"/>
      <c r="EC116" s="51"/>
      <c r="ED116" s="51"/>
      <c r="EE116" s="51"/>
      <c r="EF116" s="51"/>
      <c r="EG116" s="51"/>
      <c r="EH116" s="51"/>
      <c r="EI116" s="51"/>
      <c r="EJ116" s="51"/>
      <c r="EK116" s="51"/>
      <c r="EL116" s="51"/>
      <c r="EM116" s="51"/>
      <c r="EN116" s="51"/>
      <c r="EO116" s="51"/>
      <c r="EP116" s="51"/>
      <c r="EQ116" s="51"/>
      <c r="ER116" s="51"/>
      <c r="ES116" s="51"/>
      <c r="ET116" s="51"/>
      <c r="EU116" s="51"/>
      <c r="EV116" s="51"/>
      <c r="EW116" s="51"/>
    </row>
    <row r="117" spans="1:153" s="61" customFormat="1" ht="12.75" x14ac:dyDescent="0.15">
      <c r="A117" s="615" t="s">
        <v>232</v>
      </c>
      <c r="B117" s="616"/>
      <c r="C117" s="616"/>
      <c r="D117" s="616"/>
      <c r="E117" s="581"/>
      <c r="F117" s="616"/>
      <c r="G117" s="616"/>
      <c r="H117" s="616"/>
      <c r="I117" s="616"/>
      <c r="J117" s="616"/>
      <c r="K117" s="616"/>
      <c r="L117" s="616"/>
      <c r="M117" s="591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</row>
    <row r="118" spans="1:153" s="57" customFormat="1" ht="11.25" x14ac:dyDescent="0.15">
      <c r="A118" s="609" t="s">
        <v>233</v>
      </c>
      <c r="B118" s="610"/>
      <c r="C118" s="610"/>
      <c r="D118" s="610"/>
      <c r="E118" s="586"/>
      <c r="F118" s="611"/>
      <c r="G118" s="611"/>
      <c r="H118" s="611"/>
      <c r="I118" s="611"/>
      <c r="J118" s="611"/>
      <c r="K118" s="611"/>
      <c r="L118" s="611"/>
      <c r="M118" s="589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</row>
    <row r="119" spans="1:153" s="61" customFormat="1" ht="51" customHeight="1" x14ac:dyDescent="0.2">
      <c r="A119" s="117"/>
      <c r="B119" s="329" t="s">
        <v>1114</v>
      </c>
      <c r="C119" s="329" t="s">
        <v>1816</v>
      </c>
      <c r="D119" s="333" t="s">
        <v>1115</v>
      </c>
      <c r="E119" s="319">
        <f>VLOOKUP(B119,'Fire EN 54'!$D$5:$H$497,5,0)</f>
        <v>6942</v>
      </c>
      <c r="F119" s="108" t="s">
        <v>694</v>
      </c>
      <c r="G119" s="85" t="s">
        <v>3</v>
      </c>
      <c r="H119" s="85"/>
      <c r="I119" s="85"/>
      <c r="J119" s="85" t="s">
        <v>868</v>
      </c>
      <c r="K119" s="85" t="s">
        <v>603</v>
      </c>
      <c r="L119" s="86" t="s">
        <v>678</v>
      </c>
      <c r="M119" s="582" t="str">
        <f>VLOOKUP(B119,'Fire EN 54'!$D$5:$L$493,9,0)</f>
        <v>85365019</v>
      </c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</row>
    <row r="120" spans="1:153" s="61" customFormat="1" ht="51" customHeight="1" x14ac:dyDescent="0.15">
      <c r="A120" s="59"/>
      <c r="B120" s="329" t="s">
        <v>234</v>
      </c>
      <c r="C120" s="329" t="s">
        <v>235</v>
      </c>
      <c r="D120" s="333" t="s">
        <v>236</v>
      </c>
      <c r="E120" s="319">
        <f>VLOOKUP(B120,'Fire EN 54'!$D$5:$H$497,5,0)</f>
        <v>14359</v>
      </c>
      <c r="F120" s="108" t="s">
        <v>694</v>
      </c>
      <c r="G120" s="85" t="s">
        <v>3</v>
      </c>
      <c r="H120" s="85"/>
      <c r="I120" s="85"/>
      <c r="J120" s="85" t="s">
        <v>868</v>
      </c>
      <c r="K120" s="85" t="s">
        <v>603</v>
      </c>
      <c r="L120" s="86" t="s">
        <v>678</v>
      </c>
      <c r="M120" s="582">
        <f>VLOOKUP(B120,'Fire EN 54'!$D$5:$L$493,9,0)</f>
        <v>8536501999</v>
      </c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</row>
    <row r="121" spans="1:153" s="61" customFormat="1" ht="51" customHeight="1" x14ac:dyDescent="0.15">
      <c r="A121" s="59"/>
      <c r="B121" s="329" t="s">
        <v>237</v>
      </c>
      <c r="C121" s="329" t="s">
        <v>238</v>
      </c>
      <c r="D121" s="333" t="s">
        <v>239</v>
      </c>
      <c r="E121" s="319">
        <f>VLOOKUP(B121,'Fire EN 54'!$D$5:$H$497,5,0)</f>
        <v>12406</v>
      </c>
      <c r="F121" s="108" t="s">
        <v>694</v>
      </c>
      <c r="G121" s="85" t="s">
        <v>3</v>
      </c>
      <c r="H121" s="85"/>
      <c r="I121" s="85"/>
      <c r="J121" s="85" t="s">
        <v>868</v>
      </c>
      <c r="K121" s="85" t="s">
        <v>603</v>
      </c>
      <c r="L121" s="86" t="s">
        <v>678</v>
      </c>
      <c r="M121" s="582">
        <f>VLOOKUP(B121,'Fire EN 54'!$D$5:$L$493,9,0)</f>
        <v>8536501999</v>
      </c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</row>
    <row r="122" spans="1:153" s="61" customFormat="1" ht="51" customHeight="1" x14ac:dyDescent="0.15">
      <c r="A122" s="59"/>
      <c r="B122" s="329" t="s">
        <v>240</v>
      </c>
      <c r="C122" s="328" t="s">
        <v>241</v>
      </c>
      <c r="D122" s="318" t="s">
        <v>242</v>
      </c>
      <c r="E122" s="319">
        <f>VLOOKUP(B122,'Fire EN 54'!$D$5:$H$497,5,0)</f>
        <v>11534</v>
      </c>
      <c r="F122" s="108" t="s">
        <v>694</v>
      </c>
      <c r="G122" s="85" t="s">
        <v>3</v>
      </c>
      <c r="H122" s="85"/>
      <c r="I122" s="85"/>
      <c r="J122" s="85" t="s">
        <v>868</v>
      </c>
      <c r="K122" s="85" t="s">
        <v>603</v>
      </c>
      <c r="L122" s="86" t="s">
        <v>678</v>
      </c>
      <c r="M122" s="582">
        <f>VLOOKUP(B122,'Fire EN 54'!$D$5:$L$493,9,0)</f>
        <v>8536501999</v>
      </c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</row>
    <row r="123" spans="1:153" s="61" customFormat="1" ht="33.75" customHeight="1" x14ac:dyDescent="0.15">
      <c r="A123" s="59"/>
      <c r="B123" s="330" t="s">
        <v>243</v>
      </c>
      <c r="C123" s="330" t="s">
        <v>244</v>
      </c>
      <c r="D123" s="318" t="s">
        <v>691</v>
      </c>
      <c r="E123" s="319">
        <f>VLOOKUP(B123,'Fire EN 54'!$D$5:$H$497,5,0)</f>
        <v>6682</v>
      </c>
      <c r="F123" s="108" t="s">
        <v>694</v>
      </c>
      <c r="G123" s="85" t="s">
        <v>3</v>
      </c>
      <c r="H123" s="85"/>
      <c r="I123" s="85"/>
      <c r="J123" s="85" t="s">
        <v>868</v>
      </c>
      <c r="K123" s="85" t="s">
        <v>603</v>
      </c>
      <c r="L123" s="86" t="s">
        <v>678</v>
      </c>
      <c r="M123" s="582">
        <f>VLOOKUP(B123,'Fire EN 54'!$D$5:$L$493,9,0)</f>
        <v>8531900000</v>
      </c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</row>
    <row r="124" spans="1:153" ht="51" customHeight="1" x14ac:dyDescent="0.15">
      <c r="A124" s="56"/>
      <c r="B124" s="329" t="s">
        <v>245</v>
      </c>
      <c r="C124" s="350" t="s">
        <v>246</v>
      </c>
      <c r="D124" s="318" t="s">
        <v>690</v>
      </c>
      <c r="E124" s="319">
        <f>VLOOKUP(B124,'Fire EN 54'!$D$5:$H$497,5,0)</f>
        <v>1868</v>
      </c>
      <c r="F124" s="108" t="s">
        <v>694</v>
      </c>
      <c r="G124" s="321" t="s">
        <v>3</v>
      </c>
      <c r="H124" s="321"/>
      <c r="I124" s="321"/>
      <c r="J124" s="85" t="s">
        <v>868</v>
      </c>
      <c r="K124" s="85" t="s">
        <v>603</v>
      </c>
      <c r="L124" s="327" t="s">
        <v>678</v>
      </c>
      <c r="M124" s="582">
        <f>VLOOKUP(B124,'Fire EN 54'!$D$5:$L$493,9,0)</f>
        <v>8536501999</v>
      </c>
    </row>
    <row r="125" spans="1:153" ht="51" customHeight="1" x14ac:dyDescent="0.15">
      <c r="A125" s="56"/>
      <c r="B125" s="329" t="s">
        <v>247</v>
      </c>
      <c r="C125" s="350" t="s">
        <v>248</v>
      </c>
      <c r="D125" s="318" t="s">
        <v>743</v>
      </c>
      <c r="E125" s="319">
        <f>VLOOKUP(B125,'Fire EN 54'!$D$5:$H$497,5,0)</f>
        <v>1872</v>
      </c>
      <c r="F125" s="108" t="s">
        <v>694</v>
      </c>
      <c r="G125" s="321" t="s">
        <v>3</v>
      </c>
      <c r="H125" s="321"/>
      <c r="I125" s="321"/>
      <c r="J125" s="85" t="s">
        <v>868</v>
      </c>
      <c r="K125" s="85" t="s">
        <v>603</v>
      </c>
      <c r="L125" s="327" t="s">
        <v>679</v>
      </c>
      <c r="M125" s="582">
        <f>VLOOKUP(B125,'Fire EN 54'!$D$5:$L$493,9,0)</f>
        <v>7326909890</v>
      </c>
    </row>
    <row r="126" spans="1:153" ht="51" customHeight="1" x14ac:dyDescent="0.15">
      <c r="A126" s="56"/>
      <c r="B126" s="329" t="s">
        <v>249</v>
      </c>
      <c r="C126" s="350" t="s">
        <v>250</v>
      </c>
      <c r="D126" s="318" t="s">
        <v>692</v>
      </c>
      <c r="E126" s="319">
        <f>VLOOKUP(B126,'Fire EN 54'!$D$5:$H$497,5,0)</f>
        <v>1185</v>
      </c>
      <c r="F126" s="108" t="s">
        <v>694</v>
      </c>
      <c r="G126" s="321" t="s">
        <v>3</v>
      </c>
      <c r="H126" s="321"/>
      <c r="I126" s="321"/>
      <c r="J126" s="85" t="s">
        <v>868</v>
      </c>
      <c r="K126" s="85" t="s">
        <v>603</v>
      </c>
      <c r="L126" s="327" t="s">
        <v>679</v>
      </c>
      <c r="M126" s="582">
        <f>VLOOKUP(B126,'Fire EN 54'!$D$5:$L$493,9,0)</f>
        <v>7326909890</v>
      </c>
    </row>
    <row r="127" spans="1:153" ht="51" customHeight="1" x14ac:dyDescent="0.15">
      <c r="A127" s="56"/>
      <c r="B127" s="329" t="s">
        <v>251</v>
      </c>
      <c r="C127" s="350" t="s">
        <v>252</v>
      </c>
      <c r="D127" s="318" t="s">
        <v>693</v>
      </c>
      <c r="E127" s="319">
        <f>VLOOKUP(B127,'Fire EN 54'!$D$5:$H$497,5,0)</f>
        <v>1037</v>
      </c>
      <c r="F127" s="108" t="s">
        <v>694</v>
      </c>
      <c r="G127" s="321" t="s">
        <v>3</v>
      </c>
      <c r="H127" s="321"/>
      <c r="I127" s="321"/>
      <c r="J127" s="85" t="s">
        <v>868</v>
      </c>
      <c r="K127" s="85" t="s">
        <v>603</v>
      </c>
      <c r="L127" s="327" t="s">
        <v>679</v>
      </c>
      <c r="M127" s="582">
        <f>VLOOKUP(B127,'Fire EN 54'!$D$5:$L$493,9,0)</f>
        <v>7326909890</v>
      </c>
    </row>
    <row r="128" spans="1:153" s="57" customFormat="1" ht="11.25" x14ac:dyDescent="0.15">
      <c r="A128" s="609" t="s">
        <v>2753</v>
      </c>
      <c r="B128" s="610"/>
      <c r="C128" s="610"/>
      <c r="D128" s="610"/>
      <c r="E128" s="586"/>
      <c r="F128" s="611"/>
      <c r="G128" s="611"/>
      <c r="H128" s="611"/>
      <c r="I128" s="611"/>
      <c r="J128" s="611"/>
      <c r="K128" s="611"/>
      <c r="L128" s="611"/>
      <c r="M128" s="589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</row>
    <row r="129" spans="1:13" s="117" customFormat="1" ht="18" customHeight="1" x14ac:dyDescent="0.2">
      <c r="A129" s="663"/>
      <c r="B129" s="329" t="s">
        <v>1842</v>
      </c>
      <c r="C129" s="350" t="s">
        <v>1841</v>
      </c>
      <c r="D129" s="318" t="s">
        <v>2762</v>
      </c>
      <c r="E129" s="319">
        <f>VLOOKUP(B129,'Fire EN 54'!$D$5:$H$497,5,0)</f>
        <v>14539</v>
      </c>
      <c r="F129" s="108" t="s">
        <v>694</v>
      </c>
      <c r="G129" s="321" t="s">
        <v>3</v>
      </c>
      <c r="H129" s="321"/>
      <c r="I129" s="355"/>
      <c r="J129" s="85" t="s">
        <v>868</v>
      </c>
      <c r="K129" s="85" t="s">
        <v>603</v>
      </c>
      <c r="L129" s="327" t="s">
        <v>678</v>
      </c>
      <c r="M129" s="582">
        <f>VLOOKUP(B129,'Fire EN 54'!$D$5:$L$493,9,0)</f>
        <v>8536501990</v>
      </c>
    </row>
    <row r="130" spans="1:13" s="117" customFormat="1" ht="12.75" x14ac:dyDescent="0.2">
      <c r="A130" s="664"/>
      <c r="B130" s="329" t="s">
        <v>1847</v>
      </c>
      <c r="C130" s="350" t="s">
        <v>1846</v>
      </c>
      <c r="D130" s="318" t="s">
        <v>2763</v>
      </c>
      <c r="E130" s="319">
        <f>VLOOKUP(B130,'Fire EN 54'!$D$5:$H$497,5,0)</f>
        <v>6892</v>
      </c>
      <c r="F130" s="108" t="s">
        <v>694</v>
      </c>
      <c r="G130" s="321" t="s">
        <v>3</v>
      </c>
      <c r="H130" s="321" t="s">
        <v>2754</v>
      </c>
      <c r="I130" s="355"/>
      <c r="J130" s="85" t="s">
        <v>868</v>
      </c>
      <c r="K130" s="85" t="s">
        <v>603</v>
      </c>
      <c r="L130" s="327" t="s">
        <v>678</v>
      </c>
      <c r="M130" s="582">
        <f>VLOOKUP(B130,'Fire EN 54'!$D$5:$L$493,9,0)</f>
        <v>85444993</v>
      </c>
    </row>
    <row r="131" spans="1:13" s="117" customFormat="1" ht="12.75" x14ac:dyDescent="0.2">
      <c r="A131" s="664"/>
      <c r="B131" s="329" t="s">
        <v>1853</v>
      </c>
      <c r="C131" s="350" t="s">
        <v>1852</v>
      </c>
      <c r="D131" s="318" t="s">
        <v>2764</v>
      </c>
      <c r="E131" s="319">
        <f>VLOOKUP(B131,'Fire EN 54'!$D$5:$H$497,5,0)</f>
        <v>17242</v>
      </c>
      <c r="F131" s="108" t="s">
        <v>694</v>
      </c>
      <c r="G131" s="321" t="s">
        <v>3</v>
      </c>
      <c r="H131" s="321" t="s">
        <v>2755</v>
      </c>
      <c r="I131" s="355"/>
      <c r="J131" s="85" t="s">
        <v>868</v>
      </c>
      <c r="K131" s="85" t="s">
        <v>603</v>
      </c>
      <c r="L131" s="327" t="s">
        <v>678</v>
      </c>
      <c r="M131" s="582">
        <f>VLOOKUP(B131,'Fire EN 54'!$D$5:$L$493,9,0)</f>
        <v>85444993</v>
      </c>
    </row>
    <row r="132" spans="1:13" s="117" customFormat="1" ht="12.75" x14ac:dyDescent="0.2">
      <c r="A132" s="664"/>
      <c r="B132" s="329" t="s">
        <v>1859</v>
      </c>
      <c r="C132" s="350" t="s">
        <v>1858</v>
      </c>
      <c r="D132" s="318" t="s">
        <v>2765</v>
      </c>
      <c r="E132" s="319">
        <f>VLOOKUP(B132,'Fire EN 54'!$D$5:$H$497,5,0)</f>
        <v>34351</v>
      </c>
      <c r="F132" s="108" t="s">
        <v>694</v>
      </c>
      <c r="G132" s="321" t="s">
        <v>3</v>
      </c>
      <c r="H132" s="321" t="s">
        <v>2756</v>
      </c>
      <c r="I132" s="355"/>
      <c r="J132" s="85" t="s">
        <v>868</v>
      </c>
      <c r="K132" s="85" t="s">
        <v>603</v>
      </c>
      <c r="L132" s="327" t="s">
        <v>678</v>
      </c>
      <c r="M132" s="582">
        <f>VLOOKUP(B132,'Fire EN 54'!$D$5:$L$493,9,0)</f>
        <v>85444993</v>
      </c>
    </row>
    <row r="133" spans="1:13" s="117" customFormat="1" ht="12.75" x14ac:dyDescent="0.2">
      <c r="A133" s="664"/>
      <c r="B133" s="329" t="s">
        <v>1865</v>
      </c>
      <c r="C133" s="350" t="s">
        <v>1864</v>
      </c>
      <c r="D133" s="318" t="s">
        <v>2766</v>
      </c>
      <c r="E133" s="319">
        <f>VLOOKUP(B133,'Fire EN 54'!$D$5:$H$497,5,0)</f>
        <v>8670</v>
      </c>
      <c r="F133" s="108" t="s">
        <v>694</v>
      </c>
      <c r="G133" s="321" t="s">
        <v>3</v>
      </c>
      <c r="H133" s="321" t="s">
        <v>2754</v>
      </c>
      <c r="I133" s="355"/>
      <c r="J133" s="85" t="s">
        <v>868</v>
      </c>
      <c r="K133" s="85" t="s">
        <v>603</v>
      </c>
      <c r="L133" s="327" t="s">
        <v>678</v>
      </c>
      <c r="M133" s="582">
        <f>VLOOKUP(B133,'Fire EN 54'!$D$5:$L$493,9,0)</f>
        <v>85444993</v>
      </c>
    </row>
    <row r="134" spans="1:13" s="117" customFormat="1" ht="12.75" x14ac:dyDescent="0.2">
      <c r="A134" s="664"/>
      <c r="B134" s="329" t="s">
        <v>1870</v>
      </c>
      <c r="C134" s="350" t="s">
        <v>1869</v>
      </c>
      <c r="D134" s="318" t="s">
        <v>2767</v>
      </c>
      <c r="E134" s="319">
        <f>VLOOKUP(B134,'Fire EN 54'!$D$5:$H$497,5,0)</f>
        <v>21401</v>
      </c>
      <c r="F134" s="108" t="s">
        <v>694</v>
      </c>
      <c r="G134" s="321" t="s">
        <v>3</v>
      </c>
      <c r="H134" s="321" t="s">
        <v>2755</v>
      </c>
      <c r="I134" s="355"/>
      <c r="J134" s="85" t="s">
        <v>868</v>
      </c>
      <c r="K134" s="85" t="s">
        <v>603</v>
      </c>
      <c r="L134" s="327" t="s">
        <v>678</v>
      </c>
      <c r="M134" s="582">
        <f>VLOOKUP(B134,'Fire EN 54'!$D$5:$L$493,9,0)</f>
        <v>85444993</v>
      </c>
    </row>
    <row r="135" spans="1:13" s="117" customFormat="1" ht="12.75" x14ac:dyDescent="0.2">
      <c r="A135" s="664"/>
      <c r="B135" s="329" t="s">
        <v>1875</v>
      </c>
      <c r="C135" s="350" t="s">
        <v>1874</v>
      </c>
      <c r="D135" s="318" t="s">
        <v>2768</v>
      </c>
      <c r="E135" s="319">
        <f>VLOOKUP(B135,'Fire EN 54'!$D$5:$H$497,5,0)</f>
        <v>41705</v>
      </c>
      <c r="F135" s="108" t="s">
        <v>694</v>
      </c>
      <c r="G135" s="321" t="s">
        <v>3</v>
      </c>
      <c r="H135" s="321" t="s">
        <v>2756</v>
      </c>
      <c r="I135" s="355"/>
      <c r="J135" s="85" t="s">
        <v>868</v>
      </c>
      <c r="K135" s="85" t="s">
        <v>603</v>
      </c>
      <c r="L135" s="327" t="s">
        <v>678</v>
      </c>
      <c r="M135" s="582">
        <f>VLOOKUP(B135,'Fire EN 54'!$D$5:$L$493,9,0)</f>
        <v>85444993</v>
      </c>
    </row>
    <row r="136" spans="1:13" s="117" customFormat="1" ht="12.75" x14ac:dyDescent="0.2">
      <c r="A136" s="664"/>
      <c r="B136" s="329" t="s">
        <v>1880</v>
      </c>
      <c r="C136" s="350" t="s">
        <v>1879</v>
      </c>
      <c r="D136" s="318" t="s">
        <v>2769</v>
      </c>
      <c r="E136" s="319">
        <f>VLOOKUP(B136,'Fire EN 54'!$D$5:$H$497,5,0)</f>
        <v>13883</v>
      </c>
      <c r="F136" s="108" t="s">
        <v>694</v>
      </c>
      <c r="G136" s="321" t="s">
        <v>3</v>
      </c>
      <c r="H136" s="321" t="s">
        <v>2754</v>
      </c>
      <c r="I136" s="355"/>
      <c r="J136" s="85" t="s">
        <v>868</v>
      </c>
      <c r="K136" s="85" t="s">
        <v>603</v>
      </c>
      <c r="L136" s="327" t="s">
        <v>678</v>
      </c>
      <c r="M136" s="582">
        <f>VLOOKUP(B136,'Fire EN 54'!$D$5:$L$493,9,0)</f>
        <v>85444993</v>
      </c>
    </row>
    <row r="137" spans="1:13" s="117" customFormat="1" ht="12.75" x14ac:dyDescent="0.2">
      <c r="A137" s="664"/>
      <c r="B137" s="329" t="s">
        <v>1885</v>
      </c>
      <c r="C137" s="350" t="s">
        <v>1884</v>
      </c>
      <c r="D137" s="318" t="s">
        <v>2770</v>
      </c>
      <c r="E137" s="319">
        <f>VLOOKUP(B137,'Fire EN 54'!$D$5:$H$497,5,0)</f>
        <v>33954</v>
      </c>
      <c r="F137" s="108" t="s">
        <v>694</v>
      </c>
      <c r="G137" s="321" t="s">
        <v>3</v>
      </c>
      <c r="H137" s="321" t="s">
        <v>2755</v>
      </c>
      <c r="I137" s="355"/>
      <c r="J137" s="85" t="s">
        <v>868</v>
      </c>
      <c r="K137" s="85" t="s">
        <v>603</v>
      </c>
      <c r="L137" s="327" t="s">
        <v>678</v>
      </c>
      <c r="M137" s="582">
        <f>VLOOKUP(B137,'Fire EN 54'!$D$5:$L$493,9,0)</f>
        <v>85444993</v>
      </c>
    </row>
    <row r="138" spans="1:13" s="117" customFormat="1" ht="12.75" x14ac:dyDescent="0.2">
      <c r="A138" s="664"/>
      <c r="B138" s="329" t="s">
        <v>1890</v>
      </c>
      <c r="C138" s="350" t="s">
        <v>1889</v>
      </c>
      <c r="D138" s="318" t="s">
        <v>2771</v>
      </c>
      <c r="E138" s="319">
        <f>VLOOKUP(B138,'Fire EN 54'!$D$5:$H$497,5,0)</f>
        <v>66398</v>
      </c>
      <c r="F138" s="108" t="s">
        <v>694</v>
      </c>
      <c r="G138" s="321" t="s">
        <v>3</v>
      </c>
      <c r="H138" s="321" t="s">
        <v>2756</v>
      </c>
      <c r="I138" s="355"/>
      <c r="J138" s="85" t="s">
        <v>868</v>
      </c>
      <c r="K138" s="85" t="s">
        <v>603</v>
      </c>
      <c r="L138" s="327" t="s">
        <v>678</v>
      </c>
      <c r="M138" s="582">
        <f>VLOOKUP(B138,'Fire EN 54'!$D$5:$L$493,9,0)</f>
        <v>85444993</v>
      </c>
    </row>
    <row r="139" spans="1:13" s="117" customFormat="1" ht="21" x14ac:dyDescent="0.2">
      <c r="A139" s="664"/>
      <c r="B139" s="329" t="s">
        <v>1895</v>
      </c>
      <c r="C139" s="350" t="s">
        <v>1894</v>
      </c>
      <c r="D139" s="318" t="s">
        <v>2772</v>
      </c>
      <c r="E139" s="319">
        <f>VLOOKUP(B139,'Fire EN 54'!$D$5:$H$497,5,0)</f>
        <v>1835</v>
      </c>
      <c r="F139" s="108" t="s">
        <v>694</v>
      </c>
      <c r="G139" s="321" t="s">
        <v>3</v>
      </c>
      <c r="H139" s="321"/>
      <c r="I139" s="335" t="s">
        <v>2781</v>
      </c>
      <c r="J139" s="85" t="s">
        <v>868</v>
      </c>
      <c r="K139" s="85" t="s">
        <v>603</v>
      </c>
      <c r="L139" s="327" t="s">
        <v>678</v>
      </c>
      <c r="M139" s="582">
        <f>VLOOKUP(B139,'Fire EN 54'!$D$5:$L$493,9,0)</f>
        <v>85319000</v>
      </c>
    </row>
    <row r="140" spans="1:13" s="117" customFormat="1" ht="31.5" x14ac:dyDescent="0.2">
      <c r="A140" s="664"/>
      <c r="B140" s="329" t="s">
        <v>1900</v>
      </c>
      <c r="C140" s="350" t="s">
        <v>1899</v>
      </c>
      <c r="D140" s="318" t="s">
        <v>2773</v>
      </c>
      <c r="E140" s="319">
        <f>VLOOKUP(B140,'Fire EN 54'!$D$5:$H$497,5,0)</f>
        <v>1412</v>
      </c>
      <c r="F140" s="108" t="s">
        <v>694</v>
      </c>
      <c r="G140" s="321" t="s">
        <v>3</v>
      </c>
      <c r="H140" s="321"/>
      <c r="I140" s="335" t="s">
        <v>2782</v>
      </c>
      <c r="J140" s="85" t="s">
        <v>868</v>
      </c>
      <c r="K140" s="85" t="s">
        <v>603</v>
      </c>
      <c r="L140" s="327" t="s">
        <v>678</v>
      </c>
      <c r="M140" s="582">
        <f>VLOOKUP(B140,'Fire EN 54'!$D$5:$L$493,9,0)</f>
        <v>85319000</v>
      </c>
    </row>
    <row r="141" spans="1:13" s="117" customFormat="1" ht="21" x14ac:dyDescent="0.2">
      <c r="A141" s="664"/>
      <c r="B141" s="329" t="s">
        <v>1905</v>
      </c>
      <c r="C141" s="350" t="s">
        <v>1904</v>
      </c>
      <c r="D141" s="318" t="s">
        <v>2774</v>
      </c>
      <c r="E141" s="319">
        <f>VLOOKUP(B141,'Fire EN 54'!$D$5:$H$497,5,0)</f>
        <v>1145</v>
      </c>
      <c r="F141" s="108" t="s">
        <v>694</v>
      </c>
      <c r="G141" s="321" t="s">
        <v>3</v>
      </c>
      <c r="H141" s="335" t="s">
        <v>2785</v>
      </c>
      <c r="I141" s="335" t="s">
        <v>2783</v>
      </c>
      <c r="J141" s="85" t="s">
        <v>868</v>
      </c>
      <c r="K141" s="85" t="s">
        <v>603</v>
      </c>
      <c r="L141" s="327" t="s">
        <v>678</v>
      </c>
      <c r="M141" s="582">
        <f>VLOOKUP(B141,'Fire EN 54'!$D$5:$L$493,9,0)</f>
        <v>85319000</v>
      </c>
    </row>
    <row r="142" spans="1:13" s="117" customFormat="1" ht="21" x14ac:dyDescent="0.2">
      <c r="A142" s="664"/>
      <c r="B142" s="329" t="s">
        <v>1910</v>
      </c>
      <c r="C142" s="350" t="s">
        <v>1909</v>
      </c>
      <c r="D142" s="318" t="s">
        <v>2775</v>
      </c>
      <c r="E142" s="319">
        <f>VLOOKUP(B142,'Fire EN 54'!$D$5:$H$497,5,0)</f>
        <v>585</v>
      </c>
      <c r="F142" s="108" t="s">
        <v>694</v>
      </c>
      <c r="G142" s="321" t="s">
        <v>3</v>
      </c>
      <c r="H142" s="335" t="s">
        <v>2785</v>
      </c>
      <c r="I142" s="335" t="s">
        <v>2784</v>
      </c>
      <c r="J142" s="85" t="s">
        <v>868</v>
      </c>
      <c r="K142" s="85" t="s">
        <v>603</v>
      </c>
      <c r="L142" s="327" t="s">
        <v>678</v>
      </c>
      <c r="M142" s="582">
        <f>VLOOKUP(B142,'Fire EN 54'!$D$5:$L$493,9,0)</f>
        <v>85319000</v>
      </c>
    </row>
    <row r="143" spans="1:13" s="117" customFormat="1" ht="21" x14ac:dyDescent="0.2">
      <c r="A143" s="664"/>
      <c r="B143" s="329" t="s">
        <v>1915</v>
      </c>
      <c r="C143" s="350" t="s">
        <v>1914</v>
      </c>
      <c r="D143" s="318" t="s">
        <v>2776</v>
      </c>
      <c r="E143" s="319">
        <f>VLOOKUP(B143,'Fire EN 54'!$D$5:$H$497,5,0)</f>
        <v>1347</v>
      </c>
      <c r="F143" s="108" t="s">
        <v>694</v>
      </c>
      <c r="G143" s="321" t="s">
        <v>3</v>
      </c>
      <c r="H143" s="335" t="s">
        <v>2757</v>
      </c>
      <c r="I143" s="335" t="s">
        <v>2780</v>
      </c>
      <c r="J143" s="85" t="s">
        <v>868</v>
      </c>
      <c r="K143" s="85" t="s">
        <v>603</v>
      </c>
      <c r="L143" s="327" t="s">
        <v>678</v>
      </c>
      <c r="M143" s="582">
        <f>VLOOKUP(B143,'Fire EN 54'!$D$5:$L$493,9,0)</f>
        <v>73261990</v>
      </c>
    </row>
    <row r="144" spans="1:13" s="117" customFormat="1" ht="21" x14ac:dyDescent="0.2">
      <c r="A144" s="665"/>
      <c r="B144" s="329" t="s">
        <v>1920</v>
      </c>
      <c r="C144" s="350" t="s">
        <v>1919</v>
      </c>
      <c r="D144" s="318" t="s">
        <v>2777</v>
      </c>
      <c r="E144" s="319">
        <f>VLOOKUP(B144,'Fire EN 54'!$D$5:$H$497,5,0)</f>
        <v>353</v>
      </c>
      <c r="F144" s="108" t="s">
        <v>694</v>
      </c>
      <c r="G144" s="321" t="s">
        <v>3</v>
      </c>
      <c r="H144" s="335" t="s">
        <v>2779</v>
      </c>
      <c r="I144" s="335" t="s">
        <v>2778</v>
      </c>
      <c r="J144" s="85" t="s">
        <v>868</v>
      </c>
      <c r="K144" s="85" t="s">
        <v>603</v>
      </c>
      <c r="L144" s="327" t="s">
        <v>678</v>
      </c>
      <c r="M144" s="582">
        <f>VLOOKUP(B144,'Fire EN 54'!$D$5:$L$493,9,0)</f>
        <v>39259010</v>
      </c>
    </row>
    <row r="145" spans="1:24" ht="11.25" x14ac:dyDescent="0.15">
      <c r="A145" s="613" t="s">
        <v>253</v>
      </c>
      <c r="B145" s="614"/>
      <c r="C145" s="614"/>
      <c r="D145" s="614"/>
      <c r="E145" s="585"/>
      <c r="F145" s="612"/>
      <c r="G145" s="612"/>
      <c r="H145" s="612"/>
      <c r="I145" s="612"/>
      <c r="J145" s="612"/>
      <c r="K145" s="612"/>
      <c r="L145" s="612"/>
      <c r="M145" s="589"/>
    </row>
    <row r="146" spans="1:24" s="117" customFormat="1" ht="20.25" customHeight="1" x14ac:dyDescent="0.2">
      <c r="A146" s="663"/>
      <c r="B146" s="329" t="s">
        <v>2716</v>
      </c>
      <c r="C146" s="350" t="s">
        <v>2715</v>
      </c>
      <c r="D146" s="318" t="s">
        <v>2786</v>
      </c>
      <c r="E146" s="319">
        <f>VLOOKUP(B146,'Fire EN 54'!$D$5:$H$497,5,0)</f>
        <v>29250</v>
      </c>
      <c r="F146" s="108" t="s">
        <v>694</v>
      </c>
      <c r="G146" s="321" t="s">
        <v>229</v>
      </c>
      <c r="H146" s="335" t="s">
        <v>2760</v>
      </c>
      <c r="I146" s="666"/>
      <c r="J146" s="85" t="s">
        <v>868</v>
      </c>
      <c r="K146" s="85" t="s">
        <v>603</v>
      </c>
      <c r="L146" s="327" t="s">
        <v>677</v>
      </c>
      <c r="M146" s="582">
        <f>VLOOKUP(B146,'Fire EN 54'!$D$5:$L$493,9,0)</f>
        <v>85365019</v>
      </c>
    </row>
    <row r="147" spans="1:24" s="117" customFormat="1" ht="12.75" x14ac:dyDescent="0.2">
      <c r="A147" s="664"/>
      <c r="B147" s="329" t="s">
        <v>2720</v>
      </c>
      <c r="C147" s="350">
        <v>929144</v>
      </c>
      <c r="D147" s="318" t="s">
        <v>2787</v>
      </c>
      <c r="E147" s="319">
        <f>VLOOKUP(B147,'Fire EN 54'!$D$5:$H$497,5,0)</f>
        <v>2235</v>
      </c>
      <c r="F147" s="108" t="s">
        <v>694</v>
      </c>
      <c r="G147" s="321" t="s">
        <v>229</v>
      </c>
      <c r="H147" s="335"/>
      <c r="I147" s="667"/>
      <c r="J147" s="85" t="s">
        <v>868</v>
      </c>
      <c r="K147" s="85" t="s">
        <v>603</v>
      </c>
      <c r="L147" s="327" t="s">
        <v>677</v>
      </c>
      <c r="M147" s="582">
        <f>VLOOKUP(B147,'Fire EN 54'!$D$5:$L$493,9,0)</f>
        <v>85319000</v>
      </c>
    </row>
    <row r="148" spans="1:24" s="117" customFormat="1" ht="14.25" customHeight="1" x14ac:dyDescent="0.2">
      <c r="A148" s="665"/>
      <c r="B148" s="329" t="s">
        <v>2723</v>
      </c>
      <c r="C148" s="350">
        <v>924441</v>
      </c>
      <c r="D148" s="318" t="s">
        <v>2788</v>
      </c>
      <c r="E148" s="319">
        <f>VLOOKUP(B148,'Fire EN 54'!$D$5:$H$497,5,0)</f>
        <v>1512</v>
      </c>
      <c r="F148" s="108" t="s">
        <v>694</v>
      </c>
      <c r="G148" s="321" t="s">
        <v>229</v>
      </c>
      <c r="H148" s="335"/>
      <c r="I148" s="668"/>
      <c r="J148" s="85" t="s">
        <v>868</v>
      </c>
      <c r="K148" s="85" t="s">
        <v>603</v>
      </c>
      <c r="L148" s="327" t="s">
        <v>677</v>
      </c>
      <c r="M148" s="582">
        <f>VLOOKUP(B148,'Fire EN 54'!$D$5:$L$493,9,0)</f>
        <v>85389099</v>
      </c>
    </row>
    <row r="149" spans="1:24" s="117" customFormat="1" ht="52.5" customHeight="1" x14ac:dyDescent="0.2">
      <c r="A149" s="355"/>
      <c r="B149" s="329" t="s">
        <v>2726</v>
      </c>
      <c r="C149" s="350">
        <v>904757</v>
      </c>
      <c r="D149" s="318" t="s">
        <v>2789</v>
      </c>
      <c r="E149" s="319">
        <f>VLOOKUP(B149,'Fire EN 54'!$D$5:$H$497,5,0)</f>
        <v>237</v>
      </c>
      <c r="F149" s="108" t="s">
        <v>694</v>
      </c>
      <c r="G149" s="321" t="s">
        <v>229</v>
      </c>
      <c r="H149" s="335"/>
      <c r="I149" s="669"/>
      <c r="J149" s="85" t="s">
        <v>868</v>
      </c>
      <c r="K149" s="85" t="s">
        <v>603</v>
      </c>
      <c r="L149" s="327" t="s">
        <v>677</v>
      </c>
      <c r="M149" s="582">
        <f>VLOOKUP(B149,'Fire EN 54'!$D$5:$L$493,9,0)</f>
        <v>85389099</v>
      </c>
    </row>
    <row r="150" spans="1:24" s="117" customFormat="1" ht="20.25" customHeight="1" x14ac:dyDescent="0.2">
      <c r="A150" s="663"/>
      <c r="B150" s="329" t="s">
        <v>2728</v>
      </c>
      <c r="C150" s="350">
        <v>911674</v>
      </c>
      <c r="D150" s="318" t="s">
        <v>2729</v>
      </c>
      <c r="E150" s="319">
        <f>VLOOKUP(B150,'Fire EN 54'!$D$5:$H$497,5,0)</f>
        <v>42500</v>
      </c>
      <c r="F150" s="108" t="s">
        <v>694</v>
      </c>
      <c r="G150" s="321" t="s">
        <v>229</v>
      </c>
      <c r="H150" s="335" t="s">
        <v>2761</v>
      </c>
      <c r="I150" s="622" t="s">
        <v>2759</v>
      </c>
      <c r="J150" s="85" t="s">
        <v>868</v>
      </c>
      <c r="K150" s="85" t="s">
        <v>603</v>
      </c>
      <c r="L150" s="327" t="s">
        <v>677</v>
      </c>
      <c r="M150" s="582" t="str">
        <f>VLOOKUP(B150,'Fire EN 54'!$D$5:$L$493,9,0)</f>
        <v>90318080</v>
      </c>
    </row>
    <row r="151" spans="1:24" s="117" customFormat="1" ht="12.75" x14ac:dyDescent="0.2">
      <c r="A151" s="664"/>
      <c r="B151" s="329" t="s">
        <v>2732</v>
      </c>
      <c r="C151" s="350">
        <v>922689</v>
      </c>
      <c r="D151" s="318" t="s">
        <v>2790</v>
      </c>
      <c r="E151" s="319">
        <f>VLOOKUP(B151,'Fire EN 54'!$D$5:$H$497,5,0)</f>
        <v>9375</v>
      </c>
      <c r="F151" s="108" t="s">
        <v>694</v>
      </c>
      <c r="G151" s="321" t="s">
        <v>229</v>
      </c>
      <c r="H151" s="335"/>
      <c r="I151" s="623"/>
      <c r="J151" s="85" t="s">
        <v>868</v>
      </c>
      <c r="K151" s="85" t="s">
        <v>603</v>
      </c>
      <c r="L151" s="327" t="s">
        <v>677</v>
      </c>
      <c r="M151" s="582" t="str">
        <f>VLOOKUP(B151,'Fire EN 54'!$D$5:$L$493,9,0)</f>
        <v>85363010</v>
      </c>
    </row>
    <row r="152" spans="1:24" s="117" customFormat="1" ht="15.75" customHeight="1" x14ac:dyDescent="0.2">
      <c r="A152" s="665"/>
      <c r="B152" s="329" t="s">
        <v>2736</v>
      </c>
      <c r="C152" s="350">
        <v>924442</v>
      </c>
      <c r="D152" s="318" t="s">
        <v>2791</v>
      </c>
      <c r="E152" s="319">
        <f>VLOOKUP(B152,'Fire EN 54'!$D$5:$H$497,5,0)</f>
        <v>2750</v>
      </c>
      <c r="F152" s="108" t="s">
        <v>694</v>
      </c>
      <c r="G152" s="321" t="s">
        <v>229</v>
      </c>
      <c r="H152" s="335"/>
      <c r="I152" s="624"/>
      <c r="J152" s="85" t="s">
        <v>868</v>
      </c>
      <c r="K152" s="85" t="s">
        <v>603</v>
      </c>
      <c r="L152" s="327" t="s">
        <v>677</v>
      </c>
      <c r="M152" s="582" t="str">
        <f>VLOOKUP(B152,'Fire EN 54'!$D$5:$L$493,9,0)</f>
        <v>85389099</v>
      </c>
    </row>
    <row r="153" spans="1:24" s="117" customFormat="1" ht="52.5" customHeight="1" x14ac:dyDescent="0.2">
      <c r="A153" s="663"/>
      <c r="B153" s="329" t="s">
        <v>254</v>
      </c>
      <c r="C153" s="350" t="s">
        <v>685</v>
      </c>
      <c r="D153" s="318" t="s">
        <v>1941</v>
      </c>
      <c r="E153" s="319">
        <f>VLOOKUP(B153,'Fire EN 54'!$D$5:$H$497,5,0)</f>
        <v>32500</v>
      </c>
      <c r="F153" s="108" t="s">
        <v>694</v>
      </c>
      <c r="G153" s="321" t="s">
        <v>3</v>
      </c>
      <c r="H153" s="335"/>
      <c r="I153" s="622"/>
      <c r="J153" s="85" t="s">
        <v>868</v>
      </c>
      <c r="K153" s="85" t="s">
        <v>603</v>
      </c>
      <c r="L153" s="327" t="s">
        <v>678</v>
      </c>
      <c r="M153" s="582">
        <f>VLOOKUP(B153,'Fire EN 54'!$D$5:$L$493,9,0)</f>
        <v>8536501999</v>
      </c>
    </row>
    <row r="154" spans="1:24" s="117" customFormat="1" ht="12.75" x14ac:dyDescent="0.2">
      <c r="A154" s="664"/>
      <c r="B154" s="329" t="s">
        <v>255</v>
      </c>
      <c r="C154" s="350" t="s">
        <v>686</v>
      </c>
      <c r="D154" s="318" t="s">
        <v>1944</v>
      </c>
      <c r="E154" s="319">
        <f>VLOOKUP(B154,'Fire EN 54'!$D$5:$H$497,5,0)</f>
        <v>1925</v>
      </c>
      <c r="F154" s="108" t="s">
        <v>694</v>
      </c>
      <c r="G154" s="321" t="s">
        <v>3</v>
      </c>
      <c r="H154" s="335"/>
      <c r="I154" s="623"/>
      <c r="J154" s="85" t="s">
        <v>868</v>
      </c>
      <c r="K154" s="85" t="s">
        <v>603</v>
      </c>
      <c r="L154" s="327" t="s">
        <v>678</v>
      </c>
      <c r="M154" s="582">
        <f>VLOOKUP(B154,'Fire EN 54'!$D$5:$L$493,9,0)</f>
        <v>8536501999</v>
      </c>
    </row>
    <row r="155" spans="1:24" s="117" customFormat="1" ht="54.75" customHeight="1" x14ac:dyDescent="0.2">
      <c r="A155" s="665"/>
      <c r="B155" s="329" t="s">
        <v>256</v>
      </c>
      <c r="C155" s="350" t="s">
        <v>687</v>
      </c>
      <c r="D155" s="318" t="s">
        <v>1947</v>
      </c>
      <c r="E155" s="319">
        <f>VLOOKUP(B155,'Fire EN 54'!$D$5:$H$497,5,0)</f>
        <v>29361</v>
      </c>
      <c r="F155" s="108" t="s">
        <v>694</v>
      </c>
      <c r="G155" s="321" t="s">
        <v>229</v>
      </c>
      <c r="H155" s="335"/>
      <c r="I155" s="624"/>
      <c r="J155" s="85" t="s">
        <v>868</v>
      </c>
      <c r="K155" s="85" t="s">
        <v>603</v>
      </c>
      <c r="L155" s="327" t="s">
        <v>678</v>
      </c>
      <c r="M155" s="582">
        <f>VLOOKUP(B155,'Fire EN 54'!$D$5:$L$493,9,0)</f>
        <v>8531109590</v>
      </c>
    </row>
    <row r="156" spans="1:24" s="61" customFormat="1" ht="54.75" customHeight="1" x14ac:dyDescent="0.15">
      <c r="A156" s="109"/>
      <c r="B156" s="329" t="s">
        <v>257</v>
      </c>
      <c r="C156" s="329" t="s">
        <v>688</v>
      </c>
      <c r="D156" s="318" t="s">
        <v>258</v>
      </c>
      <c r="E156" s="319">
        <f>VLOOKUP(B156,'Fire EN 54'!$D$5:$H$497,5,0)</f>
        <v>40546</v>
      </c>
      <c r="F156" s="108" t="s">
        <v>694</v>
      </c>
      <c r="G156" s="321" t="s">
        <v>3</v>
      </c>
      <c r="H156" s="321"/>
      <c r="I156" s="321"/>
      <c r="J156" s="321" t="s">
        <v>868</v>
      </c>
      <c r="K156" s="321" t="s">
        <v>603</v>
      </c>
      <c r="L156" s="327" t="s">
        <v>678</v>
      </c>
      <c r="M156" s="321">
        <f>VLOOKUP(B156,'Fire EN 54'!$D$5:$L$493,9,0)</f>
        <v>8531103000</v>
      </c>
    </row>
    <row r="157" spans="1:24" s="61" customFormat="1" ht="18" customHeight="1" x14ac:dyDescent="0.15">
      <c r="A157" s="630" t="s">
        <v>2758</v>
      </c>
      <c r="B157" s="612"/>
      <c r="C157" s="612"/>
      <c r="D157" s="612"/>
      <c r="E157" s="585"/>
      <c r="F157" s="612"/>
      <c r="G157" s="612"/>
      <c r="H157" s="612"/>
      <c r="I157" s="612"/>
      <c r="J157" s="612"/>
      <c r="K157" s="612"/>
      <c r="L157" s="631"/>
      <c r="M157" s="589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</row>
    <row r="158" spans="1:24" s="61" customFormat="1" ht="54.75" customHeight="1" x14ac:dyDescent="0.15">
      <c r="A158" s="109"/>
      <c r="B158" s="359" t="s">
        <v>744</v>
      </c>
      <c r="C158" s="360" t="s">
        <v>745</v>
      </c>
      <c r="D158" s="361" t="s">
        <v>748</v>
      </c>
      <c r="E158" s="319">
        <f>VLOOKUP(B158,'Fire EN 54'!$D$5:$H$497,5,0)</f>
        <v>2627</v>
      </c>
      <c r="F158" s="362" t="s">
        <v>694</v>
      </c>
      <c r="G158" s="85" t="s">
        <v>3</v>
      </c>
      <c r="H158" s="85"/>
      <c r="I158" s="85"/>
      <c r="J158" s="85" t="s">
        <v>868</v>
      </c>
      <c r="K158" s="85" t="s">
        <v>603</v>
      </c>
      <c r="L158" s="347" t="s">
        <v>680</v>
      </c>
      <c r="M158" s="582">
        <f>VLOOKUP(B158,'Fire EN 54'!$D$5:$L$493,9,0)</f>
        <v>85311030000</v>
      </c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</row>
    <row r="159" spans="1:24" s="61" customFormat="1" ht="54.75" customHeight="1" x14ac:dyDescent="0.15">
      <c r="A159" s="109"/>
      <c r="B159" s="359" t="s">
        <v>747</v>
      </c>
      <c r="C159" s="360" t="s">
        <v>746</v>
      </c>
      <c r="D159" s="363" t="s">
        <v>760</v>
      </c>
      <c r="E159" s="319">
        <f>VLOOKUP(B159,'Fire EN 54'!$D$5:$H$497,5,0)</f>
        <v>158</v>
      </c>
      <c r="F159" s="362" t="s">
        <v>694</v>
      </c>
      <c r="G159" s="85" t="s">
        <v>3</v>
      </c>
      <c r="H159" s="85"/>
      <c r="I159" s="85"/>
      <c r="J159" s="85" t="s">
        <v>868</v>
      </c>
      <c r="K159" s="85" t="s">
        <v>603</v>
      </c>
      <c r="L159" s="347" t="s">
        <v>680</v>
      </c>
      <c r="M159" s="582">
        <f>VLOOKUP(B159,'Fire EN 54'!$D$5:$L$493,9,0)</f>
        <v>85319085900</v>
      </c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</row>
    <row r="160" spans="1:24" s="61" customFormat="1" ht="54.75" customHeight="1" x14ac:dyDescent="0.15">
      <c r="A160" s="109"/>
      <c r="B160" s="359" t="s">
        <v>750</v>
      </c>
      <c r="C160" s="360" t="s">
        <v>749</v>
      </c>
      <c r="D160" s="364" t="s">
        <v>259</v>
      </c>
      <c r="E160" s="319">
        <f>VLOOKUP(B160,'Fire EN 54'!$D$5:$H$497,5,0)</f>
        <v>117</v>
      </c>
      <c r="F160" s="362" t="s">
        <v>694</v>
      </c>
      <c r="G160" s="85" t="s">
        <v>3</v>
      </c>
      <c r="H160" s="85"/>
      <c r="I160" s="85"/>
      <c r="J160" s="85" t="s">
        <v>868</v>
      </c>
      <c r="K160" s="85" t="s">
        <v>603</v>
      </c>
      <c r="L160" s="347" t="s">
        <v>680</v>
      </c>
      <c r="M160" s="582">
        <f>VLOOKUP(B160,'Fire EN 54'!$D$5:$L$493,9,0)</f>
        <v>85319000000</v>
      </c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</row>
    <row r="161" spans="1:153" s="61" customFormat="1" ht="54.75" customHeight="1" x14ac:dyDescent="0.15">
      <c r="A161" s="316"/>
      <c r="B161" s="365" t="s">
        <v>752</v>
      </c>
      <c r="C161" s="366" t="s">
        <v>751</v>
      </c>
      <c r="D161" s="367" t="s">
        <v>758</v>
      </c>
      <c r="E161" s="319">
        <f>VLOOKUP(B161,'Fire EN 54'!$D$5:$H$497,5,0)</f>
        <v>450</v>
      </c>
      <c r="F161" s="368" t="s">
        <v>694</v>
      </c>
      <c r="G161" s="369" t="s">
        <v>3</v>
      </c>
      <c r="H161" s="369"/>
      <c r="I161" s="369"/>
      <c r="J161" s="85" t="s">
        <v>868</v>
      </c>
      <c r="K161" s="85" t="s">
        <v>603</v>
      </c>
      <c r="L161" s="347" t="s">
        <v>634</v>
      </c>
      <c r="M161" s="582">
        <f>VLOOKUP(B161,'Fire EN 54'!$D$5:$L$493,9,0)</f>
        <v>85319000000</v>
      </c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</row>
    <row r="162" spans="1:153" s="61" customFormat="1" ht="54.75" customHeight="1" x14ac:dyDescent="0.15">
      <c r="A162" s="109"/>
      <c r="B162" s="359" t="s">
        <v>754</v>
      </c>
      <c r="C162" s="370" t="s">
        <v>753</v>
      </c>
      <c r="D162" s="371" t="s">
        <v>759</v>
      </c>
      <c r="E162" s="319">
        <f>VLOOKUP(B162,'Fire EN 54'!$D$5:$H$497,5,0)</f>
        <v>257</v>
      </c>
      <c r="F162" s="362" t="s">
        <v>694</v>
      </c>
      <c r="G162" s="85" t="s">
        <v>3</v>
      </c>
      <c r="H162" s="334" t="s">
        <v>730</v>
      </c>
      <c r="I162" s="334"/>
      <c r="J162" s="85" t="s">
        <v>868</v>
      </c>
      <c r="K162" s="85" t="s">
        <v>603</v>
      </c>
      <c r="L162" s="347" t="s">
        <v>680</v>
      </c>
      <c r="M162" s="582">
        <f>VLOOKUP(B162,'Fire EN 54'!$D$5:$L$493,9,0)</f>
        <v>90269000900</v>
      </c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</row>
    <row r="163" spans="1:153" s="61" customFormat="1" ht="54.75" customHeight="1" x14ac:dyDescent="0.15">
      <c r="A163" s="109"/>
      <c r="B163" s="359" t="s">
        <v>776</v>
      </c>
      <c r="C163" s="370" t="s">
        <v>777</v>
      </c>
      <c r="D163" s="371" t="s">
        <v>781</v>
      </c>
      <c r="E163" s="319">
        <f>VLOOKUP(B163,'Fire EN 54'!$D$5:$H$497,5,0)</f>
        <v>10041</v>
      </c>
      <c r="F163" s="362" t="s">
        <v>694</v>
      </c>
      <c r="G163" s="85" t="s">
        <v>3</v>
      </c>
      <c r="H163" s="334"/>
      <c r="I163" s="334"/>
      <c r="J163" s="85" t="s">
        <v>868</v>
      </c>
      <c r="K163" s="85" t="s">
        <v>603</v>
      </c>
      <c r="L163" s="347" t="s">
        <v>680</v>
      </c>
      <c r="M163" s="582">
        <f>VLOOKUP(B163,'Fire EN 54'!$D$5:$L$493,9,0)</f>
        <v>90318080000</v>
      </c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</row>
    <row r="164" spans="1:153" s="61" customFormat="1" ht="54.75" customHeight="1" x14ac:dyDescent="0.15">
      <c r="A164" s="109"/>
      <c r="B164" s="359" t="s">
        <v>756</v>
      </c>
      <c r="C164" s="370" t="s">
        <v>755</v>
      </c>
      <c r="D164" s="372" t="s">
        <v>757</v>
      </c>
      <c r="E164" s="319">
        <f>VLOOKUP(B164,'Fire EN 54'!$D$5:$H$497,5,0)</f>
        <v>12</v>
      </c>
      <c r="F164" s="362" t="s">
        <v>694</v>
      </c>
      <c r="G164" s="85" t="s">
        <v>3</v>
      </c>
      <c r="H164" s="334" t="s">
        <v>730</v>
      </c>
      <c r="I164" s="334"/>
      <c r="J164" s="85" t="s">
        <v>868</v>
      </c>
      <c r="K164" s="85" t="s">
        <v>603</v>
      </c>
      <c r="L164" s="347" t="s">
        <v>680</v>
      </c>
      <c r="M164" s="582">
        <f>VLOOKUP(B164,'Fire EN 54'!$D$5:$L$493,9,0)</f>
        <v>85319000000</v>
      </c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</row>
    <row r="165" spans="1:153" s="57" customFormat="1" ht="51" customHeight="1" x14ac:dyDescent="0.15">
      <c r="A165" s="109"/>
      <c r="B165" s="359" t="s">
        <v>762</v>
      </c>
      <c r="C165" s="370" t="s">
        <v>761</v>
      </c>
      <c r="D165" s="372" t="s">
        <v>763</v>
      </c>
      <c r="E165" s="319">
        <f>VLOOKUP(B165,'Fire EN 54'!$D$5:$H$497,5,0)</f>
        <v>5</v>
      </c>
      <c r="F165" s="362" t="s">
        <v>694</v>
      </c>
      <c r="G165" s="321" t="s">
        <v>3</v>
      </c>
      <c r="H165" s="334" t="s">
        <v>764</v>
      </c>
      <c r="I165" s="334"/>
      <c r="J165" s="85" t="s">
        <v>868</v>
      </c>
      <c r="K165" s="85" t="s">
        <v>603</v>
      </c>
      <c r="L165" s="331" t="s">
        <v>680</v>
      </c>
      <c r="M165" s="582">
        <f>VLOOKUP(B165,'Fire EN 54'!$D$5:$L$493,9,0)</f>
        <v>85319000000</v>
      </c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51"/>
      <c r="AU165" s="51"/>
      <c r="AV165" s="51"/>
      <c r="AW165" s="51"/>
      <c r="AX165" s="51"/>
      <c r="AY165" s="51"/>
      <c r="AZ165" s="51"/>
      <c r="BA165" s="51"/>
      <c r="BB165" s="51"/>
      <c r="BC165" s="51"/>
      <c r="BD165" s="51"/>
      <c r="BE165" s="51"/>
      <c r="BF165" s="51"/>
      <c r="BG165" s="51"/>
      <c r="BH165" s="51"/>
      <c r="BI165" s="51"/>
      <c r="BJ165" s="51"/>
      <c r="BK165" s="51"/>
      <c r="BL165" s="51"/>
      <c r="BM165" s="51"/>
      <c r="BN165" s="51"/>
      <c r="BO165" s="51"/>
      <c r="BP165" s="51"/>
      <c r="BQ165" s="51"/>
      <c r="BR165" s="51"/>
      <c r="BS165" s="51"/>
      <c r="BT165" s="51"/>
      <c r="BU165" s="51"/>
      <c r="BV165" s="51"/>
      <c r="BW165" s="51"/>
      <c r="BX165" s="51"/>
      <c r="BY165" s="51"/>
      <c r="BZ165" s="51"/>
      <c r="CA165" s="51"/>
      <c r="CB165" s="51"/>
      <c r="CC165" s="51"/>
      <c r="CD165" s="51"/>
      <c r="CE165" s="51"/>
      <c r="CF165" s="51"/>
      <c r="CG165" s="51"/>
      <c r="CH165" s="51"/>
      <c r="CI165" s="51"/>
      <c r="CJ165" s="51"/>
      <c r="CK165" s="51"/>
      <c r="CL165" s="51"/>
      <c r="CM165" s="51"/>
      <c r="CN165" s="51"/>
      <c r="CO165" s="51"/>
      <c r="CP165" s="51"/>
      <c r="CQ165" s="51"/>
      <c r="CR165" s="51"/>
      <c r="CS165" s="51"/>
      <c r="CT165" s="51"/>
      <c r="CU165" s="51"/>
      <c r="CV165" s="51"/>
      <c r="CW165" s="51"/>
      <c r="CX165" s="51"/>
      <c r="CY165" s="51"/>
      <c r="CZ165" s="51"/>
      <c r="DA165" s="51"/>
      <c r="DB165" s="51"/>
      <c r="DC165" s="51"/>
      <c r="DD165" s="51"/>
      <c r="DE165" s="51"/>
      <c r="DF165" s="51"/>
      <c r="DG165" s="51"/>
      <c r="DH165" s="51"/>
      <c r="DI165" s="51"/>
      <c r="DJ165" s="51"/>
      <c r="DK165" s="51"/>
      <c r="DL165" s="51"/>
      <c r="DM165" s="51"/>
      <c r="DN165" s="51"/>
      <c r="DO165" s="51"/>
      <c r="DP165" s="51"/>
      <c r="DQ165" s="51"/>
      <c r="DR165" s="51"/>
      <c r="DS165" s="51"/>
      <c r="DT165" s="51"/>
      <c r="DU165" s="51"/>
      <c r="DV165" s="51"/>
      <c r="DW165" s="51"/>
      <c r="DX165" s="51"/>
      <c r="DY165" s="51"/>
      <c r="DZ165" s="51"/>
      <c r="EA165" s="51"/>
      <c r="EB165" s="51"/>
      <c r="EC165" s="51"/>
      <c r="ED165" s="51"/>
      <c r="EE165" s="51"/>
      <c r="EF165" s="51"/>
      <c r="EG165" s="51"/>
      <c r="EH165" s="51"/>
      <c r="EI165" s="51"/>
      <c r="EJ165" s="51"/>
      <c r="EK165" s="51"/>
      <c r="EL165" s="51"/>
      <c r="EM165" s="51"/>
      <c r="EN165" s="51"/>
      <c r="EO165" s="51"/>
      <c r="EP165" s="51"/>
      <c r="EQ165" s="51"/>
      <c r="ER165" s="51"/>
      <c r="ES165" s="51"/>
      <c r="ET165" s="51"/>
      <c r="EU165" s="51"/>
      <c r="EV165" s="51"/>
      <c r="EW165" s="51"/>
    </row>
    <row r="166" spans="1:153" s="57" customFormat="1" ht="51" customHeight="1" x14ac:dyDescent="0.15">
      <c r="A166" s="109"/>
      <c r="B166" s="359" t="s">
        <v>766</v>
      </c>
      <c r="C166" s="370" t="s">
        <v>767</v>
      </c>
      <c r="D166" s="372" t="s">
        <v>765</v>
      </c>
      <c r="E166" s="319">
        <f>VLOOKUP(B166,'Fire EN 54'!$D$5:$H$497,5,0)</f>
        <v>93</v>
      </c>
      <c r="F166" s="362" t="s">
        <v>694</v>
      </c>
      <c r="G166" s="321" t="s">
        <v>3</v>
      </c>
      <c r="H166" s="373"/>
      <c r="I166" s="373"/>
      <c r="J166" s="85" t="s">
        <v>868</v>
      </c>
      <c r="K166" s="85" t="s">
        <v>603</v>
      </c>
      <c r="L166" s="331" t="s">
        <v>680</v>
      </c>
      <c r="M166" s="582">
        <f>VLOOKUP(B166,'Fire EN 54'!$D$5:$L$493,9,0)</f>
        <v>40169300900</v>
      </c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51"/>
      <c r="AU166" s="51"/>
      <c r="AV166" s="51"/>
      <c r="AW166" s="51"/>
      <c r="AX166" s="51"/>
      <c r="AY166" s="51"/>
      <c r="AZ166" s="51"/>
      <c r="BA166" s="51"/>
      <c r="BB166" s="51"/>
      <c r="BC166" s="51"/>
      <c r="BD166" s="51"/>
      <c r="BE166" s="51"/>
      <c r="BF166" s="51"/>
      <c r="BG166" s="51"/>
      <c r="BH166" s="51"/>
      <c r="BI166" s="51"/>
      <c r="BJ166" s="51"/>
      <c r="BK166" s="51"/>
      <c r="BL166" s="51"/>
      <c r="BM166" s="51"/>
      <c r="BN166" s="51"/>
      <c r="BO166" s="51"/>
      <c r="BP166" s="51"/>
      <c r="BQ166" s="51"/>
      <c r="BR166" s="51"/>
      <c r="BS166" s="51"/>
      <c r="BT166" s="51"/>
      <c r="BU166" s="51"/>
      <c r="BV166" s="51"/>
      <c r="BW166" s="51"/>
      <c r="BX166" s="51"/>
      <c r="BY166" s="51"/>
      <c r="BZ166" s="51"/>
      <c r="CA166" s="51"/>
      <c r="CB166" s="51"/>
      <c r="CC166" s="51"/>
      <c r="CD166" s="51"/>
      <c r="CE166" s="51"/>
      <c r="CF166" s="51"/>
      <c r="CG166" s="51"/>
      <c r="CH166" s="51"/>
      <c r="CI166" s="51"/>
      <c r="CJ166" s="51"/>
      <c r="CK166" s="51"/>
      <c r="CL166" s="51"/>
      <c r="CM166" s="51"/>
      <c r="CN166" s="51"/>
      <c r="CO166" s="51"/>
      <c r="CP166" s="51"/>
      <c r="CQ166" s="51"/>
      <c r="CR166" s="51"/>
      <c r="CS166" s="51"/>
      <c r="CT166" s="51"/>
      <c r="CU166" s="51"/>
      <c r="CV166" s="51"/>
      <c r="CW166" s="51"/>
      <c r="CX166" s="51"/>
      <c r="CY166" s="51"/>
      <c r="CZ166" s="51"/>
      <c r="DA166" s="51"/>
      <c r="DB166" s="51"/>
      <c r="DC166" s="51"/>
      <c r="DD166" s="51"/>
      <c r="DE166" s="51"/>
      <c r="DF166" s="51"/>
      <c r="DG166" s="51"/>
      <c r="DH166" s="51"/>
      <c r="DI166" s="51"/>
      <c r="DJ166" s="51"/>
      <c r="DK166" s="51"/>
      <c r="DL166" s="51"/>
      <c r="DM166" s="51"/>
      <c r="DN166" s="51"/>
      <c r="DO166" s="51"/>
      <c r="DP166" s="51"/>
      <c r="DQ166" s="51"/>
      <c r="DR166" s="51"/>
      <c r="DS166" s="51"/>
      <c r="DT166" s="51"/>
      <c r="DU166" s="51"/>
      <c r="DV166" s="51"/>
      <c r="DW166" s="51"/>
      <c r="DX166" s="51"/>
      <c r="DY166" s="51"/>
      <c r="DZ166" s="51"/>
      <c r="EA166" s="51"/>
      <c r="EB166" s="51"/>
      <c r="EC166" s="51"/>
      <c r="ED166" s="51"/>
      <c r="EE166" s="51"/>
      <c r="EF166" s="51"/>
      <c r="EG166" s="51"/>
      <c r="EH166" s="51"/>
      <c r="EI166" s="51"/>
      <c r="EJ166" s="51"/>
      <c r="EK166" s="51"/>
      <c r="EL166" s="51"/>
      <c r="EM166" s="51"/>
      <c r="EN166" s="51"/>
      <c r="EO166" s="51"/>
      <c r="EP166" s="51"/>
      <c r="EQ166" s="51"/>
      <c r="ER166" s="51"/>
      <c r="ES166" s="51"/>
      <c r="ET166" s="51"/>
      <c r="EU166" s="51"/>
      <c r="EV166" s="51"/>
      <c r="EW166" s="51"/>
    </row>
    <row r="167" spans="1:153" s="57" customFormat="1" ht="51" customHeight="1" x14ac:dyDescent="0.15">
      <c r="A167" s="109"/>
      <c r="B167" s="359" t="s">
        <v>769</v>
      </c>
      <c r="C167" s="370" t="s">
        <v>768</v>
      </c>
      <c r="D167" s="318" t="s">
        <v>699</v>
      </c>
      <c r="E167" s="319">
        <f>VLOOKUP(B167,'Fire EN 54'!$D$5:$H$497,5,0)</f>
        <v>18</v>
      </c>
      <c r="F167" s="362" t="s">
        <v>694</v>
      </c>
      <c r="G167" s="321" t="s">
        <v>3</v>
      </c>
      <c r="H167" s="334" t="s">
        <v>730</v>
      </c>
      <c r="I167" s="334"/>
      <c r="J167" s="85" t="s">
        <v>868</v>
      </c>
      <c r="K167" s="85" t="s">
        <v>603</v>
      </c>
      <c r="L167" s="331" t="s">
        <v>680</v>
      </c>
      <c r="M167" s="582">
        <f>VLOOKUP(B167,'Fire EN 54'!$D$5:$L$493,9,0)</f>
        <v>85319000000</v>
      </c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51"/>
      <c r="AU167" s="51"/>
      <c r="AV167" s="51"/>
      <c r="AW167" s="51"/>
      <c r="AX167" s="51"/>
      <c r="AY167" s="51"/>
      <c r="AZ167" s="51"/>
      <c r="BA167" s="51"/>
      <c r="BB167" s="51"/>
      <c r="BC167" s="51"/>
      <c r="BD167" s="51"/>
      <c r="BE167" s="51"/>
      <c r="BF167" s="51"/>
      <c r="BG167" s="51"/>
      <c r="BH167" s="51"/>
      <c r="BI167" s="51"/>
      <c r="BJ167" s="51"/>
      <c r="BK167" s="51"/>
      <c r="BL167" s="51"/>
      <c r="BM167" s="51"/>
      <c r="BN167" s="51"/>
      <c r="BO167" s="51"/>
      <c r="BP167" s="51"/>
      <c r="BQ167" s="51"/>
      <c r="BR167" s="51"/>
      <c r="BS167" s="51"/>
      <c r="BT167" s="51"/>
      <c r="BU167" s="51"/>
      <c r="BV167" s="51"/>
      <c r="BW167" s="51"/>
      <c r="BX167" s="51"/>
      <c r="BY167" s="51"/>
      <c r="BZ167" s="51"/>
      <c r="CA167" s="51"/>
      <c r="CB167" s="51"/>
      <c r="CC167" s="51"/>
      <c r="CD167" s="51"/>
      <c r="CE167" s="51"/>
      <c r="CF167" s="51"/>
      <c r="CG167" s="51"/>
      <c r="CH167" s="51"/>
      <c r="CI167" s="51"/>
      <c r="CJ167" s="51"/>
      <c r="CK167" s="51"/>
      <c r="CL167" s="51"/>
      <c r="CM167" s="51"/>
      <c r="CN167" s="51"/>
      <c r="CO167" s="51"/>
      <c r="CP167" s="51"/>
      <c r="CQ167" s="51"/>
      <c r="CR167" s="51"/>
      <c r="CS167" s="51"/>
      <c r="CT167" s="51"/>
      <c r="CU167" s="51"/>
      <c r="CV167" s="51"/>
      <c r="CW167" s="51"/>
      <c r="CX167" s="51"/>
      <c r="CY167" s="51"/>
      <c r="CZ167" s="51"/>
      <c r="DA167" s="51"/>
      <c r="DB167" s="51"/>
      <c r="DC167" s="51"/>
      <c r="DD167" s="51"/>
      <c r="DE167" s="51"/>
      <c r="DF167" s="51"/>
      <c r="DG167" s="51"/>
      <c r="DH167" s="51"/>
      <c r="DI167" s="51"/>
      <c r="DJ167" s="51"/>
      <c r="DK167" s="51"/>
      <c r="DL167" s="51"/>
      <c r="DM167" s="51"/>
      <c r="DN167" s="51"/>
      <c r="DO167" s="51"/>
      <c r="DP167" s="51"/>
      <c r="DQ167" s="51"/>
      <c r="DR167" s="51"/>
      <c r="DS167" s="51"/>
      <c r="DT167" s="51"/>
      <c r="DU167" s="51"/>
      <c r="DV167" s="51"/>
      <c r="DW167" s="51"/>
      <c r="DX167" s="51"/>
      <c r="DY167" s="51"/>
      <c r="DZ167" s="51"/>
      <c r="EA167" s="51"/>
      <c r="EB167" s="51"/>
      <c r="EC167" s="51"/>
      <c r="ED167" s="51"/>
      <c r="EE167" s="51"/>
      <c r="EF167" s="51"/>
      <c r="EG167" s="51"/>
      <c r="EH167" s="51"/>
      <c r="EI167" s="51"/>
      <c r="EJ167" s="51"/>
      <c r="EK167" s="51"/>
      <c r="EL167" s="51"/>
      <c r="EM167" s="51"/>
      <c r="EN167" s="51"/>
      <c r="EO167" s="51"/>
      <c r="EP167" s="51"/>
      <c r="EQ167" s="51"/>
      <c r="ER167" s="51"/>
      <c r="ES167" s="51"/>
      <c r="ET167" s="51"/>
      <c r="EU167" s="51"/>
      <c r="EV167" s="51"/>
      <c r="EW167" s="51"/>
    </row>
    <row r="168" spans="1:153" s="57" customFormat="1" ht="51" customHeight="1" x14ac:dyDescent="0.15">
      <c r="A168" s="109"/>
      <c r="B168" s="345" t="s">
        <v>260</v>
      </c>
      <c r="C168" s="345" t="s">
        <v>637</v>
      </c>
      <c r="D168" s="374" t="s">
        <v>779</v>
      </c>
      <c r="E168" s="319">
        <f>VLOOKUP(B168,'Fire EN 54'!$D$5:$H$497,5,0)</f>
        <v>1886</v>
      </c>
      <c r="F168" s="375" t="s">
        <v>694</v>
      </c>
      <c r="G168" s="376" t="s">
        <v>3</v>
      </c>
      <c r="H168" s="377"/>
      <c r="I168" s="378" t="s">
        <v>791</v>
      </c>
      <c r="J168" s="85" t="s">
        <v>868</v>
      </c>
      <c r="K168" s="85" t="s">
        <v>603</v>
      </c>
      <c r="L168" s="379" t="s">
        <v>677</v>
      </c>
      <c r="M168" s="582">
        <f>VLOOKUP(B168,'Fire EN 54'!$D$5:$L$493,9,0)</f>
        <v>8536501999</v>
      </c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51"/>
      <c r="AU168" s="51"/>
      <c r="AV168" s="51"/>
      <c r="AW168" s="51"/>
      <c r="AX168" s="51"/>
      <c r="AY168" s="51"/>
      <c r="AZ168" s="51"/>
      <c r="BA168" s="51"/>
      <c r="BB168" s="51"/>
      <c r="BC168" s="51"/>
      <c r="BD168" s="51"/>
      <c r="BE168" s="51"/>
      <c r="BF168" s="51"/>
      <c r="BG168" s="51"/>
      <c r="BH168" s="51"/>
      <c r="BI168" s="51"/>
      <c r="BJ168" s="51"/>
      <c r="BK168" s="51"/>
      <c r="BL168" s="51"/>
      <c r="BM168" s="51"/>
      <c r="BN168" s="51"/>
      <c r="BO168" s="51"/>
      <c r="BP168" s="51"/>
      <c r="BQ168" s="51"/>
      <c r="BR168" s="51"/>
      <c r="BS168" s="51"/>
      <c r="BT168" s="51"/>
      <c r="BU168" s="51"/>
      <c r="BV168" s="51"/>
      <c r="BW168" s="51"/>
      <c r="BX168" s="51"/>
      <c r="BY168" s="51"/>
      <c r="BZ168" s="51"/>
      <c r="CA168" s="51"/>
      <c r="CB168" s="51"/>
      <c r="CC168" s="51"/>
      <c r="CD168" s="51"/>
      <c r="CE168" s="51"/>
      <c r="CF168" s="51"/>
      <c r="CG168" s="51"/>
      <c r="CH168" s="51"/>
      <c r="CI168" s="51"/>
      <c r="CJ168" s="51"/>
      <c r="CK168" s="51"/>
      <c r="CL168" s="51"/>
      <c r="CM168" s="51"/>
      <c r="CN168" s="51"/>
      <c r="CO168" s="51"/>
      <c r="CP168" s="51"/>
      <c r="CQ168" s="51"/>
      <c r="CR168" s="51"/>
      <c r="CS168" s="51"/>
      <c r="CT168" s="51"/>
      <c r="CU168" s="51"/>
      <c r="CV168" s="51"/>
      <c r="CW168" s="51"/>
      <c r="CX168" s="51"/>
      <c r="CY168" s="51"/>
      <c r="CZ168" s="51"/>
      <c r="DA168" s="51"/>
      <c r="DB168" s="51"/>
      <c r="DC168" s="51"/>
      <c r="DD168" s="51"/>
      <c r="DE168" s="51"/>
      <c r="DF168" s="51"/>
      <c r="DG168" s="51"/>
      <c r="DH168" s="51"/>
      <c r="DI168" s="51"/>
      <c r="DJ168" s="51"/>
      <c r="DK168" s="51"/>
      <c r="DL168" s="51"/>
      <c r="DM168" s="51"/>
      <c r="DN168" s="51"/>
      <c r="DO168" s="51"/>
      <c r="DP168" s="51"/>
      <c r="DQ168" s="51"/>
      <c r="DR168" s="51"/>
      <c r="DS168" s="51"/>
      <c r="DT168" s="51"/>
      <c r="DU168" s="51"/>
      <c r="DV168" s="51"/>
      <c r="DW168" s="51"/>
      <c r="DX168" s="51"/>
      <c r="DY168" s="51"/>
      <c r="DZ168" s="51"/>
      <c r="EA168" s="51"/>
      <c r="EB168" s="51"/>
      <c r="EC168" s="51"/>
      <c r="ED168" s="51"/>
      <c r="EE168" s="51"/>
      <c r="EF168" s="51"/>
      <c r="EG168" s="51"/>
      <c r="EH168" s="51"/>
      <c r="EI168" s="51"/>
      <c r="EJ168" s="51"/>
      <c r="EK168" s="51"/>
      <c r="EL168" s="51"/>
      <c r="EM168" s="51"/>
      <c r="EN168" s="51"/>
      <c r="EO168" s="51"/>
      <c r="EP168" s="51"/>
      <c r="EQ168" s="51"/>
      <c r="ER168" s="51"/>
      <c r="ES168" s="51"/>
      <c r="ET168" s="51"/>
      <c r="EU168" s="51"/>
      <c r="EV168" s="51"/>
      <c r="EW168" s="51"/>
    </row>
    <row r="169" spans="1:153" s="57" customFormat="1" ht="51" customHeight="1" x14ac:dyDescent="0.15">
      <c r="A169" s="109"/>
      <c r="B169" s="380" t="s">
        <v>261</v>
      </c>
      <c r="C169" s="380" t="s">
        <v>262</v>
      </c>
      <c r="D169" s="318" t="s">
        <v>780</v>
      </c>
      <c r="E169" s="319">
        <f>VLOOKUP(B169,'Fire EN 54'!$D$5:$H$497,5,0)</f>
        <v>4320</v>
      </c>
      <c r="F169" s="362" t="s">
        <v>694</v>
      </c>
      <c r="G169" s="321" t="s">
        <v>3</v>
      </c>
      <c r="H169" s="321"/>
      <c r="I169" s="321"/>
      <c r="J169" s="85" t="s">
        <v>868</v>
      </c>
      <c r="K169" s="85" t="s">
        <v>603</v>
      </c>
      <c r="L169" s="331" t="s">
        <v>677</v>
      </c>
      <c r="M169" s="582">
        <f>VLOOKUP(B169,'Fire EN 54'!$D$5:$L$493,9,0)</f>
        <v>8536909599</v>
      </c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51"/>
      <c r="AU169" s="51"/>
      <c r="AV169" s="51"/>
      <c r="AW169" s="51"/>
      <c r="AX169" s="51"/>
      <c r="AY169" s="51"/>
      <c r="AZ169" s="51"/>
      <c r="BA169" s="51"/>
      <c r="BB169" s="51"/>
      <c r="BC169" s="51"/>
      <c r="BD169" s="51"/>
      <c r="BE169" s="51"/>
      <c r="BF169" s="51"/>
      <c r="BG169" s="51"/>
      <c r="BH169" s="51"/>
      <c r="BI169" s="51"/>
      <c r="BJ169" s="51"/>
      <c r="BK169" s="51"/>
      <c r="BL169" s="51"/>
      <c r="BM169" s="51"/>
      <c r="BN169" s="51"/>
      <c r="BO169" s="51"/>
      <c r="BP169" s="51"/>
      <c r="BQ169" s="51"/>
      <c r="BR169" s="51"/>
      <c r="BS169" s="51"/>
      <c r="BT169" s="51"/>
      <c r="BU169" s="51"/>
      <c r="BV169" s="51"/>
      <c r="BW169" s="51"/>
      <c r="BX169" s="51"/>
      <c r="BY169" s="51"/>
      <c r="BZ169" s="51"/>
      <c r="CA169" s="51"/>
      <c r="CB169" s="51"/>
      <c r="CC169" s="51"/>
      <c r="CD169" s="51"/>
      <c r="CE169" s="51"/>
      <c r="CF169" s="51"/>
      <c r="CG169" s="51"/>
      <c r="CH169" s="51"/>
      <c r="CI169" s="51"/>
      <c r="CJ169" s="51"/>
      <c r="CK169" s="51"/>
      <c r="CL169" s="51"/>
      <c r="CM169" s="51"/>
      <c r="CN169" s="51"/>
      <c r="CO169" s="51"/>
      <c r="CP169" s="51"/>
      <c r="CQ169" s="51"/>
      <c r="CR169" s="51"/>
      <c r="CS169" s="51"/>
      <c r="CT169" s="51"/>
      <c r="CU169" s="51"/>
      <c r="CV169" s="51"/>
      <c r="CW169" s="51"/>
      <c r="CX169" s="51"/>
      <c r="CY169" s="51"/>
      <c r="CZ169" s="51"/>
      <c r="DA169" s="51"/>
      <c r="DB169" s="51"/>
      <c r="DC169" s="51"/>
      <c r="DD169" s="51"/>
      <c r="DE169" s="51"/>
      <c r="DF169" s="51"/>
      <c r="DG169" s="51"/>
      <c r="DH169" s="51"/>
      <c r="DI169" s="51"/>
      <c r="DJ169" s="51"/>
      <c r="DK169" s="51"/>
      <c r="DL169" s="51"/>
      <c r="DM169" s="51"/>
      <c r="DN169" s="51"/>
      <c r="DO169" s="51"/>
      <c r="DP169" s="51"/>
      <c r="DQ169" s="51"/>
      <c r="DR169" s="51"/>
      <c r="DS169" s="51"/>
      <c r="DT169" s="51"/>
      <c r="DU169" s="51"/>
      <c r="DV169" s="51"/>
      <c r="DW169" s="51"/>
      <c r="DX169" s="51"/>
      <c r="DY169" s="51"/>
      <c r="DZ169" s="51"/>
      <c r="EA169" s="51"/>
      <c r="EB169" s="51"/>
      <c r="EC169" s="51"/>
      <c r="ED169" s="51"/>
      <c r="EE169" s="51"/>
      <c r="EF169" s="51"/>
      <c r="EG169" s="51"/>
      <c r="EH169" s="51"/>
      <c r="EI169" s="51"/>
      <c r="EJ169" s="51"/>
      <c r="EK169" s="51"/>
      <c r="EL169" s="51"/>
      <c r="EM169" s="51"/>
      <c r="EN169" s="51"/>
      <c r="EO169" s="51"/>
      <c r="EP169" s="51"/>
      <c r="EQ169" s="51"/>
      <c r="ER169" s="51"/>
      <c r="ES169" s="51"/>
      <c r="ET169" s="51"/>
      <c r="EU169" s="51"/>
      <c r="EV169" s="51"/>
      <c r="EW169" s="51"/>
    </row>
    <row r="170" spans="1:153" s="57" customFormat="1" ht="12.75" customHeight="1" x14ac:dyDescent="0.15">
      <c r="A170" s="613" t="s">
        <v>638</v>
      </c>
      <c r="B170" s="614"/>
      <c r="C170" s="614"/>
      <c r="D170" s="614"/>
      <c r="E170" s="585"/>
      <c r="F170" s="612"/>
      <c r="G170" s="612"/>
      <c r="H170" s="612"/>
      <c r="I170" s="612"/>
      <c r="J170" s="612"/>
      <c r="K170" s="612"/>
      <c r="L170" s="612"/>
      <c r="M170" s="589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51"/>
      <c r="AU170" s="51"/>
      <c r="AV170" s="51"/>
      <c r="AW170" s="51"/>
      <c r="AX170" s="51"/>
      <c r="AY170" s="51"/>
      <c r="AZ170" s="51"/>
      <c r="BA170" s="51"/>
      <c r="BB170" s="51"/>
      <c r="BC170" s="51"/>
      <c r="BD170" s="51"/>
      <c r="BE170" s="51"/>
      <c r="BF170" s="51"/>
      <c r="BG170" s="51"/>
      <c r="BH170" s="51"/>
      <c r="BI170" s="51"/>
      <c r="BJ170" s="51"/>
      <c r="BK170" s="51"/>
      <c r="BL170" s="51"/>
      <c r="BM170" s="51"/>
      <c r="BN170" s="51"/>
      <c r="BO170" s="51"/>
      <c r="BP170" s="51"/>
      <c r="BQ170" s="51"/>
      <c r="BR170" s="51"/>
      <c r="BS170" s="51"/>
      <c r="BT170" s="51"/>
      <c r="BU170" s="51"/>
      <c r="BV170" s="51"/>
      <c r="BW170" s="51"/>
      <c r="BX170" s="51"/>
      <c r="BY170" s="51"/>
      <c r="BZ170" s="51"/>
      <c r="CA170" s="51"/>
      <c r="CB170" s="51"/>
      <c r="CC170" s="51"/>
      <c r="CD170" s="51"/>
      <c r="CE170" s="51"/>
      <c r="CF170" s="51"/>
      <c r="CG170" s="51"/>
      <c r="CH170" s="51"/>
      <c r="CI170" s="51"/>
      <c r="CJ170" s="51"/>
      <c r="CK170" s="51"/>
      <c r="CL170" s="51"/>
      <c r="CM170" s="51"/>
      <c r="CN170" s="51"/>
      <c r="CO170" s="51"/>
      <c r="CP170" s="51"/>
      <c r="CQ170" s="51"/>
      <c r="CR170" s="51"/>
      <c r="CS170" s="51"/>
      <c r="CT170" s="51"/>
      <c r="CU170" s="51"/>
      <c r="CV170" s="51"/>
      <c r="CW170" s="51"/>
      <c r="CX170" s="51"/>
      <c r="CY170" s="51"/>
      <c r="CZ170" s="51"/>
      <c r="DA170" s="51"/>
      <c r="DB170" s="51"/>
      <c r="DC170" s="51"/>
      <c r="DD170" s="51"/>
      <c r="DE170" s="51"/>
      <c r="DF170" s="51"/>
      <c r="DG170" s="51"/>
      <c r="DH170" s="51"/>
      <c r="DI170" s="51"/>
      <c r="DJ170" s="51"/>
      <c r="DK170" s="51"/>
      <c r="DL170" s="51"/>
      <c r="DM170" s="51"/>
      <c r="DN170" s="51"/>
      <c r="DO170" s="51"/>
      <c r="DP170" s="51"/>
      <c r="DQ170" s="51"/>
      <c r="DR170" s="51"/>
      <c r="DS170" s="51"/>
      <c r="DT170" s="51"/>
      <c r="DU170" s="51"/>
      <c r="DV170" s="51"/>
      <c r="DW170" s="51"/>
      <c r="DX170" s="51"/>
      <c r="DY170" s="51"/>
      <c r="DZ170" s="51"/>
      <c r="EA170" s="51"/>
      <c r="EB170" s="51"/>
      <c r="EC170" s="51"/>
      <c r="ED170" s="51"/>
      <c r="EE170" s="51"/>
      <c r="EF170" s="51"/>
      <c r="EG170" s="51"/>
      <c r="EH170" s="51"/>
      <c r="EI170" s="51"/>
      <c r="EJ170" s="51"/>
      <c r="EK170" s="51"/>
      <c r="EL170" s="51"/>
      <c r="EM170" s="51"/>
      <c r="EN170" s="51"/>
      <c r="EO170" s="51"/>
      <c r="EP170" s="51"/>
      <c r="EQ170" s="51"/>
      <c r="ER170" s="51"/>
      <c r="ES170" s="51"/>
      <c r="ET170" s="51"/>
      <c r="EU170" s="51"/>
      <c r="EV170" s="51"/>
      <c r="EW170" s="51"/>
    </row>
    <row r="171" spans="1:153" s="491" customFormat="1" ht="31.5" customHeight="1" x14ac:dyDescent="0.15">
      <c r="A171" s="489"/>
      <c r="B171" s="503" t="s">
        <v>2703</v>
      </c>
      <c r="C171" s="504" t="s">
        <v>2704</v>
      </c>
      <c r="D171" s="505" t="s">
        <v>2706</v>
      </c>
      <c r="E171" s="319">
        <f>VLOOKUP(B171,'Fire EN 54'!$D$5:$H$497,5,0)</f>
        <v>34028</v>
      </c>
      <c r="F171" s="506" t="s">
        <v>694</v>
      </c>
      <c r="G171" s="507" t="s">
        <v>4</v>
      </c>
      <c r="H171" s="507"/>
      <c r="I171" s="507"/>
      <c r="J171" s="498" t="s">
        <v>841</v>
      </c>
      <c r="K171" s="499" t="s">
        <v>603</v>
      </c>
      <c r="L171" s="508" t="s">
        <v>633</v>
      </c>
      <c r="M171" s="582">
        <f>VLOOKUP(B171,'Fire EN 54'!$D$5:$L$493,9,0)</f>
        <v>85258900</v>
      </c>
      <c r="N171" s="509"/>
      <c r="O171" s="490"/>
      <c r="P171" s="490"/>
      <c r="Q171" s="490"/>
      <c r="R171" s="490"/>
      <c r="S171" s="490"/>
      <c r="T171" s="490"/>
      <c r="U171" s="490"/>
      <c r="V171" s="490"/>
      <c r="W171" s="490"/>
      <c r="X171" s="490"/>
      <c r="Y171" s="490"/>
      <c r="Z171" s="490"/>
      <c r="AA171" s="490"/>
      <c r="AB171" s="490"/>
      <c r="AC171" s="490"/>
      <c r="AD171" s="490"/>
      <c r="AE171" s="490"/>
      <c r="AF171" s="490"/>
      <c r="AG171" s="490"/>
      <c r="AH171" s="490"/>
      <c r="AI171" s="490"/>
      <c r="AJ171" s="490"/>
      <c r="AK171" s="490"/>
      <c r="AL171" s="490"/>
      <c r="AM171" s="490"/>
      <c r="AN171" s="490"/>
      <c r="AO171" s="490"/>
      <c r="AP171" s="490"/>
      <c r="AQ171" s="490"/>
      <c r="AR171" s="490"/>
      <c r="AS171" s="490"/>
      <c r="AT171" s="490"/>
      <c r="AU171" s="490"/>
      <c r="AV171" s="490"/>
      <c r="AW171" s="490"/>
      <c r="AX171" s="490"/>
      <c r="AY171" s="490"/>
      <c r="AZ171" s="490"/>
      <c r="BA171" s="490"/>
      <c r="BB171" s="490"/>
      <c r="BC171" s="490"/>
      <c r="BD171" s="490"/>
      <c r="BE171" s="490"/>
      <c r="BF171" s="490"/>
      <c r="BG171" s="490"/>
      <c r="BH171" s="490"/>
      <c r="BI171" s="490"/>
      <c r="BJ171" s="490"/>
      <c r="BK171" s="490"/>
      <c r="BL171" s="490"/>
      <c r="BM171" s="490"/>
      <c r="BN171" s="490"/>
      <c r="BO171" s="490"/>
      <c r="BP171" s="490"/>
      <c r="BQ171" s="490"/>
      <c r="BR171" s="490"/>
      <c r="BS171" s="490"/>
      <c r="BT171" s="490"/>
      <c r="BU171" s="490"/>
      <c r="BV171" s="490"/>
      <c r="BW171" s="490"/>
      <c r="BX171" s="490"/>
      <c r="BY171" s="490"/>
      <c r="BZ171" s="490"/>
      <c r="CA171" s="490"/>
      <c r="CB171" s="490"/>
      <c r="CC171" s="490"/>
      <c r="CD171" s="490"/>
      <c r="CE171" s="490"/>
      <c r="CF171" s="490"/>
      <c r="CG171" s="490"/>
      <c r="CH171" s="490"/>
      <c r="CI171" s="490"/>
      <c r="CJ171" s="490"/>
      <c r="CK171" s="490"/>
      <c r="CL171" s="490"/>
      <c r="CM171" s="490"/>
      <c r="CN171" s="490"/>
      <c r="CO171" s="490"/>
      <c r="CP171" s="490"/>
      <c r="CQ171" s="490"/>
      <c r="CR171" s="490"/>
      <c r="CS171" s="490"/>
      <c r="CT171" s="490"/>
      <c r="CU171" s="490"/>
      <c r="CV171" s="490"/>
      <c r="CW171" s="490"/>
      <c r="CX171" s="490"/>
      <c r="CY171" s="490"/>
      <c r="CZ171" s="490"/>
      <c r="DA171" s="490"/>
      <c r="DB171" s="490"/>
      <c r="DC171" s="490"/>
      <c r="DD171" s="490"/>
      <c r="DE171" s="490"/>
      <c r="DF171" s="490"/>
      <c r="DG171" s="490"/>
      <c r="DH171" s="490"/>
      <c r="DI171" s="490"/>
      <c r="DJ171" s="490"/>
      <c r="DK171" s="490"/>
      <c r="DL171" s="490"/>
      <c r="DM171" s="490"/>
      <c r="DN171" s="490"/>
      <c r="DO171" s="490"/>
      <c r="DP171" s="490"/>
      <c r="DQ171" s="490"/>
      <c r="DR171" s="490"/>
      <c r="DS171" s="490"/>
      <c r="DT171" s="490"/>
      <c r="DU171" s="490"/>
      <c r="DV171" s="490"/>
      <c r="DW171" s="490"/>
      <c r="DX171" s="490"/>
      <c r="DY171" s="490"/>
      <c r="DZ171" s="490"/>
      <c r="EA171" s="490"/>
      <c r="EB171" s="490"/>
      <c r="EC171" s="490"/>
      <c r="ED171" s="490"/>
      <c r="EE171" s="490"/>
      <c r="EF171" s="490"/>
      <c r="EG171" s="490"/>
      <c r="EH171" s="490"/>
      <c r="EI171" s="490"/>
      <c r="EJ171" s="490"/>
      <c r="EK171" s="490"/>
      <c r="EL171" s="490"/>
      <c r="EM171" s="490"/>
      <c r="EN171" s="490"/>
      <c r="EO171" s="490"/>
      <c r="EP171" s="490"/>
      <c r="EQ171" s="490"/>
      <c r="ER171" s="490"/>
      <c r="ES171" s="490"/>
      <c r="ET171" s="490"/>
      <c r="EU171" s="490"/>
      <c r="EV171" s="490"/>
      <c r="EW171" s="490"/>
    </row>
    <row r="172" spans="1:153" s="57" customFormat="1" ht="31.5" customHeight="1" x14ac:dyDescent="0.15">
      <c r="A172" s="109"/>
      <c r="B172" s="346" t="s">
        <v>640</v>
      </c>
      <c r="C172" s="345" t="s">
        <v>639</v>
      </c>
      <c r="D172" s="381" t="s">
        <v>778</v>
      </c>
      <c r="E172" s="319">
        <f>VLOOKUP(B172,'Fire EN 54'!$D$5:$H$497,5,0)</f>
        <v>34028</v>
      </c>
      <c r="F172" s="320" t="s">
        <v>694</v>
      </c>
      <c r="G172" s="321" t="s">
        <v>4</v>
      </c>
      <c r="H172" s="321"/>
      <c r="I172" s="321"/>
      <c r="J172" s="85" t="s">
        <v>841</v>
      </c>
      <c r="K172" s="108" t="s">
        <v>603</v>
      </c>
      <c r="L172" s="331" t="s">
        <v>633</v>
      </c>
      <c r="M172" s="582">
        <f>VLOOKUP(B172,'Fire EN 54'!$D$5:$L$493,9,0)</f>
        <v>8525801931</v>
      </c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51"/>
      <c r="AU172" s="51"/>
      <c r="AV172" s="51"/>
      <c r="AW172" s="51"/>
      <c r="AX172" s="51"/>
      <c r="AY172" s="51"/>
      <c r="AZ172" s="51"/>
      <c r="BA172" s="51"/>
      <c r="BB172" s="51"/>
      <c r="BC172" s="51"/>
      <c r="BD172" s="51"/>
      <c r="BE172" s="51"/>
      <c r="BF172" s="51"/>
      <c r="BG172" s="51"/>
      <c r="BH172" s="51"/>
      <c r="BI172" s="51"/>
      <c r="BJ172" s="51"/>
      <c r="BK172" s="51"/>
      <c r="BL172" s="51"/>
      <c r="BM172" s="51"/>
      <c r="BN172" s="51"/>
      <c r="BO172" s="51"/>
      <c r="BP172" s="51"/>
      <c r="BQ172" s="51"/>
      <c r="BR172" s="51"/>
      <c r="BS172" s="51"/>
      <c r="BT172" s="51"/>
      <c r="BU172" s="51"/>
      <c r="BV172" s="51"/>
      <c r="BW172" s="51"/>
      <c r="BX172" s="51"/>
      <c r="BY172" s="51"/>
      <c r="BZ172" s="51"/>
      <c r="CA172" s="51"/>
      <c r="CB172" s="51"/>
      <c r="CC172" s="51"/>
      <c r="CD172" s="51"/>
      <c r="CE172" s="51"/>
      <c r="CF172" s="51"/>
      <c r="CG172" s="51"/>
      <c r="CH172" s="51"/>
      <c r="CI172" s="51"/>
      <c r="CJ172" s="51"/>
      <c r="CK172" s="51"/>
      <c r="CL172" s="51"/>
      <c r="CM172" s="51"/>
      <c r="CN172" s="51"/>
      <c r="CO172" s="51"/>
      <c r="CP172" s="51"/>
      <c r="CQ172" s="51"/>
      <c r="CR172" s="51"/>
      <c r="CS172" s="51"/>
      <c r="CT172" s="51"/>
      <c r="CU172" s="51"/>
      <c r="CV172" s="51"/>
      <c r="CW172" s="51"/>
      <c r="CX172" s="51"/>
      <c r="CY172" s="51"/>
      <c r="CZ172" s="51"/>
      <c r="DA172" s="51"/>
      <c r="DB172" s="51"/>
      <c r="DC172" s="51"/>
      <c r="DD172" s="51"/>
      <c r="DE172" s="51"/>
      <c r="DF172" s="51"/>
      <c r="DG172" s="51"/>
      <c r="DH172" s="51"/>
      <c r="DI172" s="51"/>
      <c r="DJ172" s="51"/>
      <c r="DK172" s="51"/>
      <c r="DL172" s="51"/>
      <c r="DM172" s="51"/>
      <c r="DN172" s="51"/>
      <c r="DO172" s="51"/>
      <c r="DP172" s="51"/>
      <c r="DQ172" s="51"/>
      <c r="DR172" s="51"/>
      <c r="DS172" s="51"/>
      <c r="DT172" s="51"/>
      <c r="DU172" s="51"/>
      <c r="DV172" s="51"/>
      <c r="DW172" s="51"/>
      <c r="DX172" s="51"/>
      <c r="DY172" s="51"/>
      <c r="DZ172" s="51"/>
      <c r="EA172" s="51"/>
      <c r="EB172" s="51"/>
      <c r="EC172" s="51"/>
      <c r="ED172" s="51"/>
      <c r="EE172" s="51"/>
      <c r="EF172" s="51"/>
      <c r="EG172" s="51"/>
      <c r="EH172" s="51"/>
      <c r="EI172" s="51"/>
      <c r="EJ172" s="51"/>
      <c r="EK172" s="51"/>
      <c r="EL172" s="51"/>
      <c r="EM172" s="51"/>
      <c r="EN172" s="51"/>
      <c r="EO172" s="51"/>
      <c r="EP172" s="51"/>
      <c r="EQ172" s="51"/>
      <c r="ER172" s="51"/>
      <c r="ES172" s="51"/>
      <c r="ET172" s="51"/>
      <c r="EU172" s="51"/>
      <c r="EV172" s="51"/>
      <c r="EW172" s="51"/>
    </row>
    <row r="173" spans="1:153" s="57" customFormat="1" ht="16.5" customHeight="1" x14ac:dyDescent="0.15">
      <c r="A173" s="613" t="s">
        <v>802</v>
      </c>
      <c r="B173" s="614"/>
      <c r="C173" s="614"/>
      <c r="D173" s="614"/>
      <c r="E173" s="585"/>
      <c r="F173" s="612"/>
      <c r="G173" s="612"/>
      <c r="H173" s="612"/>
      <c r="I173" s="612"/>
      <c r="J173" s="612"/>
      <c r="K173" s="612"/>
      <c r="L173" s="612"/>
      <c r="M173" s="589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51"/>
      <c r="AU173" s="51"/>
      <c r="AV173" s="51"/>
      <c r="AW173" s="51"/>
      <c r="AX173" s="51"/>
      <c r="AY173" s="51"/>
      <c r="AZ173" s="51"/>
      <c r="BA173" s="51"/>
      <c r="BB173" s="51"/>
      <c r="BC173" s="51"/>
      <c r="BD173" s="51"/>
      <c r="BE173" s="51"/>
      <c r="BF173" s="51"/>
      <c r="BG173" s="51"/>
      <c r="BH173" s="51"/>
      <c r="BI173" s="51"/>
      <c r="BJ173" s="51"/>
      <c r="BK173" s="51"/>
      <c r="BL173" s="51"/>
      <c r="BM173" s="51"/>
      <c r="BN173" s="51"/>
      <c r="BO173" s="51"/>
      <c r="BP173" s="51"/>
      <c r="BQ173" s="51"/>
      <c r="BR173" s="51"/>
      <c r="BS173" s="51"/>
      <c r="BT173" s="51"/>
      <c r="BU173" s="51"/>
      <c r="BV173" s="51"/>
      <c r="BW173" s="51"/>
      <c r="BX173" s="51"/>
      <c r="BY173" s="51"/>
      <c r="BZ173" s="51"/>
      <c r="CA173" s="51"/>
      <c r="CB173" s="51"/>
      <c r="CC173" s="51"/>
      <c r="CD173" s="51"/>
      <c r="CE173" s="51"/>
      <c r="CF173" s="51"/>
      <c r="CG173" s="51"/>
      <c r="CH173" s="51"/>
      <c r="CI173" s="51"/>
      <c r="CJ173" s="51"/>
      <c r="CK173" s="51"/>
      <c r="CL173" s="51"/>
      <c r="CM173" s="51"/>
      <c r="CN173" s="51"/>
      <c r="CO173" s="51"/>
      <c r="CP173" s="51"/>
      <c r="CQ173" s="51"/>
      <c r="CR173" s="51"/>
      <c r="CS173" s="51"/>
      <c r="CT173" s="51"/>
      <c r="CU173" s="51"/>
      <c r="CV173" s="51"/>
      <c r="CW173" s="51"/>
      <c r="CX173" s="51"/>
      <c r="CY173" s="51"/>
      <c r="CZ173" s="51"/>
      <c r="DA173" s="51"/>
      <c r="DB173" s="51"/>
      <c r="DC173" s="51"/>
      <c r="DD173" s="51"/>
      <c r="DE173" s="51"/>
      <c r="DF173" s="51"/>
      <c r="DG173" s="51"/>
      <c r="DH173" s="51"/>
      <c r="DI173" s="51"/>
      <c r="DJ173" s="51"/>
      <c r="DK173" s="51"/>
      <c r="DL173" s="51"/>
      <c r="DM173" s="51"/>
      <c r="DN173" s="51"/>
      <c r="DO173" s="51"/>
      <c r="DP173" s="51"/>
      <c r="DQ173" s="51"/>
      <c r="DR173" s="51"/>
      <c r="DS173" s="51"/>
      <c r="DT173" s="51"/>
      <c r="DU173" s="51"/>
      <c r="DV173" s="51"/>
      <c r="DW173" s="51"/>
      <c r="DX173" s="51"/>
      <c r="DY173" s="51"/>
      <c r="DZ173" s="51"/>
      <c r="EA173" s="51"/>
      <c r="EB173" s="51"/>
      <c r="EC173" s="51"/>
      <c r="ED173" s="51"/>
      <c r="EE173" s="51"/>
      <c r="EF173" s="51"/>
      <c r="EG173" s="51"/>
      <c r="EH173" s="51"/>
      <c r="EI173" s="51"/>
      <c r="EJ173" s="51"/>
      <c r="EK173" s="51"/>
      <c r="EL173" s="51"/>
      <c r="EM173" s="51"/>
      <c r="EN173" s="51"/>
      <c r="EO173" s="51"/>
      <c r="EP173" s="51"/>
      <c r="EQ173" s="51"/>
      <c r="ER173" s="51"/>
      <c r="ES173" s="51"/>
      <c r="ET173" s="51"/>
      <c r="EU173" s="51"/>
      <c r="EV173" s="51"/>
      <c r="EW173" s="51"/>
    </row>
    <row r="174" spans="1:153" s="57" customFormat="1" ht="63.75" customHeight="1" x14ac:dyDescent="0.15">
      <c r="A174" s="109"/>
      <c r="B174" s="382" t="s">
        <v>815</v>
      </c>
      <c r="C174" s="382" t="s">
        <v>807</v>
      </c>
      <c r="D174" s="382" t="s">
        <v>823</v>
      </c>
      <c r="E174" s="319">
        <f>VLOOKUP(B174,'Fire EN 54'!$D$5:$H$497,5,0)</f>
        <v>5123</v>
      </c>
      <c r="F174" s="383" t="s">
        <v>694</v>
      </c>
      <c r="G174" s="384" t="s">
        <v>34</v>
      </c>
      <c r="H174" s="321"/>
      <c r="I174" s="335"/>
      <c r="J174" s="335" t="s">
        <v>868</v>
      </c>
      <c r="K174" s="335" t="s">
        <v>603</v>
      </c>
      <c r="L174" s="384" t="s">
        <v>633</v>
      </c>
      <c r="M174" s="582">
        <f>VLOOKUP(B174,'Fire EN 54'!$D$5:$L$493,9,0)</f>
        <v>8517620000</v>
      </c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51"/>
      <c r="AU174" s="51"/>
      <c r="AV174" s="51"/>
      <c r="AW174" s="51"/>
      <c r="AX174" s="51"/>
      <c r="AY174" s="51"/>
      <c r="AZ174" s="51"/>
      <c r="BA174" s="51"/>
      <c r="BB174" s="51"/>
      <c r="BC174" s="51"/>
      <c r="BD174" s="51"/>
      <c r="BE174" s="51"/>
      <c r="BF174" s="51"/>
      <c r="BG174" s="51"/>
      <c r="BH174" s="51"/>
      <c r="BI174" s="51"/>
      <c r="BJ174" s="51"/>
      <c r="BK174" s="51"/>
      <c r="BL174" s="51"/>
      <c r="BM174" s="51"/>
      <c r="BN174" s="51"/>
      <c r="BO174" s="51"/>
      <c r="BP174" s="51"/>
      <c r="BQ174" s="51"/>
      <c r="BR174" s="51"/>
      <c r="BS174" s="51"/>
      <c r="BT174" s="51"/>
      <c r="BU174" s="51"/>
      <c r="BV174" s="51"/>
      <c r="BW174" s="51"/>
      <c r="BX174" s="51"/>
      <c r="BY174" s="51"/>
      <c r="BZ174" s="51"/>
      <c r="CA174" s="51"/>
      <c r="CB174" s="51"/>
      <c r="CC174" s="51"/>
      <c r="CD174" s="51"/>
      <c r="CE174" s="51"/>
      <c r="CF174" s="51"/>
      <c r="CG174" s="51"/>
      <c r="CH174" s="51"/>
      <c r="CI174" s="51"/>
      <c r="CJ174" s="51"/>
      <c r="CK174" s="51"/>
      <c r="CL174" s="51"/>
      <c r="CM174" s="51"/>
      <c r="CN174" s="51"/>
      <c r="CO174" s="51"/>
      <c r="CP174" s="51"/>
      <c r="CQ174" s="51"/>
      <c r="CR174" s="51"/>
      <c r="CS174" s="51"/>
      <c r="CT174" s="51"/>
      <c r="CU174" s="51"/>
      <c r="CV174" s="51"/>
      <c r="CW174" s="51"/>
      <c r="CX174" s="51"/>
      <c r="CY174" s="51"/>
      <c r="CZ174" s="51"/>
      <c r="DA174" s="51"/>
      <c r="DB174" s="51"/>
      <c r="DC174" s="51"/>
      <c r="DD174" s="51"/>
      <c r="DE174" s="51"/>
      <c r="DF174" s="51"/>
      <c r="DG174" s="51"/>
      <c r="DH174" s="51"/>
      <c r="DI174" s="51"/>
      <c r="DJ174" s="51"/>
      <c r="DK174" s="51"/>
      <c r="DL174" s="51"/>
      <c r="DM174" s="51"/>
      <c r="DN174" s="51"/>
      <c r="DO174" s="51"/>
      <c r="DP174" s="51"/>
      <c r="DQ174" s="51"/>
      <c r="DR174" s="51"/>
      <c r="DS174" s="51"/>
      <c r="DT174" s="51"/>
      <c r="DU174" s="51"/>
      <c r="DV174" s="51"/>
      <c r="DW174" s="51"/>
      <c r="DX174" s="51"/>
      <c r="DY174" s="51"/>
      <c r="DZ174" s="51"/>
      <c r="EA174" s="51"/>
      <c r="EB174" s="51"/>
      <c r="EC174" s="51"/>
      <c r="ED174" s="51"/>
      <c r="EE174" s="51"/>
      <c r="EF174" s="51"/>
      <c r="EG174" s="51"/>
      <c r="EH174" s="51"/>
      <c r="EI174" s="51"/>
      <c r="EJ174" s="51"/>
      <c r="EK174" s="51"/>
      <c r="EL174" s="51"/>
      <c r="EM174" s="51"/>
      <c r="EN174" s="51"/>
      <c r="EO174" s="51"/>
      <c r="EP174" s="51"/>
      <c r="EQ174" s="51"/>
      <c r="ER174" s="51"/>
      <c r="ES174" s="51"/>
      <c r="ET174" s="51"/>
      <c r="EU174" s="51"/>
      <c r="EV174" s="51"/>
      <c r="EW174" s="51"/>
    </row>
    <row r="175" spans="1:153" s="57" customFormat="1" ht="39.75" customHeight="1" x14ac:dyDescent="0.15">
      <c r="A175" s="109"/>
      <c r="B175" s="382" t="s">
        <v>816</v>
      </c>
      <c r="C175" s="382" t="s">
        <v>808</v>
      </c>
      <c r="D175" s="382" t="s">
        <v>824</v>
      </c>
      <c r="E175" s="319">
        <f>VLOOKUP(B175,'Fire EN 54'!$D$5:$H$497,5,0)</f>
        <v>2945</v>
      </c>
      <c r="F175" s="383" t="s">
        <v>694</v>
      </c>
      <c r="G175" s="384" t="s">
        <v>34</v>
      </c>
      <c r="H175" s="385"/>
      <c r="I175" s="335"/>
      <c r="J175" s="335" t="s">
        <v>868</v>
      </c>
      <c r="K175" s="335" t="s">
        <v>603</v>
      </c>
      <c r="L175" s="384" t="s">
        <v>680</v>
      </c>
      <c r="M175" s="582">
        <f>VLOOKUP(B175,'Fire EN 54'!$D$5:$L$493,9,0)</f>
        <v>8531900000</v>
      </c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51"/>
      <c r="AU175" s="51"/>
      <c r="AV175" s="51"/>
      <c r="AW175" s="51"/>
      <c r="AX175" s="51"/>
      <c r="AY175" s="51"/>
      <c r="AZ175" s="51"/>
      <c r="BA175" s="51"/>
      <c r="BB175" s="51"/>
      <c r="BC175" s="51"/>
      <c r="BD175" s="51"/>
      <c r="BE175" s="51"/>
      <c r="BF175" s="51"/>
      <c r="BG175" s="51"/>
      <c r="BH175" s="51"/>
      <c r="BI175" s="51"/>
      <c r="BJ175" s="51"/>
      <c r="BK175" s="51"/>
      <c r="BL175" s="51"/>
      <c r="BM175" s="51"/>
      <c r="BN175" s="51"/>
      <c r="BO175" s="51"/>
      <c r="BP175" s="51"/>
      <c r="BQ175" s="51"/>
      <c r="BR175" s="51"/>
      <c r="BS175" s="51"/>
      <c r="BT175" s="51"/>
      <c r="BU175" s="51"/>
      <c r="BV175" s="51"/>
      <c r="BW175" s="51"/>
      <c r="BX175" s="51"/>
      <c r="BY175" s="51"/>
      <c r="BZ175" s="51"/>
      <c r="CA175" s="51"/>
      <c r="CB175" s="51"/>
      <c r="CC175" s="51"/>
      <c r="CD175" s="51"/>
      <c r="CE175" s="51"/>
      <c r="CF175" s="51"/>
      <c r="CG175" s="51"/>
      <c r="CH175" s="51"/>
      <c r="CI175" s="51"/>
      <c r="CJ175" s="51"/>
      <c r="CK175" s="51"/>
      <c r="CL175" s="51"/>
      <c r="CM175" s="51"/>
      <c r="CN175" s="51"/>
      <c r="CO175" s="51"/>
      <c r="CP175" s="51"/>
      <c r="CQ175" s="51"/>
      <c r="CR175" s="51"/>
      <c r="CS175" s="51"/>
      <c r="CT175" s="51"/>
      <c r="CU175" s="51"/>
      <c r="CV175" s="51"/>
      <c r="CW175" s="51"/>
      <c r="CX175" s="51"/>
      <c r="CY175" s="51"/>
      <c r="CZ175" s="51"/>
      <c r="DA175" s="51"/>
      <c r="DB175" s="51"/>
      <c r="DC175" s="51"/>
      <c r="DD175" s="51"/>
      <c r="DE175" s="51"/>
      <c r="DF175" s="51"/>
      <c r="DG175" s="51"/>
      <c r="DH175" s="51"/>
      <c r="DI175" s="51"/>
      <c r="DJ175" s="51"/>
      <c r="DK175" s="51"/>
      <c r="DL175" s="51"/>
      <c r="DM175" s="51"/>
      <c r="DN175" s="51"/>
      <c r="DO175" s="51"/>
      <c r="DP175" s="51"/>
      <c r="DQ175" s="51"/>
      <c r="DR175" s="51"/>
      <c r="DS175" s="51"/>
      <c r="DT175" s="51"/>
      <c r="DU175" s="51"/>
      <c r="DV175" s="51"/>
      <c r="DW175" s="51"/>
      <c r="DX175" s="51"/>
      <c r="DY175" s="51"/>
      <c r="DZ175" s="51"/>
      <c r="EA175" s="51"/>
      <c r="EB175" s="51"/>
      <c r="EC175" s="51"/>
      <c r="ED175" s="51"/>
      <c r="EE175" s="51"/>
      <c r="EF175" s="51"/>
      <c r="EG175" s="51"/>
      <c r="EH175" s="51"/>
      <c r="EI175" s="51"/>
      <c r="EJ175" s="51"/>
      <c r="EK175" s="51"/>
      <c r="EL175" s="51"/>
      <c r="EM175" s="51"/>
      <c r="EN175" s="51"/>
      <c r="EO175" s="51"/>
      <c r="EP175" s="51"/>
      <c r="EQ175" s="51"/>
      <c r="ER175" s="51"/>
      <c r="ES175" s="51"/>
      <c r="ET175" s="51"/>
      <c r="EU175" s="51"/>
      <c r="EV175" s="51"/>
      <c r="EW175" s="51"/>
    </row>
    <row r="176" spans="1:153" s="57" customFormat="1" ht="31.5" customHeight="1" x14ac:dyDescent="0.2">
      <c r="A176" s="117"/>
      <c r="B176" s="382" t="s">
        <v>817</v>
      </c>
      <c r="C176" s="382" t="s">
        <v>809</v>
      </c>
      <c r="D176" s="382" t="s">
        <v>825</v>
      </c>
      <c r="E176" s="319">
        <f>VLOOKUP(B176,'Fire EN 54'!$D$5:$H$497,5,0)</f>
        <v>56</v>
      </c>
      <c r="F176" s="383" t="s">
        <v>694</v>
      </c>
      <c r="G176" s="384" t="s">
        <v>34</v>
      </c>
      <c r="H176" s="385"/>
      <c r="I176" s="335"/>
      <c r="J176" s="335" t="s">
        <v>868</v>
      </c>
      <c r="K176" s="335" t="s">
        <v>603</v>
      </c>
      <c r="L176" s="384" t="s">
        <v>680</v>
      </c>
      <c r="M176" s="582">
        <f>VLOOKUP(B176,'Fire EN 54'!$D$5:$L$493,9,0)</f>
        <v>8536909599</v>
      </c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51"/>
      <c r="AU176" s="51"/>
      <c r="AV176" s="51"/>
      <c r="AW176" s="51"/>
      <c r="AX176" s="51"/>
      <c r="AY176" s="51"/>
      <c r="AZ176" s="51"/>
      <c r="BA176" s="51"/>
      <c r="BB176" s="51"/>
      <c r="BC176" s="51"/>
      <c r="BD176" s="51"/>
      <c r="BE176" s="51"/>
      <c r="BF176" s="51"/>
      <c r="BG176" s="51"/>
      <c r="BH176" s="51"/>
      <c r="BI176" s="51"/>
      <c r="BJ176" s="51"/>
      <c r="BK176" s="51"/>
      <c r="BL176" s="51"/>
      <c r="BM176" s="51"/>
      <c r="BN176" s="51"/>
      <c r="BO176" s="51"/>
      <c r="BP176" s="51"/>
      <c r="BQ176" s="51"/>
      <c r="BR176" s="51"/>
      <c r="BS176" s="51"/>
      <c r="BT176" s="51"/>
      <c r="BU176" s="51"/>
      <c r="BV176" s="51"/>
      <c r="BW176" s="51"/>
      <c r="BX176" s="51"/>
      <c r="BY176" s="51"/>
      <c r="BZ176" s="51"/>
      <c r="CA176" s="51"/>
      <c r="CB176" s="51"/>
      <c r="CC176" s="51"/>
      <c r="CD176" s="51"/>
      <c r="CE176" s="51"/>
      <c r="CF176" s="51"/>
      <c r="CG176" s="51"/>
      <c r="CH176" s="51"/>
      <c r="CI176" s="51"/>
      <c r="CJ176" s="51"/>
      <c r="CK176" s="51"/>
      <c r="CL176" s="51"/>
      <c r="CM176" s="51"/>
      <c r="CN176" s="51"/>
      <c r="CO176" s="51"/>
      <c r="CP176" s="51"/>
      <c r="CQ176" s="51"/>
      <c r="CR176" s="51"/>
      <c r="CS176" s="51"/>
      <c r="CT176" s="51"/>
      <c r="CU176" s="51"/>
      <c r="CV176" s="51"/>
      <c r="CW176" s="51"/>
      <c r="CX176" s="51"/>
      <c r="CY176" s="51"/>
      <c r="CZ176" s="51"/>
      <c r="DA176" s="51"/>
      <c r="DB176" s="51"/>
      <c r="DC176" s="51"/>
      <c r="DD176" s="51"/>
      <c r="DE176" s="51"/>
      <c r="DF176" s="51"/>
      <c r="DG176" s="51"/>
      <c r="DH176" s="51"/>
      <c r="DI176" s="51"/>
      <c r="DJ176" s="51"/>
      <c r="DK176" s="51"/>
      <c r="DL176" s="51"/>
      <c r="DM176" s="51"/>
      <c r="DN176" s="51"/>
      <c r="DO176" s="51"/>
      <c r="DP176" s="51"/>
      <c r="DQ176" s="51"/>
      <c r="DR176" s="51"/>
      <c r="DS176" s="51"/>
      <c r="DT176" s="51"/>
      <c r="DU176" s="51"/>
      <c r="DV176" s="51"/>
      <c r="DW176" s="51"/>
      <c r="DX176" s="51"/>
      <c r="DY176" s="51"/>
      <c r="DZ176" s="51"/>
      <c r="EA176" s="51"/>
      <c r="EB176" s="51"/>
      <c r="EC176" s="51"/>
      <c r="ED176" s="51"/>
      <c r="EE176" s="51"/>
      <c r="EF176" s="51"/>
      <c r="EG176" s="51"/>
      <c r="EH176" s="51"/>
      <c r="EI176" s="51"/>
      <c r="EJ176" s="51"/>
      <c r="EK176" s="51"/>
      <c r="EL176" s="51"/>
      <c r="EM176" s="51"/>
      <c r="EN176" s="51"/>
      <c r="EO176" s="51"/>
      <c r="EP176" s="51"/>
      <c r="EQ176" s="51"/>
      <c r="ER176" s="51"/>
      <c r="ES176" s="51"/>
      <c r="ET176" s="51"/>
      <c r="EU176" s="51"/>
      <c r="EV176" s="51"/>
      <c r="EW176" s="51"/>
    </row>
    <row r="177" spans="1:153" s="57" customFormat="1" ht="39.75" customHeight="1" x14ac:dyDescent="0.15">
      <c r="A177" s="109"/>
      <c r="B177" s="382" t="s">
        <v>818</v>
      </c>
      <c r="C177" s="382" t="s">
        <v>810</v>
      </c>
      <c r="D177" s="386" t="s">
        <v>829</v>
      </c>
      <c r="E177" s="319">
        <f>VLOOKUP(B177,'Fire EN 54'!$D$5:$H$497,5,0)</f>
        <v>639</v>
      </c>
      <c r="F177" s="383" t="s">
        <v>694</v>
      </c>
      <c r="G177" s="384" t="s">
        <v>34</v>
      </c>
      <c r="H177" s="387"/>
      <c r="I177" s="335"/>
      <c r="J177" s="335" t="s">
        <v>868</v>
      </c>
      <c r="K177" s="335" t="s">
        <v>603</v>
      </c>
      <c r="L177" s="384" t="s">
        <v>680</v>
      </c>
      <c r="M177" s="582">
        <f>VLOOKUP(B177,'Fire EN 54'!$D$5:$L$493,9,0)</f>
        <v>8536501999</v>
      </c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51"/>
      <c r="AU177" s="51"/>
      <c r="AV177" s="51"/>
      <c r="AW177" s="51"/>
      <c r="AX177" s="51"/>
      <c r="AY177" s="51"/>
      <c r="AZ177" s="51"/>
      <c r="BA177" s="51"/>
      <c r="BB177" s="51"/>
      <c r="BC177" s="51"/>
      <c r="BD177" s="51"/>
      <c r="BE177" s="51"/>
      <c r="BF177" s="51"/>
      <c r="BG177" s="51"/>
      <c r="BH177" s="51"/>
      <c r="BI177" s="51"/>
      <c r="BJ177" s="51"/>
      <c r="BK177" s="51"/>
      <c r="BL177" s="51"/>
      <c r="BM177" s="51"/>
      <c r="BN177" s="51"/>
      <c r="BO177" s="51"/>
      <c r="BP177" s="51"/>
      <c r="BQ177" s="51"/>
      <c r="BR177" s="51"/>
      <c r="BS177" s="51"/>
      <c r="BT177" s="51"/>
      <c r="BU177" s="51"/>
      <c r="BV177" s="51"/>
      <c r="BW177" s="51"/>
      <c r="BX177" s="51"/>
      <c r="BY177" s="51"/>
      <c r="BZ177" s="51"/>
      <c r="CA177" s="51"/>
      <c r="CB177" s="51"/>
      <c r="CC177" s="51"/>
      <c r="CD177" s="51"/>
      <c r="CE177" s="51"/>
      <c r="CF177" s="51"/>
      <c r="CG177" s="51"/>
      <c r="CH177" s="51"/>
      <c r="CI177" s="51"/>
      <c r="CJ177" s="51"/>
      <c r="CK177" s="51"/>
      <c r="CL177" s="51"/>
      <c r="CM177" s="51"/>
      <c r="CN177" s="51"/>
      <c r="CO177" s="51"/>
      <c r="CP177" s="51"/>
      <c r="CQ177" s="51"/>
      <c r="CR177" s="51"/>
      <c r="CS177" s="51"/>
      <c r="CT177" s="51"/>
      <c r="CU177" s="51"/>
      <c r="CV177" s="51"/>
      <c r="CW177" s="51"/>
      <c r="CX177" s="51"/>
      <c r="CY177" s="51"/>
      <c r="CZ177" s="51"/>
      <c r="DA177" s="51"/>
      <c r="DB177" s="51"/>
      <c r="DC177" s="51"/>
      <c r="DD177" s="51"/>
      <c r="DE177" s="51"/>
      <c r="DF177" s="51"/>
      <c r="DG177" s="51"/>
      <c r="DH177" s="51"/>
      <c r="DI177" s="51"/>
      <c r="DJ177" s="51"/>
      <c r="DK177" s="51"/>
      <c r="DL177" s="51"/>
      <c r="DM177" s="51"/>
      <c r="DN177" s="51"/>
      <c r="DO177" s="51"/>
      <c r="DP177" s="51"/>
      <c r="DQ177" s="51"/>
      <c r="DR177" s="51"/>
      <c r="DS177" s="51"/>
      <c r="DT177" s="51"/>
      <c r="DU177" s="51"/>
      <c r="DV177" s="51"/>
      <c r="DW177" s="51"/>
      <c r="DX177" s="51"/>
      <c r="DY177" s="51"/>
      <c r="DZ177" s="51"/>
      <c r="EA177" s="51"/>
      <c r="EB177" s="51"/>
      <c r="EC177" s="51"/>
      <c r="ED177" s="51"/>
      <c r="EE177" s="51"/>
      <c r="EF177" s="51"/>
      <c r="EG177" s="51"/>
      <c r="EH177" s="51"/>
      <c r="EI177" s="51"/>
      <c r="EJ177" s="51"/>
      <c r="EK177" s="51"/>
      <c r="EL177" s="51"/>
      <c r="EM177" s="51"/>
      <c r="EN177" s="51"/>
      <c r="EO177" s="51"/>
      <c r="EP177" s="51"/>
      <c r="EQ177" s="51"/>
      <c r="ER177" s="51"/>
      <c r="ES177" s="51"/>
      <c r="ET177" s="51"/>
      <c r="EU177" s="51"/>
      <c r="EV177" s="51"/>
      <c r="EW177" s="51"/>
    </row>
    <row r="178" spans="1:153" s="57" customFormat="1" ht="43.5" customHeight="1" x14ac:dyDescent="0.15">
      <c r="A178" s="109"/>
      <c r="B178" s="382" t="s">
        <v>819</v>
      </c>
      <c r="C178" s="382" t="s">
        <v>811</v>
      </c>
      <c r="D178" s="382" t="s">
        <v>830</v>
      </c>
      <c r="E178" s="319">
        <f>VLOOKUP(B178,'Fire EN 54'!$D$5:$H$497,5,0)</f>
        <v>3695</v>
      </c>
      <c r="F178" s="383" t="s">
        <v>694</v>
      </c>
      <c r="G178" s="384" t="s">
        <v>34</v>
      </c>
      <c r="H178" s="387"/>
      <c r="I178" s="335"/>
      <c r="J178" s="335" t="s">
        <v>868</v>
      </c>
      <c r="K178" s="335" t="s">
        <v>603</v>
      </c>
      <c r="L178" s="384" t="s">
        <v>680</v>
      </c>
      <c r="M178" s="582">
        <f>VLOOKUP(B178,'Fire EN 54'!$D$5:$L$493,9,0)</f>
        <v>8536501999</v>
      </c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51"/>
      <c r="AU178" s="51"/>
      <c r="AV178" s="51"/>
      <c r="AW178" s="51"/>
      <c r="AX178" s="51"/>
      <c r="AY178" s="51"/>
      <c r="AZ178" s="51"/>
      <c r="BA178" s="51"/>
      <c r="BB178" s="51"/>
      <c r="BC178" s="51"/>
      <c r="BD178" s="51"/>
      <c r="BE178" s="51"/>
      <c r="BF178" s="51"/>
      <c r="BG178" s="51"/>
      <c r="BH178" s="51"/>
      <c r="BI178" s="51"/>
      <c r="BJ178" s="51"/>
      <c r="BK178" s="51"/>
      <c r="BL178" s="51"/>
      <c r="BM178" s="51"/>
      <c r="BN178" s="51"/>
      <c r="BO178" s="51"/>
      <c r="BP178" s="51"/>
      <c r="BQ178" s="51"/>
      <c r="BR178" s="51"/>
      <c r="BS178" s="51"/>
      <c r="BT178" s="51"/>
      <c r="BU178" s="51"/>
      <c r="BV178" s="51"/>
      <c r="BW178" s="51"/>
      <c r="BX178" s="51"/>
      <c r="BY178" s="51"/>
      <c r="BZ178" s="51"/>
      <c r="CA178" s="51"/>
      <c r="CB178" s="51"/>
      <c r="CC178" s="51"/>
      <c r="CD178" s="51"/>
      <c r="CE178" s="51"/>
      <c r="CF178" s="51"/>
      <c r="CG178" s="51"/>
      <c r="CH178" s="51"/>
      <c r="CI178" s="51"/>
      <c r="CJ178" s="51"/>
      <c r="CK178" s="51"/>
      <c r="CL178" s="51"/>
      <c r="CM178" s="51"/>
      <c r="CN178" s="51"/>
      <c r="CO178" s="51"/>
      <c r="CP178" s="51"/>
      <c r="CQ178" s="51"/>
      <c r="CR178" s="51"/>
      <c r="CS178" s="51"/>
      <c r="CT178" s="51"/>
      <c r="CU178" s="51"/>
      <c r="CV178" s="51"/>
      <c r="CW178" s="51"/>
      <c r="CX178" s="51"/>
      <c r="CY178" s="51"/>
      <c r="CZ178" s="51"/>
      <c r="DA178" s="51"/>
      <c r="DB178" s="51"/>
      <c r="DC178" s="51"/>
      <c r="DD178" s="51"/>
      <c r="DE178" s="51"/>
      <c r="DF178" s="51"/>
      <c r="DG178" s="51"/>
      <c r="DH178" s="51"/>
      <c r="DI178" s="51"/>
      <c r="DJ178" s="51"/>
      <c r="DK178" s="51"/>
      <c r="DL178" s="51"/>
      <c r="DM178" s="51"/>
      <c r="DN178" s="51"/>
      <c r="DO178" s="51"/>
      <c r="DP178" s="51"/>
      <c r="DQ178" s="51"/>
      <c r="DR178" s="51"/>
      <c r="DS178" s="51"/>
      <c r="DT178" s="51"/>
      <c r="DU178" s="51"/>
      <c r="DV178" s="51"/>
      <c r="DW178" s="51"/>
      <c r="DX178" s="51"/>
      <c r="DY178" s="51"/>
      <c r="DZ178" s="51"/>
      <c r="EA178" s="51"/>
      <c r="EB178" s="51"/>
      <c r="EC178" s="51"/>
      <c r="ED178" s="51"/>
      <c r="EE178" s="51"/>
      <c r="EF178" s="51"/>
      <c r="EG178" s="51"/>
      <c r="EH178" s="51"/>
      <c r="EI178" s="51"/>
      <c r="EJ178" s="51"/>
      <c r="EK178" s="51"/>
      <c r="EL178" s="51"/>
      <c r="EM178" s="51"/>
      <c r="EN178" s="51"/>
      <c r="EO178" s="51"/>
      <c r="EP178" s="51"/>
      <c r="EQ178" s="51"/>
      <c r="ER178" s="51"/>
      <c r="ES178" s="51"/>
      <c r="ET178" s="51"/>
      <c r="EU178" s="51"/>
      <c r="EV178" s="51"/>
      <c r="EW178" s="51"/>
    </row>
    <row r="179" spans="1:153" s="57" customFormat="1" ht="38.25" customHeight="1" x14ac:dyDescent="0.15">
      <c r="A179" s="109"/>
      <c r="B179" s="388" t="s">
        <v>820</v>
      </c>
      <c r="C179" s="388" t="s">
        <v>812</v>
      </c>
      <c r="D179" s="388" t="s">
        <v>826</v>
      </c>
      <c r="E179" s="319">
        <f>VLOOKUP(B179,'Fire EN 54'!$D$5:$H$497,5,0)</f>
        <v>378</v>
      </c>
      <c r="F179" s="383" t="s">
        <v>694</v>
      </c>
      <c r="G179" s="384" t="s">
        <v>34</v>
      </c>
      <c r="H179" s="321"/>
      <c r="I179" s="335"/>
      <c r="J179" s="335" t="s">
        <v>868</v>
      </c>
      <c r="K179" s="335" t="s">
        <v>603</v>
      </c>
      <c r="L179" s="384" t="s">
        <v>680</v>
      </c>
      <c r="M179" s="582">
        <f>VLOOKUP(B179,'Fire EN 54'!$D$5:$L$493,9,0)</f>
        <v>8506501000</v>
      </c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51"/>
      <c r="AU179" s="51"/>
      <c r="AV179" s="51"/>
      <c r="AW179" s="51"/>
      <c r="AX179" s="51"/>
      <c r="AY179" s="51"/>
      <c r="AZ179" s="51"/>
      <c r="BA179" s="51"/>
      <c r="BB179" s="51"/>
      <c r="BC179" s="51"/>
      <c r="BD179" s="51"/>
      <c r="BE179" s="51"/>
      <c r="BF179" s="51"/>
      <c r="BG179" s="51"/>
      <c r="BH179" s="51"/>
      <c r="BI179" s="51"/>
      <c r="BJ179" s="51"/>
      <c r="BK179" s="51"/>
      <c r="BL179" s="51"/>
      <c r="BM179" s="51"/>
      <c r="BN179" s="51"/>
      <c r="BO179" s="51"/>
      <c r="BP179" s="51"/>
      <c r="BQ179" s="51"/>
      <c r="BR179" s="51"/>
      <c r="BS179" s="51"/>
      <c r="BT179" s="51"/>
      <c r="BU179" s="51"/>
      <c r="BV179" s="51"/>
      <c r="BW179" s="51"/>
      <c r="BX179" s="51"/>
      <c r="BY179" s="51"/>
      <c r="BZ179" s="51"/>
      <c r="CA179" s="51"/>
      <c r="CB179" s="51"/>
      <c r="CC179" s="51"/>
      <c r="CD179" s="51"/>
      <c r="CE179" s="51"/>
      <c r="CF179" s="51"/>
      <c r="CG179" s="51"/>
      <c r="CH179" s="51"/>
      <c r="CI179" s="51"/>
      <c r="CJ179" s="51"/>
      <c r="CK179" s="51"/>
      <c r="CL179" s="51"/>
      <c r="CM179" s="51"/>
      <c r="CN179" s="51"/>
      <c r="CO179" s="51"/>
      <c r="CP179" s="51"/>
      <c r="CQ179" s="51"/>
      <c r="CR179" s="51"/>
      <c r="CS179" s="51"/>
      <c r="CT179" s="51"/>
      <c r="CU179" s="51"/>
      <c r="CV179" s="51"/>
      <c r="CW179" s="51"/>
      <c r="CX179" s="51"/>
      <c r="CY179" s="51"/>
      <c r="CZ179" s="51"/>
      <c r="DA179" s="51"/>
      <c r="DB179" s="51"/>
      <c r="DC179" s="51"/>
      <c r="DD179" s="51"/>
      <c r="DE179" s="51"/>
      <c r="DF179" s="51"/>
      <c r="DG179" s="51"/>
      <c r="DH179" s="51"/>
      <c r="DI179" s="51"/>
      <c r="DJ179" s="51"/>
      <c r="DK179" s="51"/>
      <c r="DL179" s="51"/>
      <c r="DM179" s="51"/>
      <c r="DN179" s="51"/>
      <c r="DO179" s="51"/>
      <c r="DP179" s="51"/>
      <c r="DQ179" s="51"/>
      <c r="DR179" s="51"/>
      <c r="DS179" s="51"/>
      <c r="DT179" s="51"/>
      <c r="DU179" s="51"/>
      <c r="DV179" s="51"/>
      <c r="DW179" s="51"/>
      <c r="DX179" s="51"/>
      <c r="DY179" s="51"/>
      <c r="DZ179" s="51"/>
      <c r="EA179" s="51"/>
      <c r="EB179" s="51"/>
      <c r="EC179" s="51"/>
      <c r="ED179" s="51"/>
      <c r="EE179" s="51"/>
      <c r="EF179" s="51"/>
      <c r="EG179" s="51"/>
      <c r="EH179" s="51"/>
      <c r="EI179" s="51"/>
      <c r="EJ179" s="51"/>
      <c r="EK179" s="51"/>
      <c r="EL179" s="51"/>
      <c r="EM179" s="51"/>
      <c r="EN179" s="51"/>
      <c r="EO179" s="51"/>
      <c r="EP179" s="51"/>
      <c r="EQ179" s="51"/>
      <c r="ER179" s="51"/>
      <c r="ES179" s="51"/>
      <c r="ET179" s="51"/>
      <c r="EU179" s="51"/>
      <c r="EV179" s="51"/>
      <c r="EW179" s="51"/>
    </row>
    <row r="180" spans="1:153" s="57" customFormat="1" ht="31.5" customHeight="1" x14ac:dyDescent="0.15">
      <c r="A180" s="109"/>
      <c r="B180" s="388" t="s">
        <v>821</v>
      </c>
      <c r="C180" s="388" t="s">
        <v>813</v>
      </c>
      <c r="D180" s="388" t="s">
        <v>827</v>
      </c>
      <c r="E180" s="319">
        <f>VLOOKUP(B180,'Fire EN 54'!$D$5:$H$497,5,0)</f>
        <v>52</v>
      </c>
      <c r="F180" s="383" t="s">
        <v>694</v>
      </c>
      <c r="G180" s="384" t="s">
        <v>34</v>
      </c>
      <c r="H180" s="383" t="s">
        <v>831</v>
      </c>
      <c r="I180" s="335"/>
      <c r="J180" s="335" t="s">
        <v>868</v>
      </c>
      <c r="K180" s="335" t="s">
        <v>603</v>
      </c>
      <c r="L180" s="384" t="s">
        <v>680</v>
      </c>
      <c r="M180" s="582">
        <f>VLOOKUP(B180,'Fire EN 54'!$D$5:$L$493,9,0)</f>
        <v>3926909790</v>
      </c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51"/>
      <c r="AU180" s="51"/>
      <c r="AV180" s="51"/>
      <c r="AW180" s="51"/>
      <c r="AX180" s="51"/>
      <c r="AY180" s="51"/>
      <c r="AZ180" s="51"/>
      <c r="BA180" s="51"/>
      <c r="BB180" s="51"/>
      <c r="BC180" s="51"/>
      <c r="BD180" s="51"/>
      <c r="BE180" s="51"/>
      <c r="BF180" s="51"/>
      <c r="BG180" s="51"/>
      <c r="BH180" s="51"/>
      <c r="BI180" s="51"/>
      <c r="BJ180" s="51"/>
      <c r="BK180" s="51"/>
      <c r="BL180" s="51"/>
      <c r="BM180" s="51"/>
      <c r="BN180" s="51"/>
      <c r="BO180" s="51"/>
      <c r="BP180" s="51"/>
      <c r="BQ180" s="51"/>
      <c r="BR180" s="51"/>
      <c r="BS180" s="51"/>
      <c r="BT180" s="51"/>
      <c r="BU180" s="51"/>
      <c r="BV180" s="51"/>
      <c r="BW180" s="51"/>
      <c r="BX180" s="51"/>
      <c r="BY180" s="51"/>
      <c r="BZ180" s="51"/>
      <c r="CA180" s="51"/>
      <c r="CB180" s="51"/>
      <c r="CC180" s="51"/>
      <c r="CD180" s="51"/>
      <c r="CE180" s="51"/>
      <c r="CF180" s="51"/>
      <c r="CG180" s="51"/>
      <c r="CH180" s="51"/>
      <c r="CI180" s="51"/>
      <c r="CJ180" s="51"/>
      <c r="CK180" s="51"/>
      <c r="CL180" s="51"/>
      <c r="CM180" s="51"/>
      <c r="CN180" s="51"/>
      <c r="CO180" s="51"/>
      <c r="CP180" s="51"/>
      <c r="CQ180" s="51"/>
      <c r="CR180" s="51"/>
      <c r="CS180" s="51"/>
      <c r="CT180" s="51"/>
      <c r="CU180" s="51"/>
      <c r="CV180" s="51"/>
      <c r="CW180" s="51"/>
      <c r="CX180" s="51"/>
      <c r="CY180" s="51"/>
      <c r="CZ180" s="51"/>
      <c r="DA180" s="51"/>
      <c r="DB180" s="51"/>
      <c r="DC180" s="51"/>
      <c r="DD180" s="51"/>
      <c r="DE180" s="51"/>
      <c r="DF180" s="51"/>
      <c r="DG180" s="51"/>
      <c r="DH180" s="51"/>
      <c r="DI180" s="51"/>
      <c r="DJ180" s="51"/>
      <c r="DK180" s="51"/>
      <c r="DL180" s="51"/>
      <c r="DM180" s="51"/>
      <c r="DN180" s="51"/>
      <c r="DO180" s="51"/>
      <c r="DP180" s="51"/>
      <c r="DQ180" s="51"/>
      <c r="DR180" s="51"/>
      <c r="DS180" s="51"/>
      <c r="DT180" s="51"/>
      <c r="DU180" s="51"/>
      <c r="DV180" s="51"/>
      <c r="DW180" s="51"/>
      <c r="DX180" s="51"/>
      <c r="DY180" s="51"/>
      <c r="DZ180" s="51"/>
      <c r="EA180" s="51"/>
      <c r="EB180" s="51"/>
      <c r="EC180" s="51"/>
      <c r="ED180" s="51"/>
      <c r="EE180" s="51"/>
      <c r="EF180" s="51"/>
      <c r="EG180" s="51"/>
      <c r="EH180" s="51"/>
      <c r="EI180" s="51"/>
      <c r="EJ180" s="51"/>
      <c r="EK180" s="51"/>
      <c r="EL180" s="51"/>
      <c r="EM180" s="51"/>
      <c r="EN180" s="51"/>
      <c r="EO180" s="51"/>
      <c r="EP180" s="51"/>
      <c r="EQ180" s="51"/>
      <c r="ER180" s="51"/>
      <c r="ES180" s="51"/>
      <c r="ET180" s="51"/>
      <c r="EU180" s="51"/>
      <c r="EV180" s="51"/>
      <c r="EW180" s="51"/>
    </row>
    <row r="181" spans="1:153" s="57" customFormat="1" ht="31.5" customHeight="1" x14ac:dyDescent="0.2">
      <c r="A181" s="117"/>
      <c r="B181" s="388" t="s">
        <v>822</v>
      </c>
      <c r="C181" s="388" t="s">
        <v>814</v>
      </c>
      <c r="D181" s="388" t="s">
        <v>828</v>
      </c>
      <c r="E181" s="319">
        <f>VLOOKUP(B181,'Fire EN 54'!$D$5:$H$497,5,0)</f>
        <v>6112</v>
      </c>
      <c r="F181" s="383" t="s">
        <v>694</v>
      </c>
      <c r="G181" s="384" t="s">
        <v>34</v>
      </c>
      <c r="H181" s="321"/>
      <c r="I181" s="335"/>
      <c r="J181" s="335" t="s">
        <v>868</v>
      </c>
      <c r="K181" s="335" t="s">
        <v>603</v>
      </c>
      <c r="L181" s="384" t="s">
        <v>680</v>
      </c>
      <c r="M181" s="582">
        <f>VLOOKUP(B181,'Fire EN 54'!$D$5:$L$493,9,0)</f>
        <v>8536909599</v>
      </c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51"/>
      <c r="AU181" s="51"/>
      <c r="AV181" s="51"/>
      <c r="AW181" s="51"/>
      <c r="AX181" s="51"/>
      <c r="AY181" s="51"/>
      <c r="AZ181" s="51"/>
      <c r="BA181" s="51"/>
      <c r="BB181" s="51"/>
      <c r="BC181" s="51"/>
      <c r="BD181" s="51"/>
      <c r="BE181" s="51"/>
      <c r="BF181" s="51"/>
      <c r="BG181" s="51"/>
      <c r="BH181" s="51"/>
      <c r="BI181" s="51"/>
      <c r="BJ181" s="51"/>
      <c r="BK181" s="51"/>
      <c r="BL181" s="51"/>
      <c r="BM181" s="51"/>
      <c r="BN181" s="51"/>
      <c r="BO181" s="51"/>
      <c r="BP181" s="51"/>
      <c r="BQ181" s="51"/>
      <c r="BR181" s="51"/>
      <c r="BS181" s="51"/>
      <c r="BT181" s="51"/>
      <c r="BU181" s="51"/>
      <c r="BV181" s="51"/>
      <c r="BW181" s="51"/>
      <c r="BX181" s="51"/>
      <c r="BY181" s="51"/>
      <c r="BZ181" s="51"/>
      <c r="CA181" s="51"/>
      <c r="CB181" s="51"/>
      <c r="CC181" s="51"/>
      <c r="CD181" s="51"/>
      <c r="CE181" s="51"/>
      <c r="CF181" s="51"/>
      <c r="CG181" s="51"/>
      <c r="CH181" s="51"/>
      <c r="CI181" s="51"/>
      <c r="CJ181" s="51"/>
      <c r="CK181" s="51"/>
      <c r="CL181" s="51"/>
      <c r="CM181" s="51"/>
      <c r="CN181" s="51"/>
      <c r="CO181" s="51"/>
      <c r="CP181" s="51"/>
      <c r="CQ181" s="51"/>
      <c r="CR181" s="51"/>
      <c r="CS181" s="51"/>
      <c r="CT181" s="51"/>
      <c r="CU181" s="51"/>
      <c r="CV181" s="51"/>
      <c r="CW181" s="51"/>
      <c r="CX181" s="51"/>
      <c r="CY181" s="51"/>
      <c r="CZ181" s="51"/>
      <c r="DA181" s="51"/>
      <c r="DB181" s="51"/>
      <c r="DC181" s="51"/>
      <c r="DD181" s="51"/>
      <c r="DE181" s="51"/>
      <c r="DF181" s="51"/>
      <c r="DG181" s="51"/>
      <c r="DH181" s="51"/>
      <c r="DI181" s="51"/>
      <c r="DJ181" s="51"/>
      <c r="DK181" s="51"/>
      <c r="DL181" s="51"/>
      <c r="DM181" s="51"/>
      <c r="DN181" s="51"/>
      <c r="DO181" s="51"/>
      <c r="DP181" s="51"/>
      <c r="DQ181" s="51"/>
      <c r="DR181" s="51"/>
      <c r="DS181" s="51"/>
      <c r="DT181" s="51"/>
      <c r="DU181" s="51"/>
      <c r="DV181" s="51"/>
      <c r="DW181" s="51"/>
      <c r="DX181" s="51"/>
      <c r="DY181" s="51"/>
      <c r="DZ181" s="51"/>
      <c r="EA181" s="51"/>
      <c r="EB181" s="51"/>
      <c r="EC181" s="51"/>
      <c r="ED181" s="51"/>
      <c r="EE181" s="51"/>
      <c r="EF181" s="51"/>
      <c r="EG181" s="51"/>
      <c r="EH181" s="51"/>
      <c r="EI181" s="51"/>
      <c r="EJ181" s="51"/>
      <c r="EK181" s="51"/>
      <c r="EL181" s="51"/>
      <c r="EM181" s="51"/>
      <c r="EN181" s="51"/>
      <c r="EO181" s="51"/>
      <c r="EP181" s="51"/>
      <c r="EQ181" s="51"/>
      <c r="ER181" s="51"/>
      <c r="ES181" s="51"/>
      <c r="ET181" s="51"/>
      <c r="EU181" s="51"/>
      <c r="EV181" s="51"/>
      <c r="EW181" s="51"/>
    </row>
    <row r="182" spans="1:153" s="63" customFormat="1" ht="12.75" x14ac:dyDescent="0.15">
      <c r="A182" s="620" t="s">
        <v>263</v>
      </c>
      <c r="B182" s="621"/>
      <c r="C182" s="621"/>
      <c r="D182" s="621"/>
      <c r="E182" s="588"/>
      <c r="F182" s="621"/>
      <c r="G182" s="621"/>
      <c r="H182" s="621"/>
      <c r="I182" s="621"/>
      <c r="J182" s="621"/>
      <c r="K182" s="621"/>
      <c r="L182" s="621"/>
      <c r="M182" s="591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</row>
    <row r="183" spans="1:153" s="63" customFormat="1" ht="11.25" x14ac:dyDescent="0.15">
      <c r="A183" s="613" t="s">
        <v>1039</v>
      </c>
      <c r="B183" s="614"/>
      <c r="C183" s="614"/>
      <c r="D183" s="614"/>
      <c r="E183" s="585"/>
      <c r="F183" s="612"/>
      <c r="G183" s="612"/>
      <c r="H183" s="612"/>
      <c r="I183" s="612"/>
      <c r="J183" s="612"/>
      <c r="K183" s="612"/>
      <c r="L183" s="612"/>
      <c r="M183" s="589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</row>
    <row r="184" spans="1:153" ht="51" customHeight="1" x14ac:dyDescent="0.15">
      <c r="A184" s="56"/>
      <c r="B184" s="329" t="s">
        <v>264</v>
      </c>
      <c r="C184" s="329" t="s">
        <v>265</v>
      </c>
      <c r="D184" s="337" t="s">
        <v>266</v>
      </c>
      <c r="E184" s="319">
        <f>VLOOKUP(B184,'Fire EN 54'!$D$5:$H$497,5,0)</f>
        <v>286</v>
      </c>
      <c r="F184" s="320" t="s">
        <v>694</v>
      </c>
      <c r="G184" s="321">
        <v>1</v>
      </c>
      <c r="H184" s="321"/>
      <c r="I184" s="321"/>
      <c r="J184" s="85" t="s">
        <v>868</v>
      </c>
      <c r="K184" s="85" t="s">
        <v>603</v>
      </c>
      <c r="L184" s="331" t="s">
        <v>634</v>
      </c>
      <c r="M184" s="582">
        <f>VLOOKUP(B184,'Fire EN 54'!$D$5:$L$493,9,0)</f>
        <v>8536501999</v>
      </c>
    </row>
    <row r="185" spans="1:153" ht="51" customHeight="1" x14ac:dyDescent="0.15">
      <c r="A185" s="56"/>
      <c r="B185" s="329" t="s">
        <v>267</v>
      </c>
      <c r="C185" s="329" t="s">
        <v>268</v>
      </c>
      <c r="D185" s="337" t="s">
        <v>269</v>
      </c>
      <c r="E185" s="319">
        <f>VLOOKUP(B185,'Fire EN 54'!$D$5:$H$497,5,0)</f>
        <v>715</v>
      </c>
      <c r="F185" s="320" t="s">
        <v>694</v>
      </c>
      <c r="G185" s="321" t="s">
        <v>3</v>
      </c>
      <c r="H185" s="321"/>
      <c r="I185" s="321"/>
      <c r="J185" s="85" t="s">
        <v>868</v>
      </c>
      <c r="K185" s="85" t="s">
        <v>603</v>
      </c>
      <c r="L185" s="331" t="s">
        <v>634</v>
      </c>
      <c r="M185" s="582">
        <f>VLOOKUP(B185,'Fire EN 54'!$D$5:$L$493,9,0)</f>
        <v>8536501999</v>
      </c>
    </row>
    <row r="186" spans="1:153" s="61" customFormat="1" ht="33.75" customHeight="1" x14ac:dyDescent="0.15">
      <c r="A186" s="59"/>
      <c r="B186" s="389" t="s">
        <v>736</v>
      </c>
      <c r="C186" s="390" t="s">
        <v>737</v>
      </c>
      <c r="D186" s="318" t="s">
        <v>738</v>
      </c>
      <c r="E186" s="319">
        <f>VLOOKUP(B186,'Fire EN 54'!$D$5:$H$497,5,0)</f>
        <v>156</v>
      </c>
      <c r="F186" s="320" t="s">
        <v>694</v>
      </c>
      <c r="G186" s="321" t="s">
        <v>3</v>
      </c>
      <c r="H186" s="335"/>
      <c r="I186" s="335"/>
      <c r="J186" s="85" t="s">
        <v>868</v>
      </c>
      <c r="K186" s="85" t="s">
        <v>603</v>
      </c>
      <c r="L186" s="331" t="s">
        <v>677</v>
      </c>
      <c r="M186" s="582">
        <f>VLOOKUP(B186,'Fire EN 54'!$D$5:$L$493,9,0)</f>
        <v>70060090</v>
      </c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</row>
    <row r="187" spans="1:153" s="61" customFormat="1" ht="33.75" customHeight="1" x14ac:dyDescent="0.15">
      <c r="A187" s="59"/>
      <c r="B187" s="390" t="s">
        <v>270</v>
      </c>
      <c r="C187" s="390" t="s">
        <v>271</v>
      </c>
      <c r="D187" s="318" t="s">
        <v>272</v>
      </c>
      <c r="E187" s="319">
        <f>VLOOKUP(B187,'Fire EN 54'!$D$5:$H$497,5,0)</f>
        <v>8</v>
      </c>
      <c r="F187" s="320" t="s">
        <v>694</v>
      </c>
      <c r="G187" s="321" t="s">
        <v>3</v>
      </c>
      <c r="H187" s="321"/>
      <c r="I187" s="321"/>
      <c r="J187" s="85" t="s">
        <v>868</v>
      </c>
      <c r="K187" s="85" t="s">
        <v>603</v>
      </c>
      <c r="L187" s="331" t="s">
        <v>681</v>
      </c>
      <c r="M187" s="582">
        <f>VLOOKUP(B187,'Fire EN 54'!$D$5:$L$493,9,0)</f>
        <v>85319010</v>
      </c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</row>
    <row r="188" spans="1:153" s="61" customFormat="1" ht="15" customHeight="1" x14ac:dyDescent="0.15">
      <c r="A188" s="613" t="s">
        <v>1040</v>
      </c>
      <c r="B188" s="614"/>
      <c r="C188" s="614"/>
      <c r="D188" s="614"/>
      <c r="E188" s="492"/>
      <c r="F188" s="612"/>
      <c r="G188" s="612"/>
      <c r="H188" s="612"/>
      <c r="I188" s="612"/>
      <c r="J188" s="612"/>
      <c r="K188" s="612"/>
      <c r="L188" s="612"/>
      <c r="M188" s="589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</row>
    <row r="189" spans="1:153" s="61" customFormat="1" ht="47.25" customHeight="1" x14ac:dyDescent="0.2">
      <c r="A189" s="355"/>
      <c r="B189" s="391" t="s">
        <v>1019</v>
      </c>
      <c r="C189" s="390" t="s">
        <v>1016</v>
      </c>
      <c r="D189" s="337" t="s">
        <v>1025</v>
      </c>
      <c r="E189" s="319">
        <f>VLOOKUP(B189,'Fire EN 54'!$D$5:$H$497,5,0)</f>
        <v>336</v>
      </c>
      <c r="F189" s="320" t="s">
        <v>694</v>
      </c>
      <c r="G189" s="321" t="s">
        <v>3</v>
      </c>
      <c r="H189" s="321"/>
      <c r="I189" s="321"/>
      <c r="J189" s="85" t="s">
        <v>834</v>
      </c>
      <c r="K189" s="86">
        <f>'Dodatkowa gwarancja'!$E$8</f>
        <v>17</v>
      </c>
      <c r="L189" s="331" t="s">
        <v>634</v>
      </c>
      <c r="M189" s="582">
        <f>VLOOKUP(B189,'Fire EN 54'!$D$5:$L$493,9,0)</f>
        <v>8536501999</v>
      </c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</row>
    <row r="190" spans="1:153" s="61" customFormat="1" ht="47.25" customHeight="1" x14ac:dyDescent="0.2">
      <c r="A190" s="355"/>
      <c r="B190" s="391" t="s">
        <v>1020</v>
      </c>
      <c r="C190" s="390" t="s">
        <v>1017</v>
      </c>
      <c r="D190" s="337" t="s">
        <v>1024</v>
      </c>
      <c r="E190" s="319">
        <f>VLOOKUP(B190,'Fire EN 54'!$D$5:$H$497,5,0)</f>
        <v>336</v>
      </c>
      <c r="F190" s="320" t="s">
        <v>694</v>
      </c>
      <c r="G190" s="321" t="s">
        <v>3</v>
      </c>
      <c r="H190" s="321"/>
      <c r="I190" s="321"/>
      <c r="J190" s="85" t="s">
        <v>834</v>
      </c>
      <c r="K190" s="86">
        <f>'Dodatkowa gwarancja'!$E$8</f>
        <v>17</v>
      </c>
      <c r="L190" s="331" t="s">
        <v>634</v>
      </c>
      <c r="M190" s="582">
        <f>VLOOKUP(B190,'Fire EN 54'!$D$5:$L$493,9,0)</f>
        <v>8536501999</v>
      </c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</row>
    <row r="191" spans="1:153" s="61" customFormat="1" ht="47.25" customHeight="1" x14ac:dyDescent="0.2">
      <c r="A191" s="355"/>
      <c r="B191" s="391" t="s">
        <v>1015</v>
      </c>
      <c r="C191" s="390" t="s">
        <v>1014</v>
      </c>
      <c r="D191" s="318" t="s">
        <v>1023</v>
      </c>
      <c r="E191" s="319">
        <f>VLOOKUP(B191,'Fire EN 54'!$D$5:$H$497,5,0)</f>
        <v>336</v>
      </c>
      <c r="F191" s="320" t="s">
        <v>694</v>
      </c>
      <c r="G191" s="321" t="s">
        <v>3</v>
      </c>
      <c r="H191" s="321"/>
      <c r="I191" s="321"/>
      <c r="J191" s="85" t="s">
        <v>834</v>
      </c>
      <c r="K191" s="86">
        <f>'Dodatkowa gwarancja'!$E$8</f>
        <v>17</v>
      </c>
      <c r="L191" s="331" t="s">
        <v>634</v>
      </c>
      <c r="M191" s="582">
        <f>VLOOKUP(B191,'Fire EN 54'!$D$5:$L$493,9,0)</f>
        <v>8536501999</v>
      </c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</row>
    <row r="192" spans="1:153" s="61" customFormat="1" ht="47.25" customHeight="1" x14ac:dyDescent="0.2">
      <c r="A192" s="355"/>
      <c r="B192" s="391" t="s">
        <v>1021</v>
      </c>
      <c r="C192" s="390" t="s">
        <v>1018</v>
      </c>
      <c r="D192" s="318" t="s">
        <v>1022</v>
      </c>
      <c r="E192" s="319">
        <f>VLOOKUP(B192,'Fire EN 54'!$D$5:$H$497,5,0)</f>
        <v>336</v>
      </c>
      <c r="F192" s="320" t="s">
        <v>694</v>
      </c>
      <c r="G192" s="321" t="s">
        <v>3</v>
      </c>
      <c r="H192" s="321"/>
      <c r="I192" s="321"/>
      <c r="J192" s="85" t="s">
        <v>834</v>
      </c>
      <c r="K192" s="86">
        <f>'Dodatkowa gwarancja'!$E$8</f>
        <v>17</v>
      </c>
      <c r="L192" s="331" t="s">
        <v>634</v>
      </c>
      <c r="M192" s="582">
        <f>VLOOKUP(B192,'Fire EN 54'!$D$5:$L$493,9,0)</f>
        <v>8536501999</v>
      </c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</row>
    <row r="193" spans="1:165" s="61" customFormat="1" ht="47.25" customHeight="1" x14ac:dyDescent="0.2">
      <c r="A193" s="355"/>
      <c r="B193" s="391" t="s">
        <v>1027</v>
      </c>
      <c r="C193" s="390" t="s">
        <v>1026</v>
      </c>
      <c r="D193" s="318" t="s">
        <v>1028</v>
      </c>
      <c r="E193" s="319">
        <f>VLOOKUP(B193,'Fire EN 54'!$D$5:$H$497,5,0)</f>
        <v>139</v>
      </c>
      <c r="F193" s="320" t="s">
        <v>694</v>
      </c>
      <c r="G193" s="321" t="s">
        <v>3</v>
      </c>
      <c r="H193" s="321"/>
      <c r="I193" s="321"/>
      <c r="J193" s="85" t="s">
        <v>868</v>
      </c>
      <c r="K193" s="85" t="s">
        <v>603</v>
      </c>
      <c r="L193" s="331" t="s">
        <v>634</v>
      </c>
      <c r="M193" s="582">
        <f>VLOOKUP(B193,'Fire EN 54'!$D$5:$L$493,9,0)</f>
        <v>3926909790</v>
      </c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</row>
    <row r="194" spans="1:165" s="61" customFormat="1" ht="47.25" customHeight="1" x14ac:dyDescent="0.2">
      <c r="A194" s="392"/>
      <c r="B194" s="393" t="s">
        <v>1031</v>
      </c>
      <c r="C194" s="390" t="s">
        <v>1029</v>
      </c>
      <c r="D194" s="318" t="s">
        <v>1030</v>
      </c>
      <c r="E194" s="319">
        <f>VLOOKUP(B194,'Fire EN 54'!$D$5:$H$497,5,0)</f>
        <v>67</v>
      </c>
      <c r="F194" s="320" t="s">
        <v>694</v>
      </c>
      <c r="G194" s="321" t="s">
        <v>3</v>
      </c>
      <c r="H194" s="335" t="s">
        <v>1032</v>
      </c>
      <c r="I194" s="321"/>
      <c r="J194" s="85" t="s">
        <v>868</v>
      </c>
      <c r="K194" s="85" t="s">
        <v>603</v>
      </c>
      <c r="L194" s="331" t="s">
        <v>634</v>
      </c>
      <c r="M194" s="582">
        <f>VLOOKUP(B194,'Fire EN 54'!$D$5:$L$493,9,0)</f>
        <v>70060090</v>
      </c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</row>
    <row r="195" spans="1:165" s="61" customFormat="1" ht="31.5" customHeight="1" x14ac:dyDescent="0.2">
      <c r="A195" s="117"/>
      <c r="B195" s="393" t="s">
        <v>1037</v>
      </c>
      <c r="C195" s="390" t="s">
        <v>1033</v>
      </c>
      <c r="D195" s="318" t="s">
        <v>1034</v>
      </c>
      <c r="E195" s="319">
        <f>VLOOKUP(B195,'Fire EN 54'!$D$5:$H$497,5,0)</f>
        <v>6</v>
      </c>
      <c r="F195" s="320" t="s">
        <v>694</v>
      </c>
      <c r="G195" s="321" t="s">
        <v>3</v>
      </c>
      <c r="H195" s="321"/>
      <c r="I195" s="321"/>
      <c r="J195" s="85" t="s">
        <v>868</v>
      </c>
      <c r="K195" s="85" t="s">
        <v>603</v>
      </c>
      <c r="L195" s="331" t="s">
        <v>634</v>
      </c>
      <c r="M195" s="582">
        <f>VLOOKUP(B195,'Fire EN 54'!$D$5:$L$493,9,0)</f>
        <v>3926909790</v>
      </c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</row>
    <row r="196" spans="1:165" s="61" customFormat="1" ht="30.75" customHeight="1" x14ac:dyDescent="0.2">
      <c r="A196" s="392"/>
      <c r="B196" s="393" t="s">
        <v>1038</v>
      </c>
      <c r="C196" s="390" t="s">
        <v>1035</v>
      </c>
      <c r="D196" s="318" t="s">
        <v>1036</v>
      </c>
      <c r="E196" s="319">
        <f>VLOOKUP(B196,'Fire EN 54'!$D$5:$H$497,5,0)</f>
        <v>84</v>
      </c>
      <c r="F196" s="320" t="s">
        <v>694</v>
      </c>
      <c r="G196" s="321" t="s">
        <v>229</v>
      </c>
      <c r="H196" s="335" t="s">
        <v>1032</v>
      </c>
      <c r="I196" s="394"/>
      <c r="J196" s="85" t="s">
        <v>868</v>
      </c>
      <c r="K196" s="85" t="s">
        <v>603</v>
      </c>
      <c r="L196" s="331" t="s">
        <v>634</v>
      </c>
      <c r="M196" s="582">
        <f>VLOOKUP(B196,'Fire EN 54'!$D$5:$L$493,9,0)</f>
        <v>3926909790</v>
      </c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</row>
    <row r="197" spans="1:165" s="61" customFormat="1" ht="12.75" x14ac:dyDescent="0.15">
      <c r="A197" s="615" t="s">
        <v>273</v>
      </c>
      <c r="B197" s="616"/>
      <c r="C197" s="616"/>
      <c r="D197" s="616"/>
      <c r="E197" s="592"/>
      <c r="F197" s="616"/>
      <c r="G197" s="616"/>
      <c r="H197" s="616"/>
      <c r="I197" s="616"/>
      <c r="J197" s="616"/>
      <c r="K197" s="616"/>
      <c r="L197" s="616"/>
      <c r="M197" s="591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</row>
    <row r="198" spans="1:165" s="57" customFormat="1" ht="51" customHeight="1" x14ac:dyDescent="0.15">
      <c r="A198" s="109"/>
      <c r="B198" s="329" t="s">
        <v>274</v>
      </c>
      <c r="C198" s="329" t="s">
        <v>275</v>
      </c>
      <c r="D198" s="318" t="s">
        <v>641</v>
      </c>
      <c r="E198" s="319">
        <f>VLOOKUP(B198,'Fire EN 54'!$D$5:$H$497,5,0)</f>
        <v>996</v>
      </c>
      <c r="F198" s="320" t="s">
        <v>694</v>
      </c>
      <c r="G198" s="334">
        <v>1</v>
      </c>
      <c r="H198" s="334"/>
      <c r="I198" s="334"/>
      <c r="J198" s="85" t="s">
        <v>834</v>
      </c>
      <c r="K198" s="86">
        <f>'Dodatkowa gwarancja'!$E$8</f>
        <v>17</v>
      </c>
      <c r="L198" s="348" t="s">
        <v>634</v>
      </c>
      <c r="M198" s="582">
        <f>VLOOKUP(B198,'Fire EN 54'!$D$5:$L$493,9,0)</f>
        <v>8517620000</v>
      </c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51"/>
      <c r="AU198" s="51"/>
      <c r="AV198" s="51"/>
      <c r="AW198" s="51"/>
      <c r="AX198" s="51"/>
      <c r="AY198" s="51"/>
      <c r="AZ198" s="51"/>
      <c r="BA198" s="51"/>
      <c r="BB198" s="51"/>
      <c r="BC198" s="51"/>
      <c r="BD198" s="51"/>
      <c r="BE198" s="51"/>
      <c r="BF198" s="51"/>
      <c r="BG198" s="51"/>
      <c r="BH198" s="51"/>
      <c r="BI198" s="51"/>
      <c r="BJ198" s="51"/>
      <c r="BK198" s="51"/>
      <c r="BL198" s="51"/>
      <c r="BM198" s="51"/>
      <c r="BN198" s="51"/>
      <c r="BO198" s="51"/>
      <c r="BP198" s="51"/>
      <c r="BQ198" s="51"/>
      <c r="BR198" s="51"/>
      <c r="BS198" s="51"/>
      <c r="BT198" s="51"/>
      <c r="BU198" s="51"/>
      <c r="BV198" s="51"/>
      <c r="BW198" s="51"/>
      <c r="BX198" s="51"/>
      <c r="BY198" s="51"/>
      <c r="BZ198" s="51"/>
      <c r="CA198" s="51"/>
      <c r="CB198" s="51"/>
      <c r="CC198" s="51"/>
      <c r="CD198" s="51"/>
      <c r="CE198" s="51"/>
      <c r="CF198" s="51"/>
      <c r="CG198" s="51"/>
      <c r="CH198" s="51"/>
      <c r="CI198" s="51"/>
      <c r="CJ198" s="51"/>
      <c r="CK198" s="51"/>
      <c r="CL198" s="51"/>
      <c r="CM198" s="51"/>
      <c r="CN198" s="51"/>
      <c r="CO198" s="51"/>
      <c r="CP198" s="51"/>
      <c r="CQ198" s="51"/>
      <c r="CR198" s="51"/>
      <c r="CS198" s="51"/>
      <c r="CT198" s="51"/>
      <c r="CU198" s="51"/>
      <c r="CV198" s="51"/>
      <c r="CW198" s="51"/>
      <c r="CX198" s="51"/>
      <c r="CY198" s="51"/>
      <c r="CZ198" s="51"/>
      <c r="DA198" s="51"/>
      <c r="DB198" s="51"/>
      <c r="DC198" s="51"/>
      <c r="DD198" s="51"/>
      <c r="DE198" s="51"/>
      <c r="DF198" s="51"/>
      <c r="DG198" s="51"/>
      <c r="DH198" s="51"/>
      <c r="DI198" s="51"/>
      <c r="DJ198" s="51"/>
      <c r="DK198" s="51"/>
      <c r="DL198" s="51"/>
      <c r="DM198" s="51"/>
      <c r="DN198" s="51"/>
      <c r="DO198" s="51"/>
      <c r="DP198" s="51"/>
      <c r="DQ198" s="51"/>
      <c r="DR198" s="51"/>
      <c r="DS198" s="51"/>
      <c r="DT198" s="51"/>
      <c r="DU198" s="51"/>
      <c r="DV198" s="51"/>
      <c r="DW198" s="51"/>
      <c r="DX198" s="51"/>
      <c r="DY198" s="51"/>
      <c r="DZ198" s="51"/>
      <c r="EA198" s="51"/>
      <c r="EB198" s="51"/>
      <c r="EC198" s="51"/>
      <c r="ED198" s="51"/>
      <c r="EE198" s="51"/>
      <c r="EF198" s="51"/>
      <c r="EG198" s="51"/>
      <c r="EH198" s="51"/>
      <c r="EI198" s="51"/>
      <c r="EJ198" s="51"/>
      <c r="EK198" s="51"/>
      <c r="EL198" s="51"/>
      <c r="EM198" s="51"/>
      <c r="EN198" s="51"/>
      <c r="EO198" s="51"/>
      <c r="EP198" s="51"/>
      <c r="EQ198" s="51"/>
      <c r="ER198" s="51"/>
      <c r="ES198" s="51"/>
      <c r="ET198" s="51"/>
      <c r="EU198" s="51"/>
      <c r="EV198" s="51"/>
      <c r="EW198" s="51"/>
      <c r="EX198" s="51"/>
      <c r="EY198" s="51"/>
      <c r="EZ198" s="51"/>
      <c r="FA198" s="51"/>
      <c r="FB198" s="51"/>
      <c r="FC198" s="51"/>
      <c r="FD198" s="51"/>
      <c r="FE198" s="51"/>
      <c r="FF198" s="51"/>
      <c r="FG198" s="51"/>
      <c r="FH198" s="51"/>
      <c r="FI198" s="51"/>
    </row>
    <row r="199" spans="1:165" ht="51" customHeight="1" x14ac:dyDescent="0.15">
      <c r="A199" s="56"/>
      <c r="B199" s="329" t="s">
        <v>276</v>
      </c>
      <c r="C199" s="329" t="s">
        <v>277</v>
      </c>
      <c r="D199" s="318" t="s">
        <v>642</v>
      </c>
      <c r="E199" s="319">
        <f>VLOOKUP(B199,'Fire EN 54'!$D$5:$H$497,5,0)</f>
        <v>916</v>
      </c>
      <c r="F199" s="320" t="s">
        <v>694</v>
      </c>
      <c r="G199" s="334" t="s">
        <v>3</v>
      </c>
      <c r="H199" s="334"/>
      <c r="I199" s="334"/>
      <c r="J199" s="85" t="s">
        <v>834</v>
      </c>
      <c r="K199" s="86">
        <f>'Dodatkowa gwarancja'!$E$8</f>
        <v>17</v>
      </c>
      <c r="L199" s="348" t="s">
        <v>634</v>
      </c>
      <c r="M199" s="582">
        <f>VLOOKUP(B199,'Fire EN 54'!$D$5:$L$493,9,0)</f>
        <v>8517620000</v>
      </c>
    </row>
    <row r="200" spans="1:165" ht="51" customHeight="1" x14ac:dyDescent="0.15">
      <c r="A200" s="56"/>
      <c r="B200" s="329" t="s">
        <v>278</v>
      </c>
      <c r="C200" s="329" t="s">
        <v>279</v>
      </c>
      <c r="D200" s="318" t="s">
        <v>643</v>
      </c>
      <c r="E200" s="319">
        <f>VLOOKUP(B200,'Fire EN 54'!$D$5:$H$497,5,0)</f>
        <v>937</v>
      </c>
      <c r="F200" s="320" t="s">
        <v>694</v>
      </c>
      <c r="G200" s="334">
        <v>1</v>
      </c>
      <c r="H200" s="334"/>
      <c r="I200" s="334"/>
      <c r="J200" s="85" t="s">
        <v>834</v>
      </c>
      <c r="K200" s="86">
        <f>'Dodatkowa gwarancja'!$E$8</f>
        <v>17</v>
      </c>
      <c r="L200" s="348" t="s">
        <v>634</v>
      </c>
      <c r="M200" s="582">
        <f>VLOOKUP(B200,'Fire EN 54'!$D$5:$L$493,9,0)</f>
        <v>8517620000</v>
      </c>
    </row>
    <row r="201" spans="1:165" ht="51" customHeight="1" x14ac:dyDescent="0.15">
      <c r="A201" s="56"/>
      <c r="B201" s="329" t="s">
        <v>280</v>
      </c>
      <c r="C201" s="329" t="s">
        <v>281</v>
      </c>
      <c r="D201" s="318" t="s">
        <v>644</v>
      </c>
      <c r="E201" s="319">
        <f>VLOOKUP(B201,'Fire EN 54'!$D$5:$H$497,5,0)</f>
        <v>852</v>
      </c>
      <c r="F201" s="320" t="s">
        <v>694</v>
      </c>
      <c r="G201" s="85" t="s">
        <v>3</v>
      </c>
      <c r="H201" s="85"/>
      <c r="I201" s="85"/>
      <c r="J201" s="85" t="s">
        <v>834</v>
      </c>
      <c r="K201" s="86">
        <f>'Dodatkowa gwarancja'!$E$8</f>
        <v>17</v>
      </c>
      <c r="L201" s="86" t="s">
        <v>634</v>
      </c>
      <c r="M201" s="582">
        <f>VLOOKUP(B201,'Fire EN 54'!$D$5:$L$493,9,0)</f>
        <v>8517620000</v>
      </c>
    </row>
    <row r="202" spans="1:165" ht="51" customHeight="1" x14ac:dyDescent="0.15">
      <c r="A202" s="56"/>
      <c r="B202" s="329" t="s">
        <v>282</v>
      </c>
      <c r="C202" s="329" t="s">
        <v>283</v>
      </c>
      <c r="D202" s="318" t="s">
        <v>284</v>
      </c>
      <c r="E202" s="319">
        <f>VLOOKUP(B202,'Fire EN 54'!$D$5:$H$497,5,0)</f>
        <v>403</v>
      </c>
      <c r="F202" s="320" t="s">
        <v>694</v>
      </c>
      <c r="G202" s="321" t="s">
        <v>3</v>
      </c>
      <c r="H202" s="321"/>
      <c r="I202" s="321"/>
      <c r="J202" s="85" t="s">
        <v>834</v>
      </c>
      <c r="K202" s="86">
        <f>'Dodatkowa gwarancja'!$E$8</f>
        <v>17</v>
      </c>
      <c r="L202" s="86" t="s">
        <v>634</v>
      </c>
      <c r="M202" s="582">
        <f>VLOOKUP(B202,'Fire EN 54'!$D$5:$L$493,9,0)</f>
        <v>8517620000</v>
      </c>
    </row>
    <row r="203" spans="1:165" s="351" customFormat="1" ht="51" customHeight="1" x14ac:dyDescent="0.15">
      <c r="A203" s="349"/>
      <c r="B203" s="350" t="s">
        <v>285</v>
      </c>
      <c r="C203" s="350" t="s">
        <v>286</v>
      </c>
      <c r="D203" s="318" t="s">
        <v>645</v>
      </c>
      <c r="E203" s="319">
        <f>VLOOKUP(B203,'Fire EN 54'!$D$5:$H$497,5,0)</f>
        <v>513</v>
      </c>
      <c r="F203" s="320" t="s">
        <v>694</v>
      </c>
      <c r="G203" s="85" t="s">
        <v>3</v>
      </c>
      <c r="H203" s="85"/>
      <c r="I203" s="85"/>
      <c r="J203" s="85" t="s">
        <v>834</v>
      </c>
      <c r="K203" s="86">
        <f>'Dodatkowa gwarancja'!$E$8</f>
        <v>17</v>
      </c>
      <c r="L203" s="347" t="s">
        <v>634</v>
      </c>
      <c r="M203" s="582">
        <f>VLOOKUP(B203,'Fire EN 54'!$D$5:$L$493,9,0)</f>
        <v>8517620000</v>
      </c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51"/>
      <c r="AU203" s="51"/>
      <c r="AV203" s="51"/>
      <c r="AW203" s="51"/>
      <c r="AX203" s="51"/>
      <c r="AY203" s="51"/>
      <c r="AZ203" s="51"/>
      <c r="BA203" s="51"/>
      <c r="BB203" s="51"/>
      <c r="BC203" s="51"/>
      <c r="BD203" s="51"/>
      <c r="BE203" s="51"/>
      <c r="BF203" s="51"/>
      <c r="BG203" s="51"/>
      <c r="BH203" s="51"/>
      <c r="BI203" s="51"/>
      <c r="BJ203" s="51"/>
      <c r="BK203" s="51"/>
      <c r="BL203" s="51"/>
      <c r="BM203" s="51"/>
      <c r="BN203" s="51"/>
      <c r="BO203" s="51"/>
      <c r="BP203" s="51"/>
      <c r="BQ203" s="51"/>
      <c r="BR203" s="51"/>
      <c r="BS203" s="51"/>
      <c r="BT203" s="51"/>
      <c r="BU203" s="51"/>
      <c r="BV203" s="51"/>
      <c r="BW203" s="51"/>
      <c r="BX203" s="51"/>
      <c r="BY203" s="51"/>
      <c r="BZ203" s="51"/>
      <c r="CA203" s="51"/>
      <c r="CB203" s="51"/>
      <c r="CC203" s="51"/>
      <c r="CD203" s="51"/>
      <c r="CE203" s="51"/>
      <c r="CF203" s="51"/>
      <c r="CG203" s="51"/>
      <c r="CH203" s="51"/>
      <c r="CI203" s="51"/>
      <c r="CJ203" s="51"/>
      <c r="CK203" s="51"/>
      <c r="CL203" s="51"/>
      <c r="CM203" s="51"/>
      <c r="CN203" s="51"/>
      <c r="CO203" s="51"/>
      <c r="CP203" s="51"/>
      <c r="CQ203" s="51"/>
      <c r="CR203" s="51"/>
      <c r="CS203" s="51"/>
      <c r="CT203" s="51"/>
      <c r="CU203" s="51"/>
      <c r="CV203" s="51"/>
      <c r="CW203" s="51"/>
      <c r="CX203" s="51"/>
      <c r="CY203" s="51"/>
      <c r="CZ203" s="51"/>
      <c r="DA203" s="51"/>
      <c r="DB203" s="51"/>
      <c r="DC203" s="51"/>
      <c r="DD203" s="51"/>
      <c r="DE203" s="51"/>
      <c r="DF203" s="51"/>
      <c r="DG203" s="51"/>
      <c r="DH203" s="51"/>
      <c r="DI203" s="51"/>
      <c r="DJ203" s="51"/>
      <c r="DK203" s="51"/>
      <c r="DL203" s="51"/>
      <c r="DM203" s="51"/>
      <c r="DN203" s="51"/>
      <c r="DO203" s="51"/>
      <c r="DP203" s="51"/>
      <c r="DQ203" s="51"/>
      <c r="DR203" s="51"/>
      <c r="DS203" s="51"/>
      <c r="DT203" s="51"/>
      <c r="DU203" s="51"/>
      <c r="DV203" s="51"/>
      <c r="DW203" s="51"/>
      <c r="DX203" s="51"/>
      <c r="DY203" s="51"/>
      <c r="DZ203" s="51"/>
      <c r="EA203" s="51"/>
      <c r="EB203" s="51"/>
      <c r="EC203" s="51"/>
      <c r="ED203" s="51"/>
      <c r="EE203" s="51"/>
      <c r="EF203" s="51"/>
      <c r="EG203" s="51"/>
      <c r="EH203" s="51"/>
      <c r="EI203" s="51"/>
      <c r="EJ203" s="51"/>
      <c r="EK203" s="51"/>
      <c r="EL203" s="51"/>
      <c r="EM203" s="51"/>
      <c r="EN203" s="51"/>
      <c r="EO203" s="51"/>
      <c r="EP203" s="51"/>
      <c r="EQ203" s="51"/>
      <c r="ER203" s="51"/>
      <c r="ES203" s="51"/>
      <c r="ET203" s="51"/>
      <c r="EU203" s="51"/>
      <c r="EV203" s="51"/>
      <c r="EW203" s="51"/>
      <c r="EX203" s="51"/>
      <c r="EY203" s="51"/>
      <c r="EZ203" s="51"/>
      <c r="FA203" s="51"/>
      <c r="FB203" s="51"/>
      <c r="FC203" s="51"/>
      <c r="FD203" s="51"/>
      <c r="FE203" s="51"/>
      <c r="FF203" s="51"/>
      <c r="FG203" s="51"/>
      <c r="FH203" s="51"/>
      <c r="FI203" s="51"/>
    </row>
    <row r="204" spans="1:165" ht="51" customHeight="1" x14ac:dyDescent="0.15">
      <c r="A204" s="56"/>
      <c r="B204" s="350" t="s">
        <v>287</v>
      </c>
      <c r="C204" s="350" t="s">
        <v>288</v>
      </c>
      <c r="D204" s="318" t="s">
        <v>646</v>
      </c>
      <c r="E204" s="319">
        <f>VLOOKUP(B204,'Fire EN 54'!$D$5:$H$497,5,0)</f>
        <v>498</v>
      </c>
      <c r="F204" s="320" t="s">
        <v>694</v>
      </c>
      <c r="G204" s="85" t="s">
        <v>3</v>
      </c>
      <c r="H204" s="85"/>
      <c r="I204" s="85"/>
      <c r="J204" s="85" t="s">
        <v>834</v>
      </c>
      <c r="K204" s="86">
        <f>'Dodatkowa gwarancja'!$E$8</f>
        <v>17</v>
      </c>
      <c r="L204" s="347" t="s">
        <v>634</v>
      </c>
      <c r="M204" s="582">
        <f>VLOOKUP(B204,'Fire EN 54'!$D$5:$L$493,9,0)</f>
        <v>8517620000</v>
      </c>
    </row>
    <row r="205" spans="1:165" ht="51" customHeight="1" x14ac:dyDescent="0.15">
      <c r="A205" s="56"/>
      <c r="B205" s="350" t="s">
        <v>289</v>
      </c>
      <c r="C205" s="350" t="s">
        <v>290</v>
      </c>
      <c r="D205" s="318" t="s">
        <v>647</v>
      </c>
      <c r="E205" s="319">
        <f>VLOOKUP(B205,'Fire EN 54'!$D$5:$H$497,5,0)</f>
        <v>616</v>
      </c>
      <c r="F205" s="320" t="s">
        <v>694</v>
      </c>
      <c r="G205" s="85" t="s">
        <v>3</v>
      </c>
      <c r="H205" s="85"/>
      <c r="I205" s="85"/>
      <c r="J205" s="85" t="s">
        <v>834</v>
      </c>
      <c r="K205" s="86">
        <f>'Dodatkowa gwarancja'!$E$8</f>
        <v>17</v>
      </c>
      <c r="L205" s="86" t="s">
        <v>634</v>
      </c>
      <c r="M205" s="582">
        <f>VLOOKUP(B205,'Fire EN 54'!$D$5:$L$493,9,0)</f>
        <v>8517620000</v>
      </c>
    </row>
    <row r="206" spans="1:165" ht="51" customHeight="1" x14ac:dyDescent="0.15">
      <c r="A206" s="56"/>
      <c r="B206" s="350" t="s">
        <v>291</v>
      </c>
      <c r="C206" s="350" t="s">
        <v>292</v>
      </c>
      <c r="D206" s="318" t="s">
        <v>648</v>
      </c>
      <c r="E206" s="319">
        <f>VLOOKUP(B206,'Fire EN 54'!$D$5:$H$497,5,0)</f>
        <v>498</v>
      </c>
      <c r="F206" s="320" t="s">
        <v>694</v>
      </c>
      <c r="G206" s="85" t="s">
        <v>3</v>
      </c>
      <c r="H206" s="85"/>
      <c r="I206" s="85"/>
      <c r="J206" s="85" t="s">
        <v>834</v>
      </c>
      <c r="K206" s="86">
        <f>'Dodatkowa gwarancja'!$E$8</f>
        <v>17</v>
      </c>
      <c r="L206" s="347" t="s">
        <v>634</v>
      </c>
      <c r="M206" s="582">
        <f>VLOOKUP(B206,'Fire EN 54'!$D$5:$L$493,9,0)</f>
        <v>8517620000</v>
      </c>
    </row>
    <row r="207" spans="1:165" ht="51" customHeight="1" x14ac:dyDescent="0.15">
      <c r="A207" s="56"/>
      <c r="B207" s="350" t="s">
        <v>293</v>
      </c>
      <c r="C207" s="350" t="s">
        <v>294</v>
      </c>
      <c r="D207" s="318" t="s">
        <v>649</v>
      </c>
      <c r="E207" s="319">
        <f>VLOOKUP(B207,'Fire EN 54'!$D$5:$H$497,5,0)</f>
        <v>616</v>
      </c>
      <c r="F207" s="320" t="s">
        <v>694</v>
      </c>
      <c r="G207" s="85" t="s">
        <v>3</v>
      </c>
      <c r="H207" s="85"/>
      <c r="I207" s="85"/>
      <c r="J207" s="85" t="s">
        <v>834</v>
      </c>
      <c r="K207" s="86">
        <f>'Dodatkowa gwarancja'!$E$8</f>
        <v>17</v>
      </c>
      <c r="L207" s="86" t="s">
        <v>634</v>
      </c>
      <c r="M207" s="582">
        <f>VLOOKUP(B207,'Fire EN 54'!$D$5:$L$493,9,0)</f>
        <v>8517620000</v>
      </c>
    </row>
    <row r="208" spans="1:165" s="57" customFormat="1" ht="51" customHeight="1" x14ac:dyDescent="0.15">
      <c r="A208" s="109"/>
      <c r="B208" s="329" t="s">
        <v>295</v>
      </c>
      <c r="C208" s="329" t="s">
        <v>296</v>
      </c>
      <c r="D208" s="318" t="s">
        <v>650</v>
      </c>
      <c r="E208" s="319">
        <f>VLOOKUP(B208,'Fire EN 54'!$D$5:$H$497,5,0)</f>
        <v>852</v>
      </c>
      <c r="F208" s="320" t="s">
        <v>694</v>
      </c>
      <c r="G208" s="321">
        <v>1</v>
      </c>
      <c r="H208" s="321"/>
      <c r="I208" s="321"/>
      <c r="J208" s="85" t="s">
        <v>834</v>
      </c>
      <c r="K208" s="86">
        <f>'Dodatkowa gwarancja'!$E$8</f>
        <v>17</v>
      </c>
      <c r="L208" s="327" t="s">
        <v>634</v>
      </c>
      <c r="M208" s="582">
        <f>VLOOKUP(B208,'Fire EN 54'!$D$5:$L$493,9,0)</f>
        <v>8517620000</v>
      </c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51"/>
      <c r="AU208" s="51"/>
      <c r="AV208" s="51"/>
      <c r="AW208" s="51"/>
      <c r="AX208" s="51"/>
      <c r="AY208" s="51"/>
      <c r="AZ208" s="51"/>
      <c r="BA208" s="51"/>
      <c r="BB208" s="51"/>
      <c r="BC208" s="51"/>
      <c r="BD208" s="51"/>
      <c r="BE208" s="51"/>
      <c r="BF208" s="51"/>
      <c r="BG208" s="51"/>
      <c r="BH208" s="51"/>
      <c r="BI208" s="51"/>
      <c r="BJ208" s="51"/>
      <c r="BK208" s="51"/>
      <c r="BL208" s="51"/>
      <c r="BM208" s="51"/>
      <c r="BN208" s="51"/>
      <c r="BO208" s="51"/>
      <c r="BP208" s="51"/>
      <c r="BQ208" s="51"/>
      <c r="BR208" s="51"/>
      <c r="BS208" s="51"/>
      <c r="BT208" s="51"/>
      <c r="BU208" s="51"/>
      <c r="BV208" s="51"/>
      <c r="BW208" s="51"/>
      <c r="BX208" s="51"/>
      <c r="BY208" s="51"/>
      <c r="BZ208" s="51"/>
      <c r="CA208" s="51"/>
      <c r="CB208" s="51"/>
      <c r="CC208" s="51"/>
      <c r="CD208" s="51"/>
      <c r="CE208" s="51"/>
      <c r="CF208" s="51"/>
      <c r="CG208" s="51"/>
      <c r="CH208" s="51"/>
      <c r="CI208" s="51"/>
      <c r="CJ208" s="51"/>
      <c r="CK208" s="51"/>
      <c r="CL208" s="51"/>
      <c r="CM208" s="51"/>
      <c r="CN208" s="51"/>
      <c r="CO208" s="51"/>
      <c r="CP208" s="51"/>
      <c r="CQ208" s="51"/>
      <c r="CR208" s="51"/>
      <c r="CS208" s="51"/>
      <c r="CT208" s="51"/>
      <c r="CU208" s="51"/>
      <c r="CV208" s="51"/>
      <c r="CW208" s="51"/>
      <c r="CX208" s="51"/>
      <c r="CY208" s="51"/>
      <c r="CZ208" s="51"/>
      <c r="DA208" s="51"/>
      <c r="DB208" s="51"/>
      <c r="DC208" s="51"/>
      <c r="DD208" s="51"/>
      <c r="DE208" s="51"/>
      <c r="DF208" s="51"/>
      <c r="DG208" s="51"/>
      <c r="DH208" s="51"/>
      <c r="DI208" s="51"/>
      <c r="DJ208" s="51"/>
      <c r="DK208" s="51"/>
      <c r="DL208" s="51"/>
      <c r="DM208" s="51"/>
      <c r="DN208" s="51"/>
      <c r="DO208" s="51"/>
      <c r="DP208" s="51"/>
      <c r="DQ208" s="51"/>
      <c r="DR208" s="51"/>
      <c r="DS208" s="51"/>
      <c r="DT208" s="51"/>
      <c r="DU208" s="51"/>
      <c r="DV208" s="51"/>
      <c r="DW208" s="51"/>
      <c r="DX208" s="51"/>
      <c r="DY208" s="51"/>
      <c r="DZ208" s="51"/>
      <c r="EA208" s="51"/>
      <c r="EB208" s="51"/>
      <c r="EC208" s="51"/>
      <c r="ED208" s="51"/>
      <c r="EE208" s="51"/>
      <c r="EF208" s="51"/>
      <c r="EG208" s="51"/>
      <c r="EH208" s="51"/>
      <c r="EI208" s="51"/>
      <c r="EJ208" s="51"/>
      <c r="EK208" s="51"/>
      <c r="EL208" s="51"/>
      <c r="EM208" s="51"/>
      <c r="EN208" s="51"/>
      <c r="EO208" s="51"/>
      <c r="EP208" s="51"/>
      <c r="EQ208" s="51"/>
      <c r="ER208" s="51"/>
      <c r="ES208" s="51"/>
      <c r="ET208" s="51"/>
      <c r="EU208" s="51"/>
      <c r="EV208" s="51"/>
      <c r="EW208" s="51"/>
    </row>
    <row r="209" spans="1:153" s="57" customFormat="1" ht="51" customHeight="1" x14ac:dyDescent="0.15">
      <c r="A209" s="109"/>
      <c r="B209" s="329" t="s">
        <v>297</v>
      </c>
      <c r="C209" s="329" t="s">
        <v>298</v>
      </c>
      <c r="D209" s="318" t="s">
        <v>651</v>
      </c>
      <c r="E209" s="319">
        <f>VLOOKUP(B209,'Fire EN 54'!$D$5:$H$497,5,0)</f>
        <v>818</v>
      </c>
      <c r="F209" s="320" t="s">
        <v>694</v>
      </c>
      <c r="G209" s="321" t="s">
        <v>3</v>
      </c>
      <c r="H209" s="321"/>
      <c r="I209" s="321"/>
      <c r="J209" s="85" t="s">
        <v>834</v>
      </c>
      <c r="K209" s="86">
        <f>'Dodatkowa gwarancja'!$E$8</f>
        <v>17</v>
      </c>
      <c r="L209" s="327" t="s">
        <v>634</v>
      </c>
      <c r="M209" s="582">
        <f>VLOOKUP(B209,'Fire EN 54'!$D$5:$L$493,9,0)</f>
        <v>8517620000</v>
      </c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51"/>
      <c r="AU209" s="51"/>
      <c r="AV209" s="51"/>
      <c r="AW209" s="51"/>
      <c r="AX209" s="51"/>
      <c r="AY209" s="51"/>
      <c r="AZ209" s="51"/>
      <c r="BA209" s="51"/>
      <c r="BB209" s="51"/>
      <c r="BC209" s="51"/>
      <c r="BD209" s="51"/>
      <c r="BE209" s="51"/>
      <c r="BF209" s="51"/>
      <c r="BG209" s="51"/>
      <c r="BH209" s="51"/>
      <c r="BI209" s="51"/>
      <c r="BJ209" s="51"/>
      <c r="BK209" s="51"/>
      <c r="BL209" s="51"/>
      <c r="BM209" s="51"/>
      <c r="BN209" s="51"/>
      <c r="BO209" s="51"/>
      <c r="BP209" s="51"/>
      <c r="BQ209" s="51"/>
      <c r="BR209" s="51"/>
      <c r="BS209" s="51"/>
      <c r="BT209" s="51"/>
      <c r="BU209" s="51"/>
      <c r="BV209" s="51"/>
      <c r="BW209" s="51"/>
      <c r="BX209" s="51"/>
      <c r="BY209" s="51"/>
      <c r="BZ209" s="51"/>
      <c r="CA209" s="51"/>
      <c r="CB209" s="51"/>
      <c r="CC209" s="51"/>
      <c r="CD209" s="51"/>
      <c r="CE209" s="51"/>
      <c r="CF209" s="51"/>
      <c r="CG209" s="51"/>
      <c r="CH209" s="51"/>
      <c r="CI209" s="51"/>
      <c r="CJ209" s="51"/>
      <c r="CK209" s="51"/>
      <c r="CL209" s="51"/>
      <c r="CM209" s="51"/>
      <c r="CN209" s="51"/>
      <c r="CO209" s="51"/>
      <c r="CP209" s="51"/>
      <c r="CQ209" s="51"/>
      <c r="CR209" s="51"/>
      <c r="CS209" s="51"/>
      <c r="CT209" s="51"/>
      <c r="CU209" s="51"/>
      <c r="CV209" s="51"/>
      <c r="CW209" s="51"/>
      <c r="CX209" s="51"/>
      <c r="CY209" s="51"/>
      <c r="CZ209" s="51"/>
      <c r="DA209" s="51"/>
      <c r="DB209" s="51"/>
      <c r="DC209" s="51"/>
      <c r="DD209" s="51"/>
      <c r="DE209" s="51"/>
      <c r="DF209" s="51"/>
      <c r="DG209" s="51"/>
      <c r="DH209" s="51"/>
      <c r="DI209" s="51"/>
      <c r="DJ209" s="51"/>
      <c r="DK209" s="51"/>
      <c r="DL209" s="51"/>
      <c r="DM209" s="51"/>
      <c r="DN209" s="51"/>
      <c r="DO209" s="51"/>
      <c r="DP209" s="51"/>
      <c r="DQ209" s="51"/>
      <c r="DR209" s="51"/>
      <c r="DS209" s="51"/>
      <c r="DT209" s="51"/>
      <c r="DU209" s="51"/>
      <c r="DV209" s="51"/>
      <c r="DW209" s="51"/>
      <c r="DX209" s="51"/>
      <c r="DY209" s="51"/>
      <c r="DZ209" s="51"/>
      <c r="EA209" s="51"/>
      <c r="EB209" s="51"/>
      <c r="EC209" s="51"/>
      <c r="ED209" s="51"/>
      <c r="EE209" s="51"/>
      <c r="EF209" s="51"/>
      <c r="EG209" s="51"/>
      <c r="EH209" s="51"/>
      <c r="EI209" s="51"/>
      <c r="EJ209" s="51"/>
      <c r="EK209" s="51"/>
      <c r="EL209" s="51"/>
      <c r="EM209" s="51"/>
      <c r="EN209" s="51"/>
      <c r="EO209" s="51"/>
      <c r="EP209" s="51"/>
      <c r="EQ209" s="51"/>
      <c r="ER209" s="51"/>
      <c r="ES209" s="51"/>
      <c r="ET209" s="51"/>
      <c r="EU209" s="51"/>
      <c r="EV209" s="51"/>
      <c r="EW209" s="51"/>
    </row>
    <row r="210" spans="1:153" s="57" customFormat="1" ht="51" customHeight="1" x14ac:dyDescent="0.15">
      <c r="A210" s="109"/>
      <c r="B210" s="329" t="s">
        <v>299</v>
      </c>
      <c r="C210" s="329" t="s">
        <v>300</v>
      </c>
      <c r="D210" s="318" t="s">
        <v>301</v>
      </c>
      <c r="E210" s="319">
        <f>VLOOKUP(B210,'Fire EN 54'!$D$5:$H$497,5,0)</f>
        <v>1316</v>
      </c>
      <c r="F210" s="320" t="s">
        <v>694</v>
      </c>
      <c r="G210" s="321">
        <v>1</v>
      </c>
      <c r="H210" s="321"/>
      <c r="I210" s="321"/>
      <c r="J210" s="85" t="s">
        <v>834</v>
      </c>
      <c r="K210" s="86">
        <f>'Dodatkowa gwarancja'!$E$8</f>
        <v>17</v>
      </c>
      <c r="L210" s="327" t="s">
        <v>634</v>
      </c>
      <c r="M210" s="582">
        <f>VLOOKUP(B210,'Fire EN 54'!$D$5:$L$493,9,0)</f>
        <v>8517620000</v>
      </c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51"/>
      <c r="AU210" s="51"/>
      <c r="AV210" s="51"/>
      <c r="AW210" s="51"/>
      <c r="AX210" s="51"/>
      <c r="AY210" s="51"/>
      <c r="AZ210" s="51"/>
      <c r="BA210" s="51"/>
      <c r="BB210" s="51"/>
      <c r="BC210" s="51"/>
      <c r="BD210" s="51"/>
      <c r="BE210" s="51"/>
      <c r="BF210" s="51"/>
      <c r="BG210" s="51"/>
      <c r="BH210" s="51"/>
      <c r="BI210" s="51"/>
      <c r="BJ210" s="51"/>
      <c r="BK210" s="51"/>
      <c r="BL210" s="51"/>
      <c r="BM210" s="51"/>
      <c r="BN210" s="51"/>
      <c r="BO210" s="51"/>
      <c r="BP210" s="51"/>
      <c r="BQ210" s="51"/>
      <c r="BR210" s="51"/>
      <c r="BS210" s="51"/>
      <c r="BT210" s="51"/>
      <c r="BU210" s="51"/>
      <c r="BV210" s="51"/>
      <c r="BW210" s="51"/>
      <c r="BX210" s="51"/>
      <c r="BY210" s="51"/>
      <c r="BZ210" s="51"/>
      <c r="CA210" s="51"/>
      <c r="CB210" s="51"/>
      <c r="CC210" s="51"/>
      <c r="CD210" s="51"/>
      <c r="CE210" s="51"/>
      <c r="CF210" s="51"/>
      <c r="CG210" s="51"/>
      <c r="CH210" s="51"/>
      <c r="CI210" s="51"/>
      <c r="CJ210" s="51"/>
      <c r="CK210" s="51"/>
      <c r="CL210" s="51"/>
      <c r="CM210" s="51"/>
      <c r="CN210" s="51"/>
      <c r="CO210" s="51"/>
      <c r="CP210" s="51"/>
      <c r="CQ210" s="51"/>
      <c r="CR210" s="51"/>
      <c r="CS210" s="51"/>
      <c r="CT210" s="51"/>
      <c r="CU210" s="51"/>
      <c r="CV210" s="51"/>
      <c r="CW210" s="51"/>
      <c r="CX210" s="51"/>
      <c r="CY210" s="51"/>
      <c r="CZ210" s="51"/>
      <c r="DA210" s="51"/>
      <c r="DB210" s="51"/>
      <c r="DC210" s="51"/>
      <c r="DD210" s="51"/>
      <c r="DE210" s="51"/>
      <c r="DF210" s="51"/>
      <c r="DG210" s="51"/>
      <c r="DH210" s="51"/>
      <c r="DI210" s="51"/>
      <c r="DJ210" s="51"/>
      <c r="DK210" s="51"/>
      <c r="DL210" s="51"/>
      <c r="DM210" s="51"/>
      <c r="DN210" s="51"/>
      <c r="DO210" s="51"/>
      <c r="DP210" s="51"/>
      <c r="DQ210" s="51"/>
      <c r="DR210" s="51"/>
      <c r="DS210" s="51"/>
      <c r="DT210" s="51"/>
      <c r="DU210" s="51"/>
      <c r="DV210" s="51"/>
      <c r="DW210" s="51"/>
      <c r="DX210" s="51"/>
      <c r="DY210" s="51"/>
      <c r="DZ210" s="51"/>
      <c r="EA210" s="51"/>
      <c r="EB210" s="51"/>
      <c r="EC210" s="51"/>
      <c r="ED210" s="51"/>
      <c r="EE210" s="51"/>
      <c r="EF210" s="51"/>
      <c r="EG210" s="51"/>
      <c r="EH210" s="51"/>
      <c r="EI210" s="51"/>
      <c r="EJ210" s="51"/>
      <c r="EK210" s="51"/>
      <c r="EL210" s="51"/>
      <c r="EM210" s="51"/>
      <c r="EN210" s="51"/>
      <c r="EO210" s="51"/>
      <c r="EP210" s="51"/>
      <c r="EQ210" s="51"/>
      <c r="ER210" s="51"/>
      <c r="ES210" s="51"/>
      <c r="ET210" s="51"/>
      <c r="EU210" s="51"/>
      <c r="EV210" s="51"/>
      <c r="EW210" s="51"/>
    </row>
    <row r="211" spans="1:153" s="57" customFormat="1" ht="51" customHeight="1" x14ac:dyDescent="0.15">
      <c r="A211" s="109"/>
      <c r="B211" s="329" t="s">
        <v>302</v>
      </c>
      <c r="C211" s="329" t="s">
        <v>303</v>
      </c>
      <c r="D211" s="318" t="s">
        <v>304</v>
      </c>
      <c r="E211" s="319">
        <f>VLOOKUP(B211,'Fire EN 54'!$D$5:$H$497,5,0)</f>
        <v>1048</v>
      </c>
      <c r="F211" s="320" t="s">
        <v>694</v>
      </c>
      <c r="G211" s="321">
        <v>1</v>
      </c>
      <c r="H211" s="321"/>
      <c r="I211" s="321"/>
      <c r="J211" s="85" t="s">
        <v>834</v>
      </c>
      <c r="K211" s="86">
        <f>'Dodatkowa gwarancja'!$E$8</f>
        <v>17</v>
      </c>
      <c r="L211" s="327" t="s">
        <v>634</v>
      </c>
      <c r="M211" s="582">
        <f>VLOOKUP(B211,'Fire EN 54'!$D$5:$L$493,9,0)</f>
        <v>8517620000</v>
      </c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51"/>
      <c r="AU211" s="51"/>
      <c r="AV211" s="51"/>
      <c r="AW211" s="51"/>
      <c r="AX211" s="51"/>
      <c r="AY211" s="51"/>
      <c r="AZ211" s="51"/>
      <c r="BA211" s="51"/>
      <c r="BB211" s="51"/>
      <c r="BC211" s="51"/>
      <c r="BD211" s="51"/>
      <c r="BE211" s="51"/>
      <c r="BF211" s="51"/>
      <c r="BG211" s="51"/>
      <c r="BH211" s="51"/>
      <c r="BI211" s="51"/>
      <c r="BJ211" s="51"/>
      <c r="BK211" s="51"/>
      <c r="BL211" s="51"/>
      <c r="BM211" s="51"/>
      <c r="BN211" s="51"/>
      <c r="BO211" s="51"/>
      <c r="BP211" s="51"/>
      <c r="BQ211" s="51"/>
      <c r="BR211" s="51"/>
      <c r="BS211" s="51"/>
      <c r="BT211" s="51"/>
      <c r="BU211" s="51"/>
      <c r="BV211" s="51"/>
      <c r="BW211" s="51"/>
      <c r="BX211" s="51"/>
      <c r="BY211" s="51"/>
      <c r="BZ211" s="51"/>
      <c r="CA211" s="51"/>
      <c r="CB211" s="51"/>
      <c r="CC211" s="51"/>
      <c r="CD211" s="51"/>
      <c r="CE211" s="51"/>
      <c r="CF211" s="51"/>
      <c r="CG211" s="51"/>
      <c r="CH211" s="51"/>
      <c r="CI211" s="51"/>
      <c r="CJ211" s="51"/>
      <c r="CK211" s="51"/>
      <c r="CL211" s="51"/>
      <c r="CM211" s="51"/>
      <c r="CN211" s="51"/>
      <c r="CO211" s="51"/>
      <c r="CP211" s="51"/>
      <c r="CQ211" s="51"/>
      <c r="CR211" s="51"/>
      <c r="CS211" s="51"/>
      <c r="CT211" s="51"/>
      <c r="CU211" s="51"/>
      <c r="CV211" s="51"/>
      <c r="CW211" s="51"/>
      <c r="CX211" s="51"/>
      <c r="CY211" s="51"/>
      <c r="CZ211" s="51"/>
      <c r="DA211" s="51"/>
      <c r="DB211" s="51"/>
      <c r="DC211" s="51"/>
      <c r="DD211" s="51"/>
      <c r="DE211" s="51"/>
      <c r="DF211" s="51"/>
      <c r="DG211" s="51"/>
      <c r="DH211" s="51"/>
      <c r="DI211" s="51"/>
      <c r="DJ211" s="51"/>
      <c r="DK211" s="51"/>
      <c r="DL211" s="51"/>
      <c r="DM211" s="51"/>
      <c r="DN211" s="51"/>
      <c r="DO211" s="51"/>
      <c r="DP211" s="51"/>
      <c r="DQ211" s="51"/>
      <c r="DR211" s="51"/>
      <c r="DS211" s="51"/>
      <c r="DT211" s="51"/>
      <c r="DU211" s="51"/>
      <c r="DV211" s="51"/>
      <c r="DW211" s="51"/>
      <c r="DX211" s="51"/>
      <c r="DY211" s="51"/>
      <c r="DZ211" s="51"/>
      <c r="EA211" s="51"/>
      <c r="EB211" s="51"/>
      <c r="EC211" s="51"/>
      <c r="ED211" s="51"/>
      <c r="EE211" s="51"/>
      <c r="EF211" s="51"/>
      <c r="EG211" s="51"/>
      <c r="EH211" s="51"/>
      <c r="EI211" s="51"/>
      <c r="EJ211" s="51"/>
      <c r="EK211" s="51"/>
      <c r="EL211" s="51"/>
      <c r="EM211" s="51"/>
      <c r="EN211" s="51"/>
      <c r="EO211" s="51"/>
      <c r="EP211" s="51"/>
      <c r="EQ211" s="51"/>
      <c r="ER211" s="51"/>
      <c r="ES211" s="51"/>
      <c r="ET211" s="51"/>
      <c r="EU211" s="51"/>
      <c r="EV211" s="51"/>
      <c r="EW211" s="51"/>
    </row>
    <row r="212" spans="1:153" s="57" customFormat="1" ht="51" customHeight="1" x14ac:dyDescent="0.15">
      <c r="A212" s="109"/>
      <c r="B212" s="352" t="s">
        <v>305</v>
      </c>
      <c r="C212" s="352" t="s">
        <v>306</v>
      </c>
      <c r="D212" s="318" t="s">
        <v>652</v>
      </c>
      <c r="E212" s="319">
        <f>VLOOKUP(B212,'Fire EN 54'!$D$5:$H$497,5,0)</f>
        <v>893</v>
      </c>
      <c r="F212" s="320" t="s">
        <v>694</v>
      </c>
      <c r="G212" s="321" t="s">
        <v>3</v>
      </c>
      <c r="H212" s="321"/>
      <c r="I212" s="321"/>
      <c r="J212" s="85" t="s">
        <v>834</v>
      </c>
      <c r="K212" s="86">
        <f>'Dodatkowa gwarancja'!$E$8</f>
        <v>17</v>
      </c>
      <c r="L212" s="327" t="s">
        <v>634</v>
      </c>
      <c r="M212" s="582">
        <f>VLOOKUP(B212,'Fire EN 54'!$D$5:$L$493,9,0)</f>
        <v>8536501999</v>
      </c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51"/>
      <c r="AU212" s="51"/>
      <c r="AV212" s="51"/>
      <c r="AW212" s="51"/>
      <c r="AX212" s="51"/>
      <c r="AY212" s="51"/>
      <c r="AZ212" s="51"/>
      <c r="BA212" s="51"/>
      <c r="BB212" s="51"/>
      <c r="BC212" s="51"/>
      <c r="BD212" s="51"/>
      <c r="BE212" s="51"/>
      <c r="BF212" s="51"/>
      <c r="BG212" s="51"/>
      <c r="BH212" s="51"/>
      <c r="BI212" s="51"/>
      <c r="BJ212" s="51"/>
      <c r="BK212" s="51"/>
      <c r="BL212" s="51"/>
      <c r="BM212" s="51"/>
      <c r="BN212" s="51"/>
      <c r="BO212" s="51"/>
      <c r="BP212" s="51"/>
      <c r="BQ212" s="51"/>
      <c r="BR212" s="51"/>
      <c r="BS212" s="51"/>
      <c r="BT212" s="51"/>
      <c r="BU212" s="51"/>
      <c r="BV212" s="51"/>
      <c r="BW212" s="51"/>
      <c r="BX212" s="51"/>
      <c r="BY212" s="51"/>
      <c r="BZ212" s="51"/>
      <c r="CA212" s="51"/>
      <c r="CB212" s="51"/>
      <c r="CC212" s="51"/>
      <c r="CD212" s="51"/>
      <c r="CE212" s="51"/>
      <c r="CF212" s="51"/>
      <c r="CG212" s="51"/>
      <c r="CH212" s="51"/>
      <c r="CI212" s="51"/>
      <c r="CJ212" s="51"/>
      <c r="CK212" s="51"/>
      <c r="CL212" s="51"/>
      <c r="CM212" s="51"/>
      <c r="CN212" s="51"/>
      <c r="CO212" s="51"/>
      <c r="CP212" s="51"/>
      <c r="CQ212" s="51"/>
      <c r="CR212" s="51"/>
      <c r="CS212" s="51"/>
      <c r="CT212" s="51"/>
      <c r="CU212" s="51"/>
      <c r="CV212" s="51"/>
      <c r="CW212" s="51"/>
      <c r="CX212" s="51"/>
      <c r="CY212" s="51"/>
      <c r="CZ212" s="51"/>
      <c r="DA212" s="51"/>
      <c r="DB212" s="51"/>
      <c r="DC212" s="51"/>
      <c r="DD212" s="51"/>
      <c r="DE212" s="51"/>
      <c r="DF212" s="51"/>
      <c r="DG212" s="51"/>
      <c r="DH212" s="51"/>
      <c r="DI212" s="51"/>
      <c r="DJ212" s="51"/>
      <c r="DK212" s="51"/>
      <c r="DL212" s="51"/>
      <c r="DM212" s="51"/>
      <c r="DN212" s="51"/>
      <c r="DO212" s="51"/>
      <c r="DP212" s="51"/>
      <c r="DQ212" s="51"/>
      <c r="DR212" s="51"/>
      <c r="DS212" s="51"/>
      <c r="DT212" s="51"/>
      <c r="DU212" s="51"/>
      <c r="DV212" s="51"/>
      <c r="DW212" s="51"/>
      <c r="DX212" s="51"/>
      <c r="DY212" s="51"/>
      <c r="DZ212" s="51"/>
      <c r="EA212" s="51"/>
      <c r="EB212" s="51"/>
      <c r="EC212" s="51"/>
      <c r="ED212" s="51"/>
      <c r="EE212" s="51"/>
      <c r="EF212" s="51"/>
      <c r="EG212" s="51"/>
      <c r="EH212" s="51"/>
      <c r="EI212" s="51"/>
      <c r="EJ212" s="51"/>
      <c r="EK212" s="51"/>
      <c r="EL212" s="51"/>
      <c r="EM212" s="51"/>
      <c r="EN212" s="51"/>
      <c r="EO212" s="51"/>
      <c r="EP212" s="51"/>
      <c r="EQ212" s="51"/>
      <c r="ER212" s="51"/>
      <c r="ES212" s="51"/>
      <c r="ET212" s="51"/>
      <c r="EU212" s="51"/>
      <c r="EV212" s="51"/>
      <c r="EW212" s="51"/>
    </row>
    <row r="213" spans="1:153" ht="51" customHeight="1" x14ac:dyDescent="0.15">
      <c r="A213" s="56"/>
      <c r="B213" s="350" t="s">
        <v>307</v>
      </c>
      <c r="C213" s="350" t="s">
        <v>308</v>
      </c>
      <c r="D213" s="318" t="s">
        <v>309</v>
      </c>
      <c r="E213" s="319">
        <f>VLOOKUP(B213,'Fire EN 54'!$D$5:$H$497,5,0)</f>
        <v>34</v>
      </c>
      <c r="F213" s="320" t="s">
        <v>694</v>
      </c>
      <c r="G213" s="85" t="s">
        <v>3</v>
      </c>
      <c r="H213" s="85"/>
      <c r="I213" s="85"/>
      <c r="J213" s="85" t="s">
        <v>868</v>
      </c>
      <c r="K213" s="85" t="s">
        <v>603</v>
      </c>
      <c r="L213" s="347" t="s">
        <v>634</v>
      </c>
      <c r="M213" s="582">
        <f>VLOOKUP(B213,'Fire EN 54'!$D$5:$L$493,9,0)</f>
        <v>3926909790</v>
      </c>
    </row>
    <row r="214" spans="1:153" ht="51" customHeight="1" x14ac:dyDescent="0.15">
      <c r="A214" s="56"/>
      <c r="B214" s="350" t="s">
        <v>310</v>
      </c>
      <c r="C214" s="350" t="s">
        <v>311</v>
      </c>
      <c r="D214" s="318" t="s">
        <v>653</v>
      </c>
      <c r="E214" s="319">
        <f>VLOOKUP(B214,'Fire EN 54'!$D$5:$H$497,5,0)</f>
        <v>102</v>
      </c>
      <c r="F214" s="320" t="s">
        <v>694</v>
      </c>
      <c r="G214" s="85">
        <v>1</v>
      </c>
      <c r="H214" s="85"/>
      <c r="I214" s="85"/>
      <c r="J214" s="85" t="s">
        <v>868</v>
      </c>
      <c r="K214" s="85" t="s">
        <v>603</v>
      </c>
      <c r="L214" s="347" t="s">
        <v>634</v>
      </c>
      <c r="M214" s="582">
        <f>VLOOKUP(B214,'Fire EN 54'!$D$5:$L$493,9,0)</f>
        <v>3926909790</v>
      </c>
    </row>
    <row r="215" spans="1:153" ht="51" customHeight="1" x14ac:dyDescent="0.15">
      <c r="A215" s="56"/>
      <c r="B215" s="328" t="s">
        <v>313</v>
      </c>
      <c r="C215" s="328" t="s">
        <v>312</v>
      </c>
      <c r="D215" s="318" t="s">
        <v>654</v>
      </c>
      <c r="E215" s="319">
        <f>VLOOKUP(B215,'Fire EN 54'!$D$5:$H$497,5,0)</f>
        <v>397</v>
      </c>
      <c r="F215" s="320" t="s">
        <v>694</v>
      </c>
      <c r="G215" s="85" t="s">
        <v>3</v>
      </c>
      <c r="H215" s="85"/>
      <c r="I215" s="85"/>
      <c r="J215" s="85" t="s">
        <v>834</v>
      </c>
      <c r="K215" s="86">
        <f>'Dodatkowa gwarancja'!$E$8</f>
        <v>17</v>
      </c>
      <c r="L215" s="347" t="s">
        <v>634</v>
      </c>
      <c r="M215" s="582">
        <f>VLOOKUP(B215,'Fire EN 54'!$D$5:$L$493,9,0)</f>
        <v>8537109199</v>
      </c>
    </row>
    <row r="216" spans="1:153" ht="51" customHeight="1" x14ac:dyDescent="0.15">
      <c r="A216" s="56"/>
      <c r="B216" s="328" t="s">
        <v>315</v>
      </c>
      <c r="C216" s="328" t="s">
        <v>314</v>
      </c>
      <c r="D216" s="318" t="s">
        <v>655</v>
      </c>
      <c r="E216" s="319">
        <f>VLOOKUP(B216,'Fire EN 54'!$D$5:$H$497,5,0)</f>
        <v>794</v>
      </c>
      <c r="F216" s="320" t="s">
        <v>694</v>
      </c>
      <c r="G216" s="85" t="s">
        <v>3</v>
      </c>
      <c r="H216" s="85"/>
      <c r="I216" s="85"/>
      <c r="J216" s="85" t="s">
        <v>834</v>
      </c>
      <c r="K216" s="86">
        <f>'Dodatkowa gwarancja'!$E$8</f>
        <v>17</v>
      </c>
      <c r="L216" s="347" t="s">
        <v>634</v>
      </c>
      <c r="M216" s="582">
        <f>VLOOKUP(B216,'Fire EN 54'!$D$5:$L$493,9,0)</f>
        <v>8536501999</v>
      </c>
    </row>
    <row r="217" spans="1:153" ht="51" customHeight="1" x14ac:dyDescent="0.15">
      <c r="A217" s="56"/>
      <c r="B217" s="328" t="s">
        <v>317</v>
      </c>
      <c r="C217" s="328" t="s">
        <v>316</v>
      </c>
      <c r="D217" s="318" t="s">
        <v>318</v>
      </c>
      <c r="E217" s="319">
        <f>VLOOKUP(B217,'Fire EN 54'!$D$5:$H$497,5,0)</f>
        <v>728</v>
      </c>
      <c r="F217" s="320" t="s">
        <v>694</v>
      </c>
      <c r="G217" s="85" t="s">
        <v>3</v>
      </c>
      <c r="H217" s="85"/>
      <c r="I217" s="85"/>
      <c r="J217" s="85" t="s">
        <v>834</v>
      </c>
      <c r="K217" s="86">
        <f>'Dodatkowa gwarancja'!$E$8</f>
        <v>17</v>
      </c>
      <c r="L217" s="347" t="s">
        <v>634</v>
      </c>
      <c r="M217" s="582">
        <f>VLOOKUP(B217,'Fire EN 54'!$D$5:$L$493,9,0)</f>
        <v>8536501999</v>
      </c>
    </row>
    <row r="218" spans="1:153" s="57" customFormat="1" ht="12.75" x14ac:dyDescent="0.15">
      <c r="A218" s="620" t="s">
        <v>319</v>
      </c>
      <c r="B218" s="621"/>
      <c r="C218" s="621"/>
      <c r="D218" s="621"/>
      <c r="E218" s="592"/>
      <c r="F218" s="621"/>
      <c r="G218" s="621"/>
      <c r="H218" s="621"/>
      <c r="I218" s="621"/>
      <c r="J218" s="621"/>
      <c r="K218" s="621"/>
      <c r="L218" s="621"/>
      <c r="M218" s="59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</row>
    <row r="219" spans="1:153" s="57" customFormat="1" ht="11.25" x14ac:dyDescent="0.15">
      <c r="A219" s="613" t="s">
        <v>1004</v>
      </c>
      <c r="B219" s="614"/>
      <c r="C219" s="614"/>
      <c r="D219" s="614"/>
      <c r="E219" s="492"/>
      <c r="F219" s="612"/>
      <c r="G219" s="612"/>
      <c r="H219" s="612"/>
      <c r="I219" s="612"/>
      <c r="J219" s="612"/>
      <c r="K219" s="612"/>
      <c r="L219" s="612"/>
      <c r="M219" s="589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</row>
    <row r="220" spans="1:153" s="57" customFormat="1" ht="50.25" customHeight="1" x14ac:dyDescent="0.15">
      <c r="A220" s="353"/>
      <c r="B220" s="330" t="s">
        <v>1010</v>
      </c>
      <c r="C220" s="330" t="s">
        <v>1005</v>
      </c>
      <c r="D220" s="318" t="s">
        <v>1007</v>
      </c>
      <c r="E220" s="319">
        <f>VLOOKUP(B220,'Fire EN 54'!$D$5:$H$497,5,0)</f>
        <v>1796</v>
      </c>
      <c r="F220" s="319" t="s">
        <v>694</v>
      </c>
      <c r="G220" s="321" t="s">
        <v>3</v>
      </c>
      <c r="H220" s="354" t="s">
        <v>1009</v>
      </c>
      <c r="I220" s="354"/>
      <c r="J220" s="85" t="s">
        <v>868</v>
      </c>
      <c r="K220" s="85" t="s">
        <v>603</v>
      </c>
      <c r="L220" s="327" t="s">
        <v>677</v>
      </c>
      <c r="M220" s="582" t="str">
        <f>VLOOKUP(B220,'Fire EN 54'!$D$5:$L$493,9,0)</f>
        <v>8531103000</v>
      </c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</row>
    <row r="221" spans="1:153" s="604" customFormat="1" ht="41.25" customHeight="1" x14ac:dyDescent="0.2">
      <c r="A221" s="594"/>
      <c r="B221" s="595" t="s">
        <v>1011</v>
      </c>
      <c r="C221" s="595" t="s">
        <v>1006</v>
      </c>
      <c r="D221" s="596" t="s">
        <v>1008</v>
      </c>
      <c r="E221" s="597">
        <f>VLOOKUP(B221,'Fire EN 54'!$D$5:$H$497,5,0)</f>
        <v>3900</v>
      </c>
      <c r="F221" s="597" t="s">
        <v>694</v>
      </c>
      <c r="G221" s="598" t="s">
        <v>3</v>
      </c>
      <c r="H221" s="599" t="s">
        <v>2793</v>
      </c>
      <c r="I221" s="599"/>
      <c r="J221" s="600" t="s">
        <v>868</v>
      </c>
      <c r="K221" s="600" t="s">
        <v>603</v>
      </c>
      <c r="L221" s="601" t="s">
        <v>677</v>
      </c>
      <c r="M221" s="602" t="str">
        <f>VLOOKUP(B221,'Fire EN 54'!$D$5:$L$493,9,0)</f>
        <v>8506501090</v>
      </c>
      <c r="N221" s="603"/>
      <c r="O221" s="603"/>
      <c r="P221" s="603"/>
      <c r="Q221" s="603"/>
      <c r="R221" s="603"/>
      <c r="S221" s="603"/>
      <c r="T221" s="603"/>
      <c r="U221" s="603"/>
      <c r="V221" s="603"/>
      <c r="W221" s="603"/>
      <c r="X221" s="603"/>
    </row>
    <row r="222" spans="1:153" s="61" customFormat="1" ht="10.5" customHeight="1" x14ac:dyDescent="0.15">
      <c r="A222" s="613" t="s">
        <v>320</v>
      </c>
      <c r="B222" s="614"/>
      <c r="C222" s="614"/>
      <c r="D222" s="614"/>
      <c r="E222" s="492"/>
      <c r="F222" s="612"/>
      <c r="G222" s="612"/>
      <c r="H222" s="612"/>
      <c r="I222" s="612"/>
      <c r="J222" s="612"/>
      <c r="K222" s="612"/>
      <c r="L222" s="612"/>
      <c r="M222" s="589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</row>
    <row r="223" spans="1:153" s="61" customFormat="1" ht="48" customHeight="1" x14ac:dyDescent="0.15">
      <c r="A223" s="353"/>
      <c r="B223" s="329" t="s">
        <v>321</v>
      </c>
      <c r="C223" s="329" t="s">
        <v>322</v>
      </c>
      <c r="D223" s="318" t="s">
        <v>323</v>
      </c>
      <c r="E223" s="319">
        <f>VLOOKUP(B223,'Fire EN 54'!$D$5:$H$497,5,0)</f>
        <v>297</v>
      </c>
      <c r="F223" s="320" t="s">
        <v>694</v>
      </c>
      <c r="G223" s="85" t="s">
        <v>3</v>
      </c>
      <c r="H223" s="353"/>
      <c r="I223" s="322"/>
      <c r="J223" s="85" t="s">
        <v>868</v>
      </c>
      <c r="K223" s="85" t="s">
        <v>603</v>
      </c>
      <c r="L223" s="347" t="s">
        <v>678</v>
      </c>
      <c r="M223" s="582">
        <f>VLOOKUP(B223,'Fire EN 54'!$D$5:$L$493,9,0)</f>
        <v>8531103000</v>
      </c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</row>
    <row r="224" spans="1:153" s="61" customFormat="1" ht="45.75" customHeight="1" x14ac:dyDescent="0.15">
      <c r="A224" s="353"/>
      <c r="B224" s="329" t="s">
        <v>324</v>
      </c>
      <c r="C224" s="329" t="s">
        <v>325</v>
      </c>
      <c r="D224" s="318" t="s">
        <v>326</v>
      </c>
      <c r="E224" s="319">
        <f>VLOOKUP(B224,'Fire EN 54'!$D$5:$H$497,5,0)</f>
        <v>279</v>
      </c>
      <c r="F224" s="320" t="s">
        <v>694</v>
      </c>
      <c r="G224" s="85" t="s">
        <v>3</v>
      </c>
      <c r="H224" s="353"/>
      <c r="I224" s="322"/>
      <c r="J224" s="85" t="s">
        <v>868</v>
      </c>
      <c r="K224" s="85" t="s">
        <v>603</v>
      </c>
      <c r="L224" s="347" t="s">
        <v>678</v>
      </c>
      <c r="M224" s="582">
        <f>VLOOKUP(B224,'Fire EN 54'!$D$5:$L$493,9,0)</f>
        <v>8531103000</v>
      </c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</row>
    <row r="225" spans="1:153" s="61" customFormat="1" ht="52.5" customHeight="1" x14ac:dyDescent="0.15">
      <c r="A225" s="353"/>
      <c r="B225" s="329" t="s">
        <v>327</v>
      </c>
      <c r="C225" s="329" t="s">
        <v>328</v>
      </c>
      <c r="D225" s="318" t="s">
        <v>329</v>
      </c>
      <c r="E225" s="319">
        <f>VLOOKUP(B225,'Fire EN 54'!$D$5:$H$497,5,0)</f>
        <v>297</v>
      </c>
      <c r="F225" s="320" t="s">
        <v>694</v>
      </c>
      <c r="G225" s="85" t="s">
        <v>3</v>
      </c>
      <c r="H225" s="353"/>
      <c r="I225" s="322"/>
      <c r="J225" s="85" t="s">
        <v>868</v>
      </c>
      <c r="K225" s="85" t="s">
        <v>603</v>
      </c>
      <c r="L225" s="347" t="s">
        <v>678</v>
      </c>
      <c r="M225" s="582">
        <f>VLOOKUP(B225,'Fire EN 54'!$D$5:$L$493,9,0)</f>
        <v>8531103000</v>
      </c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</row>
    <row r="226" spans="1:153" s="61" customFormat="1" ht="47.25" customHeight="1" x14ac:dyDescent="0.15">
      <c r="A226" s="353"/>
      <c r="B226" s="329" t="s">
        <v>330</v>
      </c>
      <c r="C226" s="329" t="s">
        <v>331</v>
      </c>
      <c r="D226" s="318" t="s">
        <v>332</v>
      </c>
      <c r="E226" s="319">
        <f>VLOOKUP(B226,'Fire EN 54'!$D$5:$H$497,5,0)</f>
        <v>279</v>
      </c>
      <c r="F226" s="320" t="s">
        <v>694</v>
      </c>
      <c r="G226" s="85" t="s">
        <v>3</v>
      </c>
      <c r="H226" s="353"/>
      <c r="I226" s="322"/>
      <c r="J226" s="85" t="s">
        <v>868</v>
      </c>
      <c r="K226" s="85" t="s">
        <v>603</v>
      </c>
      <c r="L226" s="347" t="s">
        <v>678</v>
      </c>
      <c r="M226" s="582">
        <f>VLOOKUP(B226,'Fire EN 54'!$D$5:$L$493,9,0)</f>
        <v>8531103000</v>
      </c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</row>
    <row r="227" spans="1:153" s="61" customFormat="1" ht="48" customHeight="1" x14ac:dyDescent="0.15">
      <c r="A227" s="353"/>
      <c r="B227" s="329" t="s">
        <v>333</v>
      </c>
      <c r="C227" s="329" t="s">
        <v>334</v>
      </c>
      <c r="D227" s="318" t="s">
        <v>335</v>
      </c>
      <c r="E227" s="319">
        <f>VLOOKUP(B227,'Fire EN 54'!$D$5:$H$497,5,0)</f>
        <v>639</v>
      </c>
      <c r="F227" s="320" t="s">
        <v>694</v>
      </c>
      <c r="G227" s="85" t="s">
        <v>3</v>
      </c>
      <c r="H227" s="353"/>
      <c r="I227" s="322" t="s">
        <v>791</v>
      </c>
      <c r="J227" s="85" t="s">
        <v>868</v>
      </c>
      <c r="K227" s="85" t="s">
        <v>603</v>
      </c>
      <c r="L227" s="347" t="s">
        <v>678</v>
      </c>
      <c r="M227" s="582">
        <f>VLOOKUP(B227,'Fire EN 54'!$D$5:$L$493,9,0)</f>
        <v>8531103000</v>
      </c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</row>
    <row r="228" spans="1:153" ht="50.25" customHeight="1" x14ac:dyDescent="0.15">
      <c r="A228" s="56"/>
      <c r="B228" s="352" t="s">
        <v>336</v>
      </c>
      <c r="C228" s="352" t="s">
        <v>337</v>
      </c>
      <c r="D228" s="318" t="s">
        <v>795</v>
      </c>
      <c r="E228" s="319">
        <f>VLOOKUP(B228,'Fire EN 54'!$D$5:$H$497,5,0)</f>
        <v>734</v>
      </c>
      <c r="F228" s="320" t="s">
        <v>694</v>
      </c>
      <c r="G228" s="85" t="s">
        <v>3</v>
      </c>
      <c r="H228" s="85"/>
      <c r="I228" s="85"/>
      <c r="J228" s="85" t="s">
        <v>868</v>
      </c>
      <c r="K228" s="85" t="s">
        <v>603</v>
      </c>
      <c r="L228" s="347" t="s">
        <v>678</v>
      </c>
      <c r="M228" s="582">
        <f>VLOOKUP(B228,'Fire EN 54'!$D$5:$L$493,9,0)</f>
        <v>8531103000</v>
      </c>
    </row>
    <row r="229" spans="1:153" ht="50.25" customHeight="1" x14ac:dyDescent="0.15">
      <c r="A229" s="56"/>
      <c r="B229" s="352" t="s">
        <v>1098</v>
      </c>
      <c r="C229" s="352" t="s">
        <v>1100</v>
      </c>
      <c r="D229" s="318" t="s">
        <v>1102</v>
      </c>
      <c r="E229" s="319">
        <f>VLOOKUP(B229,'Fire EN 54'!$D$5:$H$497,5,0)</f>
        <v>2599</v>
      </c>
      <c r="F229" s="320" t="s">
        <v>694</v>
      </c>
      <c r="G229" s="85" t="s">
        <v>3</v>
      </c>
      <c r="H229" s="85"/>
      <c r="I229" s="85"/>
      <c r="J229" s="85" t="s">
        <v>868</v>
      </c>
      <c r="K229" s="85" t="s">
        <v>603</v>
      </c>
      <c r="L229" s="347" t="s">
        <v>677</v>
      </c>
      <c r="M229" s="582">
        <f>VLOOKUP(B229,'Fire EN 54'!$D$5:$L$493,9,0)</f>
        <v>85318070</v>
      </c>
    </row>
    <row r="230" spans="1:153" ht="50.25" customHeight="1" x14ac:dyDescent="0.15">
      <c r="A230" s="56"/>
      <c r="B230" s="352" t="s">
        <v>1099</v>
      </c>
      <c r="C230" s="352" t="s">
        <v>1101</v>
      </c>
      <c r="D230" s="318" t="s">
        <v>1103</v>
      </c>
      <c r="E230" s="319">
        <f>VLOOKUP(B230,'Fire EN 54'!$D$5:$H$497,5,0)</f>
        <v>1561</v>
      </c>
      <c r="F230" s="320" t="s">
        <v>694</v>
      </c>
      <c r="G230" s="85" t="s">
        <v>3</v>
      </c>
      <c r="H230" s="85"/>
      <c r="I230" s="85"/>
      <c r="J230" s="85" t="s">
        <v>868</v>
      </c>
      <c r="K230" s="85" t="s">
        <v>603</v>
      </c>
      <c r="L230" s="347" t="s">
        <v>677</v>
      </c>
      <c r="M230" s="582">
        <f>VLOOKUP(B230,'Fire EN 54'!$D$5:$L$493,9,0)</f>
        <v>85318070</v>
      </c>
    </row>
    <row r="231" spans="1:153" s="61" customFormat="1" ht="11.25" x14ac:dyDescent="0.15">
      <c r="A231" s="613" t="s">
        <v>338</v>
      </c>
      <c r="B231" s="614"/>
      <c r="C231" s="614"/>
      <c r="D231" s="614"/>
      <c r="E231" s="492"/>
      <c r="F231" s="612"/>
      <c r="G231" s="612"/>
      <c r="H231" s="612"/>
      <c r="I231" s="612"/>
      <c r="J231" s="612"/>
      <c r="K231" s="612"/>
      <c r="L231" s="612"/>
      <c r="M231" s="589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</row>
    <row r="232" spans="1:153" s="61" customFormat="1" ht="42.75" customHeight="1" x14ac:dyDescent="0.15">
      <c r="A232" s="56"/>
      <c r="B232" s="329" t="s">
        <v>339</v>
      </c>
      <c r="C232" s="329" t="s">
        <v>340</v>
      </c>
      <c r="D232" s="318" t="s">
        <v>341</v>
      </c>
      <c r="E232" s="319">
        <f>VLOOKUP(B232,'Fire EN 54'!$D$5:$H$497,5,0)</f>
        <v>904</v>
      </c>
      <c r="F232" s="320" t="s">
        <v>694</v>
      </c>
      <c r="G232" s="356" t="s">
        <v>3</v>
      </c>
      <c r="H232" s="357" t="s">
        <v>735</v>
      </c>
      <c r="I232" s="357"/>
      <c r="J232" s="85" t="s">
        <v>868</v>
      </c>
      <c r="K232" s="85" t="s">
        <v>603</v>
      </c>
      <c r="L232" s="324" t="s">
        <v>678</v>
      </c>
      <c r="M232" s="582">
        <f>VLOOKUP(B232,'Fire EN 54'!$D$5:$L$493,9,0)</f>
        <v>8531103000</v>
      </c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</row>
    <row r="233" spans="1:153" s="61" customFormat="1" ht="45.75" customHeight="1" x14ac:dyDescent="0.15">
      <c r="A233" s="56"/>
      <c r="B233" s="329" t="s">
        <v>342</v>
      </c>
      <c r="C233" s="329" t="s">
        <v>343</v>
      </c>
      <c r="D233" s="318" t="s">
        <v>344</v>
      </c>
      <c r="E233" s="319">
        <f>VLOOKUP(B233,'Fire EN 54'!$D$5:$H$497,5,0)</f>
        <v>904</v>
      </c>
      <c r="F233" s="320" t="s">
        <v>694</v>
      </c>
      <c r="G233" s="356" t="s">
        <v>3</v>
      </c>
      <c r="H233" s="357" t="s">
        <v>735</v>
      </c>
      <c r="I233" s="357"/>
      <c r="J233" s="85" t="s">
        <v>868</v>
      </c>
      <c r="K233" s="85" t="s">
        <v>603</v>
      </c>
      <c r="L233" s="324" t="s">
        <v>678</v>
      </c>
      <c r="M233" s="582">
        <f>VLOOKUP(B233,'Fire EN 54'!$D$5:$L$493,9,0)</f>
        <v>8531103000</v>
      </c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</row>
    <row r="234" spans="1:153" s="57" customFormat="1" ht="51" customHeight="1" x14ac:dyDescent="0.15">
      <c r="A234" s="109"/>
      <c r="B234" s="330" t="s">
        <v>345</v>
      </c>
      <c r="C234" s="329" t="s">
        <v>346</v>
      </c>
      <c r="D234" s="318" t="s">
        <v>347</v>
      </c>
      <c r="E234" s="319">
        <f>VLOOKUP(B234,'Fire EN 54'!$D$5:$H$497,5,0)</f>
        <v>765</v>
      </c>
      <c r="F234" s="320" t="s">
        <v>694</v>
      </c>
      <c r="G234" s="85" t="s">
        <v>3</v>
      </c>
      <c r="H234" s="85"/>
      <c r="I234" s="85"/>
      <c r="J234" s="85" t="s">
        <v>868</v>
      </c>
      <c r="K234" s="85" t="s">
        <v>603</v>
      </c>
      <c r="L234" s="86" t="s">
        <v>634</v>
      </c>
      <c r="M234" s="582">
        <f>VLOOKUP(B234,'Fire EN 54'!$D$5:$L$493,9,0)</f>
        <v>8531103000</v>
      </c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51"/>
      <c r="AU234" s="51"/>
      <c r="AV234" s="51"/>
      <c r="AW234" s="51"/>
      <c r="AX234" s="51"/>
      <c r="AY234" s="51"/>
      <c r="AZ234" s="51"/>
      <c r="BA234" s="51"/>
      <c r="BB234" s="51"/>
      <c r="BC234" s="51"/>
      <c r="BD234" s="51"/>
      <c r="BE234" s="51"/>
      <c r="BF234" s="51"/>
      <c r="BG234" s="51"/>
      <c r="BH234" s="51"/>
      <c r="BI234" s="51"/>
      <c r="BJ234" s="51"/>
      <c r="BK234" s="51"/>
      <c r="BL234" s="51"/>
      <c r="BM234" s="51"/>
      <c r="BN234" s="51"/>
      <c r="BO234" s="51"/>
      <c r="BP234" s="51"/>
      <c r="BQ234" s="51"/>
      <c r="BR234" s="51"/>
      <c r="BS234" s="51"/>
      <c r="BT234" s="51"/>
      <c r="BU234" s="51"/>
      <c r="BV234" s="51"/>
      <c r="BW234" s="51"/>
      <c r="BX234" s="51"/>
      <c r="BY234" s="51"/>
      <c r="BZ234" s="51"/>
      <c r="CA234" s="51"/>
      <c r="CB234" s="51"/>
      <c r="CC234" s="51"/>
      <c r="CD234" s="51"/>
      <c r="CE234" s="51"/>
      <c r="CF234" s="51"/>
      <c r="CG234" s="51"/>
      <c r="CH234" s="51"/>
      <c r="CI234" s="51"/>
      <c r="CJ234" s="51"/>
      <c r="CK234" s="51"/>
      <c r="CL234" s="51"/>
      <c r="CM234" s="51"/>
      <c r="CN234" s="51"/>
      <c r="CO234" s="51"/>
      <c r="CP234" s="51"/>
      <c r="CQ234" s="51"/>
      <c r="CR234" s="51"/>
      <c r="CS234" s="51"/>
      <c r="CT234" s="51"/>
      <c r="CU234" s="51"/>
      <c r="CV234" s="51"/>
      <c r="CW234" s="51"/>
      <c r="CX234" s="51"/>
      <c r="CY234" s="51"/>
      <c r="CZ234" s="51"/>
      <c r="DA234" s="51"/>
      <c r="DB234" s="51"/>
      <c r="DC234" s="51"/>
      <c r="DD234" s="51"/>
      <c r="DE234" s="51"/>
      <c r="DF234" s="51"/>
      <c r="DG234" s="51"/>
      <c r="DH234" s="51"/>
      <c r="DI234" s="51"/>
      <c r="DJ234" s="51"/>
      <c r="DK234" s="51"/>
      <c r="DL234" s="51"/>
      <c r="DM234" s="51"/>
      <c r="DN234" s="51"/>
      <c r="DO234" s="51"/>
      <c r="DP234" s="51"/>
      <c r="DQ234" s="51"/>
      <c r="DR234" s="51"/>
      <c r="DS234" s="51"/>
      <c r="DT234" s="51"/>
      <c r="DU234" s="51"/>
      <c r="DV234" s="51"/>
      <c r="DW234" s="51"/>
      <c r="DX234" s="51"/>
      <c r="DY234" s="51"/>
      <c r="DZ234" s="51"/>
      <c r="EA234" s="51"/>
      <c r="EB234" s="51"/>
      <c r="EC234" s="51"/>
      <c r="ED234" s="51"/>
      <c r="EE234" s="51"/>
      <c r="EF234" s="51"/>
      <c r="EG234" s="51"/>
      <c r="EH234" s="51"/>
      <c r="EI234" s="51"/>
      <c r="EJ234" s="51"/>
      <c r="EK234" s="51"/>
      <c r="EL234" s="51"/>
      <c r="EM234" s="51"/>
      <c r="EN234" s="51"/>
      <c r="EO234" s="51"/>
      <c r="EP234" s="51"/>
      <c r="EQ234" s="51"/>
      <c r="ER234" s="51"/>
      <c r="ES234" s="51"/>
      <c r="ET234" s="51"/>
      <c r="EU234" s="51"/>
      <c r="EV234" s="51"/>
      <c r="EW234" s="51"/>
    </row>
    <row r="235" spans="1:153" s="57" customFormat="1" ht="51" customHeight="1" x14ac:dyDescent="0.15">
      <c r="A235" s="109"/>
      <c r="B235" s="330" t="s">
        <v>348</v>
      </c>
      <c r="C235" s="329" t="s">
        <v>349</v>
      </c>
      <c r="D235" s="318" t="s">
        <v>350</v>
      </c>
      <c r="E235" s="319">
        <f>VLOOKUP(B235,'Fire EN 54'!$D$5:$H$497,5,0)</f>
        <v>765</v>
      </c>
      <c r="F235" s="320" t="s">
        <v>694</v>
      </c>
      <c r="G235" s="85" t="s">
        <v>3</v>
      </c>
      <c r="H235" s="85"/>
      <c r="I235" s="85"/>
      <c r="J235" s="85" t="s">
        <v>868</v>
      </c>
      <c r="K235" s="85" t="s">
        <v>603</v>
      </c>
      <c r="L235" s="86" t="s">
        <v>634</v>
      </c>
      <c r="M235" s="582">
        <f>VLOOKUP(B235,'Fire EN 54'!$D$5:$L$493,9,0)</f>
        <v>8531103000</v>
      </c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51"/>
      <c r="AU235" s="51"/>
      <c r="AV235" s="51"/>
      <c r="AW235" s="51"/>
      <c r="AX235" s="51"/>
      <c r="AY235" s="51"/>
      <c r="AZ235" s="51"/>
      <c r="BA235" s="51"/>
      <c r="BB235" s="51"/>
      <c r="BC235" s="51"/>
      <c r="BD235" s="51"/>
      <c r="BE235" s="51"/>
      <c r="BF235" s="51"/>
      <c r="BG235" s="51"/>
      <c r="BH235" s="51"/>
      <c r="BI235" s="51"/>
      <c r="BJ235" s="51"/>
      <c r="BK235" s="51"/>
      <c r="BL235" s="51"/>
      <c r="BM235" s="51"/>
      <c r="BN235" s="51"/>
      <c r="BO235" s="51"/>
      <c r="BP235" s="51"/>
      <c r="BQ235" s="51"/>
      <c r="BR235" s="51"/>
      <c r="BS235" s="51"/>
      <c r="BT235" s="51"/>
      <c r="BU235" s="51"/>
      <c r="BV235" s="51"/>
      <c r="BW235" s="51"/>
      <c r="BX235" s="51"/>
      <c r="BY235" s="51"/>
      <c r="BZ235" s="51"/>
      <c r="CA235" s="51"/>
      <c r="CB235" s="51"/>
      <c r="CC235" s="51"/>
      <c r="CD235" s="51"/>
      <c r="CE235" s="51"/>
      <c r="CF235" s="51"/>
      <c r="CG235" s="51"/>
      <c r="CH235" s="51"/>
      <c r="CI235" s="51"/>
      <c r="CJ235" s="51"/>
      <c r="CK235" s="51"/>
      <c r="CL235" s="51"/>
      <c r="CM235" s="51"/>
      <c r="CN235" s="51"/>
      <c r="CO235" s="51"/>
      <c r="CP235" s="51"/>
      <c r="CQ235" s="51"/>
      <c r="CR235" s="51"/>
      <c r="CS235" s="51"/>
      <c r="CT235" s="51"/>
      <c r="CU235" s="51"/>
      <c r="CV235" s="51"/>
      <c r="CW235" s="51"/>
      <c r="CX235" s="51"/>
      <c r="CY235" s="51"/>
      <c r="CZ235" s="51"/>
      <c r="DA235" s="51"/>
      <c r="DB235" s="51"/>
      <c r="DC235" s="51"/>
      <c r="DD235" s="51"/>
      <c r="DE235" s="51"/>
      <c r="DF235" s="51"/>
      <c r="DG235" s="51"/>
      <c r="DH235" s="51"/>
      <c r="DI235" s="51"/>
      <c r="DJ235" s="51"/>
      <c r="DK235" s="51"/>
      <c r="DL235" s="51"/>
      <c r="DM235" s="51"/>
      <c r="DN235" s="51"/>
      <c r="DO235" s="51"/>
      <c r="DP235" s="51"/>
      <c r="DQ235" s="51"/>
      <c r="DR235" s="51"/>
      <c r="DS235" s="51"/>
      <c r="DT235" s="51"/>
      <c r="DU235" s="51"/>
      <c r="DV235" s="51"/>
      <c r="DW235" s="51"/>
      <c r="DX235" s="51"/>
      <c r="DY235" s="51"/>
      <c r="DZ235" s="51"/>
      <c r="EA235" s="51"/>
      <c r="EB235" s="51"/>
      <c r="EC235" s="51"/>
      <c r="ED235" s="51"/>
      <c r="EE235" s="51"/>
      <c r="EF235" s="51"/>
      <c r="EG235" s="51"/>
      <c r="EH235" s="51"/>
      <c r="EI235" s="51"/>
      <c r="EJ235" s="51"/>
      <c r="EK235" s="51"/>
      <c r="EL235" s="51"/>
      <c r="EM235" s="51"/>
      <c r="EN235" s="51"/>
      <c r="EO235" s="51"/>
      <c r="EP235" s="51"/>
      <c r="EQ235" s="51"/>
      <c r="ER235" s="51"/>
      <c r="ES235" s="51"/>
      <c r="ET235" s="51"/>
      <c r="EU235" s="51"/>
      <c r="EV235" s="51"/>
      <c r="EW235" s="51"/>
    </row>
    <row r="236" spans="1:153" s="57" customFormat="1" ht="51" customHeight="1" x14ac:dyDescent="0.15">
      <c r="A236" s="109"/>
      <c r="B236" s="330" t="s">
        <v>351</v>
      </c>
      <c r="C236" s="329" t="s">
        <v>352</v>
      </c>
      <c r="D236" s="318" t="s">
        <v>353</v>
      </c>
      <c r="E236" s="319">
        <f>VLOOKUP(B236,'Fire EN 54'!$D$5:$H$497,5,0)</f>
        <v>803</v>
      </c>
      <c r="F236" s="320" t="s">
        <v>694</v>
      </c>
      <c r="G236" s="85" t="s">
        <v>3</v>
      </c>
      <c r="H236" s="85"/>
      <c r="I236" s="85"/>
      <c r="J236" s="85" t="s">
        <v>868</v>
      </c>
      <c r="K236" s="85" t="s">
        <v>603</v>
      </c>
      <c r="L236" s="86" t="s">
        <v>634</v>
      </c>
      <c r="M236" s="582">
        <f>VLOOKUP(B236,'Fire EN 54'!$D$5:$L$493,9,0)</f>
        <v>8531103000</v>
      </c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51"/>
      <c r="AU236" s="51"/>
      <c r="AV236" s="51"/>
      <c r="AW236" s="51"/>
      <c r="AX236" s="51"/>
      <c r="AY236" s="51"/>
      <c r="AZ236" s="51"/>
      <c r="BA236" s="51"/>
      <c r="BB236" s="51"/>
      <c r="BC236" s="51"/>
      <c r="BD236" s="51"/>
      <c r="BE236" s="51"/>
      <c r="BF236" s="51"/>
      <c r="BG236" s="51"/>
      <c r="BH236" s="51"/>
      <c r="BI236" s="51"/>
      <c r="BJ236" s="51"/>
      <c r="BK236" s="51"/>
      <c r="BL236" s="51"/>
      <c r="BM236" s="51"/>
      <c r="BN236" s="51"/>
      <c r="BO236" s="51"/>
      <c r="BP236" s="51"/>
      <c r="BQ236" s="51"/>
      <c r="BR236" s="51"/>
      <c r="BS236" s="51"/>
      <c r="BT236" s="51"/>
      <c r="BU236" s="51"/>
      <c r="BV236" s="51"/>
      <c r="BW236" s="51"/>
      <c r="BX236" s="51"/>
      <c r="BY236" s="51"/>
      <c r="BZ236" s="51"/>
      <c r="CA236" s="51"/>
      <c r="CB236" s="51"/>
      <c r="CC236" s="51"/>
      <c r="CD236" s="51"/>
      <c r="CE236" s="51"/>
      <c r="CF236" s="51"/>
      <c r="CG236" s="51"/>
      <c r="CH236" s="51"/>
      <c r="CI236" s="51"/>
      <c r="CJ236" s="51"/>
      <c r="CK236" s="51"/>
      <c r="CL236" s="51"/>
      <c r="CM236" s="51"/>
      <c r="CN236" s="51"/>
      <c r="CO236" s="51"/>
      <c r="CP236" s="51"/>
      <c r="CQ236" s="51"/>
      <c r="CR236" s="51"/>
      <c r="CS236" s="51"/>
      <c r="CT236" s="51"/>
      <c r="CU236" s="51"/>
      <c r="CV236" s="51"/>
      <c r="CW236" s="51"/>
      <c r="CX236" s="51"/>
      <c r="CY236" s="51"/>
      <c r="CZ236" s="51"/>
      <c r="DA236" s="51"/>
      <c r="DB236" s="51"/>
      <c r="DC236" s="51"/>
      <c r="DD236" s="51"/>
      <c r="DE236" s="51"/>
      <c r="DF236" s="51"/>
      <c r="DG236" s="51"/>
      <c r="DH236" s="51"/>
      <c r="DI236" s="51"/>
      <c r="DJ236" s="51"/>
      <c r="DK236" s="51"/>
      <c r="DL236" s="51"/>
      <c r="DM236" s="51"/>
      <c r="DN236" s="51"/>
      <c r="DO236" s="51"/>
      <c r="DP236" s="51"/>
      <c r="DQ236" s="51"/>
      <c r="DR236" s="51"/>
      <c r="DS236" s="51"/>
      <c r="DT236" s="51"/>
      <c r="DU236" s="51"/>
      <c r="DV236" s="51"/>
      <c r="DW236" s="51"/>
      <c r="DX236" s="51"/>
      <c r="DY236" s="51"/>
      <c r="DZ236" s="51"/>
      <c r="EA236" s="51"/>
      <c r="EB236" s="51"/>
      <c r="EC236" s="51"/>
      <c r="ED236" s="51"/>
      <c r="EE236" s="51"/>
      <c r="EF236" s="51"/>
      <c r="EG236" s="51"/>
      <c r="EH236" s="51"/>
      <c r="EI236" s="51"/>
      <c r="EJ236" s="51"/>
      <c r="EK236" s="51"/>
      <c r="EL236" s="51"/>
      <c r="EM236" s="51"/>
      <c r="EN236" s="51"/>
      <c r="EO236" s="51"/>
      <c r="EP236" s="51"/>
      <c r="EQ236" s="51"/>
      <c r="ER236" s="51"/>
      <c r="ES236" s="51"/>
      <c r="ET236" s="51"/>
      <c r="EU236" s="51"/>
      <c r="EV236" s="51"/>
      <c r="EW236" s="51"/>
    </row>
    <row r="237" spans="1:153" s="57" customFormat="1" ht="51" customHeight="1" x14ac:dyDescent="0.15">
      <c r="A237" s="109"/>
      <c r="B237" s="330" t="s">
        <v>354</v>
      </c>
      <c r="C237" s="329" t="s">
        <v>355</v>
      </c>
      <c r="D237" s="318" t="s">
        <v>356</v>
      </c>
      <c r="E237" s="319">
        <f>VLOOKUP(B237,'Fire EN 54'!$D$5:$H$497,5,0)</f>
        <v>803</v>
      </c>
      <c r="F237" s="320" t="s">
        <v>694</v>
      </c>
      <c r="G237" s="85" t="s">
        <v>3</v>
      </c>
      <c r="H237" s="85"/>
      <c r="I237" s="85"/>
      <c r="J237" s="85" t="s">
        <v>868</v>
      </c>
      <c r="K237" s="85" t="s">
        <v>603</v>
      </c>
      <c r="L237" s="86" t="s">
        <v>634</v>
      </c>
      <c r="M237" s="582">
        <f>VLOOKUP(B237,'Fire EN 54'!$D$5:$L$493,9,0)</f>
        <v>8531103000</v>
      </c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51"/>
      <c r="AU237" s="51"/>
      <c r="AV237" s="51"/>
      <c r="AW237" s="51"/>
      <c r="AX237" s="51"/>
      <c r="AY237" s="51"/>
      <c r="AZ237" s="51"/>
      <c r="BA237" s="51"/>
      <c r="BB237" s="51"/>
      <c r="BC237" s="51"/>
      <c r="BD237" s="51"/>
      <c r="BE237" s="51"/>
      <c r="BF237" s="51"/>
      <c r="BG237" s="51"/>
      <c r="BH237" s="51"/>
      <c r="BI237" s="51"/>
      <c r="BJ237" s="51"/>
      <c r="BK237" s="51"/>
      <c r="BL237" s="51"/>
      <c r="BM237" s="51"/>
      <c r="BN237" s="51"/>
      <c r="BO237" s="51"/>
      <c r="BP237" s="51"/>
      <c r="BQ237" s="51"/>
      <c r="BR237" s="51"/>
      <c r="BS237" s="51"/>
      <c r="BT237" s="51"/>
      <c r="BU237" s="51"/>
      <c r="BV237" s="51"/>
      <c r="BW237" s="51"/>
      <c r="BX237" s="51"/>
      <c r="BY237" s="51"/>
      <c r="BZ237" s="51"/>
      <c r="CA237" s="51"/>
      <c r="CB237" s="51"/>
      <c r="CC237" s="51"/>
      <c r="CD237" s="51"/>
      <c r="CE237" s="51"/>
      <c r="CF237" s="51"/>
      <c r="CG237" s="51"/>
      <c r="CH237" s="51"/>
      <c r="CI237" s="51"/>
      <c r="CJ237" s="51"/>
      <c r="CK237" s="51"/>
      <c r="CL237" s="51"/>
      <c r="CM237" s="51"/>
      <c r="CN237" s="51"/>
      <c r="CO237" s="51"/>
      <c r="CP237" s="51"/>
      <c r="CQ237" s="51"/>
      <c r="CR237" s="51"/>
      <c r="CS237" s="51"/>
      <c r="CT237" s="51"/>
      <c r="CU237" s="51"/>
      <c r="CV237" s="51"/>
      <c r="CW237" s="51"/>
      <c r="CX237" s="51"/>
      <c r="CY237" s="51"/>
      <c r="CZ237" s="51"/>
      <c r="DA237" s="51"/>
      <c r="DB237" s="51"/>
      <c r="DC237" s="51"/>
      <c r="DD237" s="51"/>
      <c r="DE237" s="51"/>
      <c r="DF237" s="51"/>
      <c r="DG237" s="51"/>
      <c r="DH237" s="51"/>
      <c r="DI237" s="51"/>
      <c r="DJ237" s="51"/>
      <c r="DK237" s="51"/>
      <c r="DL237" s="51"/>
      <c r="DM237" s="51"/>
      <c r="DN237" s="51"/>
      <c r="DO237" s="51"/>
      <c r="DP237" s="51"/>
      <c r="DQ237" s="51"/>
      <c r="DR237" s="51"/>
      <c r="DS237" s="51"/>
      <c r="DT237" s="51"/>
      <c r="DU237" s="51"/>
      <c r="DV237" s="51"/>
      <c r="DW237" s="51"/>
      <c r="DX237" s="51"/>
      <c r="DY237" s="51"/>
      <c r="DZ237" s="51"/>
      <c r="EA237" s="51"/>
      <c r="EB237" s="51"/>
      <c r="EC237" s="51"/>
      <c r="ED237" s="51"/>
      <c r="EE237" s="51"/>
      <c r="EF237" s="51"/>
      <c r="EG237" s="51"/>
      <c r="EH237" s="51"/>
      <c r="EI237" s="51"/>
      <c r="EJ237" s="51"/>
      <c r="EK237" s="51"/>
      <c r="EL237" s="51"/>
      <c r="EM237" s="51"/>
      <c r="EN237" s="51"/>
      <c r="EO237" s="51"/>
      <c r="EP237" s="51"/>
      <c r="EQ237" s="51"/>
      <c r="ER237" s="51"/>
      <c r="ES237" s="51"/>
      <c r="ET237" s="51"/>
      <c r="EU237" s="51"/>
      <c r="EV237" s="51"/>
      <c r="EW237" s="51"/>
    </row>
    <row r="238" spans="1:153" s="57" customFormat="1" ht="51" customHeight="1" x14ac:dyDescent="0.15">
      <c r="A238" s="109"/>
      <c r="B238" s="330" t="s">
        <v>357</v>
      </c>
      <c r="C238" s="329" t="s">
        <v>358</v>
      </c>
      <c r="D238" s="318" t="s">
        <v>359</v>
      </c>
      <c r="E238" s="319">
        <f>VLOOKUP(B238,'Fire EN 54'!$D$5:$H$497,5,0)</f>
        <v>885</v>
      </c>
      <c r="F238" s="320" t="s">
        <v>694</v>
      </c>
      <c r="G238" s="85" t="s">
        <v>3</v>
      </c>
      <c r="H238" s="85"/>
      <c r="I238" s="85"/>
      <c r="J238" s="85" t="s">
        <v>868</v>
      </c>
      <c r="K238" s="85" t="s">
        <v>603</v>
      </c>
      <c r="L238" s="86" t="s">
        <v>634</v>
      </c>
      <c r="M238" s="582">
        <f>VLOOKUP(B238,'Fire EN 54'!$D$5:$L$493,9,0)</f>
        <v>8531103000</v>
      </c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51"/>
      <c r="AU238" s="51"/>
      <c r="AV238" s="51"/>
      <c r="AW238" s="51"/>
      <c r="AX238" s="51"/>
      <c r="AY238" s="51"/>
      <c r="AZ238" s="51"/>
      <c r="BA238" s="51"/>
      <c r="BB238" s="51"/>
      <c r="BC238" s="51"/>
      <c r="BD238" s="51"/>
      <c r="BE238" s="51"/>
      <c r="BF238" s="51"/>
      <c r="BG238" s="51"/>
      <c r="BH238" s="51"/>
      <c r="BI238" s="51"/>
      <c r="BJ238" s="51"/>
      <c r="BK238" s="51"/>
      <c r="BL238" s="51"/>
      <c r="BM238" s="51"/>
      <c r="BN238" s="51"/>
      <c r="BO238" s="51"/>
      <c r="BP238" s="51"/>
      <c r="BQ238" s="51"/>
      <c r="BR238" s="51"/>
      <c r="BS238" s="51"/>
      <c r="BT238" s="51"/>
      <c r="BU238" s="51"/>
      <c r="BV238" s="51"/>
      <c r="BW238" s="51"/>
      <c r="BX238" s="51"/>
      <c r="BY238" s="51"/>
      <c r="BZ238" s="51"/>
      <c r="CA238" s="51"/>
      <c r="CB238" s="51"/>
      <c r="CC238" s="51"/>
      <c r="CD238" s="51"/>
      <c r="CE238" s="51"/>
      <c r="CF238" s="51"/>
      <c r="CG238" s="51"/>
      <c r="CH238" s="51"/>
      <c r="CI238" s="51"/>
      <c r="CJ238" s="51"/>
      <c r="CK238" s="51"/>
      <c r="CL238" s="51"/>
      <c r="CM238" s="51"/>
      <c r="CN238" s="51"/>
      <c r="CO238" s="51"/>
      <c r="CP238" s="51"/>
      <c r="CQ238" s="51"/>
      <c r="CR238" s="51"/>
      <c r="CS238" s="51"/>
      <c r="CT238" s="51"/>
      <c r="CU238" s="51"/>
      <c r="CV238" s="51"/>
      <c r="CW238" s="51"/>
      <c r="CX238" s="51"/>
      <c r="CY238" s="51"/>
      <c r="CZ238" s="51"/>
      <c r="DA238" s="51"/>
      <c r="DB238" s="51"/>
      <c r="DC238" s="51"/>
      <c r="DD238" s="51"/>
      <c r="DE238" s="51"/>
      <c r="DF238" s="51"/>
      <c r="DG238" s="51"/>
      <c r="DH238" s="51"/>
      <c r="DI238" s="51"/>
      <c r="DJ238" s="51"/>
      <c r="DK238" s="51"/>
      <c r="DL238" s="51"/>
      <c r="DM238" s="51"/>
      <c r="DN238" s="51"/>
      <c r="DO238" s="51"/>
      <c r="DP238" s="51"/>
      <c r="DQ238" s="51"/>
      <c r="DR238" s="51"/>
      <c r="DS238" s="51"/>
      <c r="DT238" s="51"/>
      <c r="DU238" s="51"/>
      <c r="DV238" s="51"/>
      <c r="DW238" s="51"/>
      <c r="DX238" s="51"/>
      <c r="DY238" s="51"/>
      <c r="DZ238" s="51"/>
      <c r="EA238" s="51"/>
      <c r="EB238" s="51"/>
      <c r="EC238" s="51"/>
      <c r="ED238" s="51"/>
      <c r="EE238" s="51"/>
      <c r="EF238" s="51"/>
      <c r="EG238" s="51"/>
      <c r="EH238" s="51"/>
      <c r="EI238" s="51"/>
      <c r="EJ238" s="51"/>
      <c r="EK238" s="51"/>
      <c r="EL238" s="51"/>
      <c r="EM238" s="51"/>
      <c r="EN238" s="51"/>
      <c r="EO238" s="51"/>
      <c r="EP238" s="51"/>
      <c r="EQ238" s="51"/>
      <c r="ER238" s="51"/>
      <c r="ES238" s="51"/>
      <c r="ET238" s="51"/>
      <c r="EU238" s="51"/>
      <c r="EV238" s="51"/>
      <c r="EW238" s="51"/>
    </row>
    <row r="239" spans="1:153" s="57" customFormat="1" ht="51" customHeight="1" x14ac:dyDescent="0.15">
      <c r="A239" s="109"/>
      <c r="B239" s="330" t="s">
        <v>360</v>
      </c>
      <c r="C239" s="358" t="s">
        <v>361</v>
      </c>
      <c r="D239" s="318" t="s">
        <v>720</v>
      </c>
      <c r="E239" s="319">
        <f>VLOOKUP(B239,'Fire EN 54'!$D$5:$H$497,5,0)</f>
        <v>1606</v>
      </c>
      <c r="F239" s="320" t="s">
        <v>694</v>
      </c>
      <c r="G239" s="85" t="s">
        <v>3</v>
      </c>
      <c r="H239" s="334" t="s">
        <v>726</v>
      </c>
      <c r="I239" s="334"/>
      <c r="J239" s="85" t="s">
        <v>868</v>
      </c>
      <c r="K239" s="85" t="s">
        <v>603</v>
      </c>
      <c r="L239" s="86" t="s">
        <v>678</v>
      </c>
      <c r="M239" s="582">
        <f>VLOOKUP(B239,'Fire EN 54'!$D$5:$L$493,9,0)</f>
        <v>8531103000</v>
      </c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51"/>
      <c r="AU239" s="51"/>
      <c r="AV239" s="51"/>
      <c r="AW239" s="51"/>
      <c r="AX239" s="51"/>
      <c r="AY239" s="51"/>
      <c r="AZ239" s="51"/>
      <c r="BA239" s="51"/>
      <c r="BB239" s="51"/>
      <c r="BC239" s="51"/>
      <c r="BD239" s="51"/>
      <c r="BE239" s="51"/>
      <c r="BF239" s="51"/>
      <c r="BG239" s="51"/>
      <c r="BH239" s="51"/>
      <c r="BI239" s="51"/>
      <c r="BJ239" s="51"/>
      <c r="BK239" s="51"/>
      <c r="BL239" s="51"/>
      <c r="BM239" s="51"/>
      <c r="BN239" s="51"/>
      <c r="BO239" s="51"/>
      <c r="BP239" s="51"/>
      <c r="BQ239" s="51"/>
      <c r="BR239" s="51"/>
      <c r="BS239" s="51"/>
      <c r="BT239" s="51"/>
      <c r="BU239" s="51"/>
      <c r="BV239" s="51"/>
      <c r="BW239" s="51"/>
      <c r="BX239" s="51"/>
      <c r="BY239" s="51"/>
      <c r="BZ239" s="51"/>
      <c r="CA239" s="51"/>
      <c r="CB239" s="51"/>
      <c r="CC239" s="51"/>
      <c r="CD239" s="51"/>
      <c r="CE239" s="51"/>
      <c r="CF239" s="51"/>
      <c r="CG239" s="51"/>
      <c r="CH239" s="51"/>
      <c r="CI239" s="51"/>
      <c r="CJ239" s="51"/>
      <c r="CK239" s="51"/>
      <c r="CL239" s="51"/>
      <c r="CM239" s="51"/>
      <c r="CN239" s="51"/>
      <c r="CO239" s="51"/>
      <c r="CP239" s="51"/>
      <c r="CQ239" s="51"/>
      <c r="CR239" s="51"/>
      <c r="CS239" s="51"/>
      <c r="CT239" s="51"/>
      <c r="CU239" s="51"/>
      <c r="CV239" s="51"/>
      <c r="CW239" s="51"/>
      <c r="CX239" s="51"/>
      <c r="CY239" s="51"/>
      <c r="CZ239" s="51"/>
      <c r="DA239" s="51"/>
      <c r="DB239" s="51"/>
      <c r="DC239" s="51"/>
      <c r="DD239" s="51"/>
      <c r="DE239" s="51"/>
      <c r="DF239" s="51"/>
      <c r="DG239" s="51"/>
      <c r="DH239" s="51"/>
      <c r="DI239" s="51"/>
      <c r="DJ239" s="51"/>
      <c r="DK239" s="51"/>
      <c r="DL239" s="51"/>
      <c r="DM239" s="51"/>
      <c r="DN239" s="51"/>
      <c r="DO239" s="51"/>
      <c r="DP239" s="51"/>
      <c r="DQ239" s="51"/>
      <c r="DR239" s="51"/>
      <c r="DS239" s="51"/>
      <c r="DT239" s="51"/>
      <c r="DU239" s="51"/>
      <c r="DV239" s="51"/>
      <c r="DW239" s="51"/>
      <c r="DX239" s="51"/>
      <c r="DY239" s="51"/>
      <c r="DZ239" s="51"/>
      <c r="EA239" s="51"/>
      <c r="EB239" s="51"/>
      <c r="EC239" s="51"/>
      <c r="ED239" s="51"/>
      <c r="EE239" s="51"/>
      <c r="EF239" s="51"/>
      <c r="EG239" s="51"/>
      <c r="EH239" s="51"/>
      <c r="EI239" s="51"/>
      <c r="EJ239" s="51"/>
      <c r="EK239" s="51"/>
      <c r="EL239" s="51"/>
      <c r="EM239" s="51"/>
      <c r="EN239" s="51"/>
      <c r="EO239" s="51"/>
      <c r="EP239" s="51"/>
      <c r="EQ239" s="51"/>
      <c r="ER239" s="51"/>
      <c r="ES239" s="51"/>
      <c r="ET239" s="51"/>
      <c r="EU239" s="51"/>
      <c r="EV239" s="51"/>
      <c r="EW239" s="51"/>
    </row>
    <row r="240" spans="1:153" ht="51" customHeight="1" x14ac:dyDescent="0.15">
      <c r="A240" s="56"/>
      <c r="B240" s="329" t="s">
        <v>362</v>
      </c>
      <c r="C240" s="329" t="s">
        <v>363</v>
      </c>
      <c r="D240" s="318" t="s">
        <v>721</v>
      </c>
      <c r="E240" s="319">
        <f>VLOOKUP(B240,'Fire EN 54'!$D$5:$H$497,5,0)</f>
        <v>512</v>
      </c>
      <c r="F240" s="320" t="s">
        <v>694</v>
      </c>
      <c r="G240" s="321" t="s">
        <v>3</v>
      </c>
      <c r="H240" s="334" t="s">
        <v>727</v>
      </c>
      <c r="I240" s="334"/>
      <c r="J240" s="85" t="s">
        <v>868</v>
      </c>
      <c r="K240" s="85" t="s">
        <v>603</v>
      </c>
      <c r="L240" s="327" t="s">
        <v>678</v>
      </c>
      <c r="M240" s="582">
        <f>VLOOKUP(B240,'Fire EN 54'!$D$5:$L$493,9,0)</f>
        <v>8531103000</v>
      </c>
    </row>
    <row r="241" spans="1:165" ht="51" customHeight="1" x14ac:dyDescent="0.15">
      <c r="A241" s="56"/>
      <c r="B241" s="329" t="s">
        <v>364</v>
      </c>
      <c r="C241" s="329" t="s">
        <v>365</v>
      </c>
      <c r="D241" s="318" t="s">
        <v>722</v>
      </c>
      <c r="E241" s="319">
        <f>VLOOKUP(B241,'Fire EN 54'!$D$5:$H$497,5,0)</f>
        <v>512</v>
      </c>
      <c r="F241" s="320" t="s">
        <v>694</v>
      </c>
      <c r="G241" s="321" t="s">
        <v>3</v>
      </c>
      <c r="H241" s="334" t="s">
        <v>728</v>
      </c>
      <c r="I241" s="334"/>
      <c r="J241" s="85" t="s">
        <v>868</v>
      </c>
      <c r="K241" s="85" t="s">
        <v>603</v>
      </c>
      <c r="L241" s="327" t="s">
        <v>678</v>
      </c>
      <c r="M241" s="582">
        <f>VLOOKUP(B241,'Fire EN 54'!$D$5:$L$493,9,0)</f>
        <v>8531103000</v>
      </c>
    </row>
    <row r="242" spans="1:165" ht="51" customHeight="1" x14ac:dyDescent="0.15">
      <c r="A242" s="56"/>
      <c r="B242" s="329" t="s">
        <v>366</v>
      </c>
      <c r="C242" s="329" t="s">
        <v>367</v>
      </c>
      <c r="D242" s="318" t="s">
        <v>723</v>
      </c>
      <c r="E242" s="319">
        <f>VLOOKUP(B242,'Fire EN 54'!$D$5:$H$497,5,0)</f>
        <v>799</v>
      </c>
      <c r="F242" s="320" t="s">
        <v>694</v>
      </c>
      <c r="G242" s="321" t="s">
        <v>3</v>
      </c>
      <c r="H242" s="334" t="s">
        <v>728</v>
      </c>
      <c r="I242" s="334"/>
      <c r="J242" s="85" t="s">
        <v>868</v>
      </c>
      <c r="K242" s="85" t="s">
        <v>603</v>
      </c>
      <c r="L242" s="327" t="s">
        <v>678</v>
      </c>
      <c r="M242" s="582">
        <f>VLOOKUP(B242,'Fire EN 54'!$D$5:$L$493,9,0)</f>
        <v>8531103000</v>
      </c>
    </row>
    <row r="243" spans="1:165" ht="51" customHeight="1" x14ac:dyDescent="0.15">
      <c r="A243" s="56"/>
      <c r="B243" s="329" t="s">
        <v>368</v>
      </c>
      <c r="C243" s="329" t="s">
        <v>369</v>
      </c>
      <c r="D243" s="318" t="s">
        <v>370</v>
      </c>
      <c r="E243" s="319">
        <f>VLOOKUP(B243,'Fire EN 54'!$D$5:$H$497,5,0)</f>
        <v>799</v>
      </c>
      <c r="F243" s="320" t="s">
        <v>694</v>
      </c>
      <c r="G243" s="321" t="s">
        <v>3</v>
      </c>
      <c r="H243" s="334" t="s">
        <v>728</v>
      </c>
      <c r="I243" s="334"/>
      <c r="J243" s="85" t="s">
        <v>868</v>
      </c>
      <c r="K243" s="85" t="s">
        <v>603</v>
      </c>
      <c r="L243" s="327" t="s">
        <v>678</v>
      </c>
      <c r="M243" s="582">
        <f>VLOOKUP(B243,'Fire EN 54'!$D$5:$L$493,9,0)</f>
        <v>8531103000</v>
      </c>
    </row>
    <row r="244" spans="1:165" s="61" customFormat="1" ht="12.75" customHeight="1" x14ac:dyDescent="0.15">
      <c r="A244" s="618" t="s">
        <v>371</v>
      </c>
      <c r="B244" s="619"/>
      <c r="C244" s="619"/>
      <c r="D244" s="619"/>
      <c r="E244" s="492"/>
      <c r="F244" s="617"/>
      <c r="G244" s="617"/>
      <c r="H244" s="617"/>
      <c r="I244" s="617"/>
      <c r="J244" s="617"/>
      <c r="K244" s="617"/>
      <c r="L244" s="617"/>
      <c r="M244" s="589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</row>
    <row r="245" spans="1:165" ht="51" customHeight="1" x14ac:dyDescent="0.15">
      <c r="A245" s="56"/>
      <c r="B245" s="350" t="s">
        <v>372</v>
      </c>
      <c r="C245" s="350" t="s">
        <v>373</v>
      </c>
      <c r="D245" s="333" t="s">
        <v>374</v>
      </c>
      <c r="E245" s="319">
        <f>VLOOKUP(B245,'Fire EN 54'!$D$5:$H$497,5,0)</f>
        <v>1117</v>
      </c>
      <c r="F245" s="320" t="s">
        <v>694</v>
      </c>
      <c r="G245" s="85" t="s">
        <v>3</v>
      </c>
      <c r="H245" s="85"/>
      <c r="I245" s="322" t="s">
        <v>791</v>
      </c>
      <c r="J245" s="85" t="s">
        <v>868</v>
      </c>
      <c r="K245" s="85" t="s">
        <v>603</v>
      </c>
      <c r="L245" s="86" t="s">
        <v>678</v>
      </c>
      <c r="M245" s="582">
        <f>VLOOKUP(B245,'Fire EN 54'!$D$5:$L$493,9,0)</f>
        <v>8531103000</v>
      </c>
    </row>
    <row r="246" spans="1:165" ht="51" customHeight="1" x14ac:dyDescent="0.15">
      <c r="A246" s="56"/>
      <c r="B246" s="350" t="s">
        <v>375</v>
      </c>
      <c r="C246" s="350" t="s">
        <v>376</v>
      </c>
      <c r="D246" s="333" t="s">
        <v>377</v>
      </c>
      <c r="E246" s="319">
        <f>VLOOKUP(B246,'Fire EN 54'!$D$5:$H$497,5,0)</f>
        <v>358</v>
      </c>
      <c r="F246" s="320" t="s">
        <v>694</v>
      </c>
      <c r="G246" s="85" t="s">
        <v>3</v>
      </c>
      <c r="H246" s="85"/>
      <c r="I246" s="322" t="s">
        <v>791</v>
      </c>
      <c r="J246" s="85" t="s">
        <v>868</v>
      </c>
      <c r="K246" s="85" t="s">
        <v>603</v>
      </c>
      <c r="L246" s="86" t="s">
        <v>678</v>
      </c>
      <c r="M246" s="582">
        <f>VLOOKUP(B246,'Fire EN 54'!$D$5:$L$493,9,0)</f>
        <v>8531103000</v>
      </c>
    </row>
    <row r="247" spans="1:165" ht="51" customHeight="1" x14ac:dyDescent="0.15">
      <c r="A247" s="56"/>
      <c r="B247" s="352" t="s">
        <v>378</v>
      </c>
      <c r="C247" s="352" t="s">
        <v>379</v>
      </c>
      <c r="D247" s="333" t="s">
        <v>380</v>
      </c>
      <c r="E247" s="319">
        <f>VLOOKUP(B247,'Fire EN 54'!$D$5:$H$497,5,0)</f>
        <v>505</v>
      </c>
      <c r="F247" s="320" t="s">
        <v>694</v>
      </c>
      <c r="G247" s="85" t="s">
        <v>3</v>
      </c>
      <c r="H247" s="85"/>
      <c r="I247" s="85"/>
      <c r="J247" s="85" t="s">
        <v>868</v>
      </c>
      <c r="K247" s="85" t="s">
        <v>603</v>
      </c>
      <c r="L247" s="86" t="s">
        <v>678</v>
      </c>
      <c r="M247" s="582">
        <f>VLOOKUP(B247,'Fire EN 54'!$D$5:$L$493,9,0)</f>
        <v>8531103000</v>
      </c>
    </row>
    <row r="248" spans="1:165" ht="51" customHeight="1" x14ac:dyDescent="0.15">
      <c r="A248" s="56"/>
      <c r="B248" s="328" t="s">
        <v>381</v>
      </c>
      <c r="C248" s="328" t="s">
        <v>382</v>
      </c>
      <c r="D248" s="333" t="s">
        <v>383</v>
      </c>
      <c r="E248" s="319">
        <f>VLOOKUP(B248,'Fire EN 54'!$D$5:$H$497,5,0)</f>
        <v>505</v>
      </c>
      <c r="F248" s="320" t="s">
        <v>694</v>
      </c>
      <c r="G248" s="85" t="s">
        <v>3</v>
      </c>
      <c r="H248" s="85"/>
      <c r="I248" s="85"/>
      <c r="J248" s="85" t="s">
        <v>868</v>
      </c>
      <c r="K248" s="85" t="s">
        <v>603</v>
      </c>
      <c r="L248" s="86" t="s">
        <v>678</v>
      </c>
      <c r="M248" s="582">
        <f>VLOOKUP(B248,'Fire EN 54'!$D$5:$L$493,9,0)</f>
        <v>8531103000</v>
      </c>
    </row>
    <row r="249" spans="1:165" ht="51" customHeight="1" x14ac:dyDescent="0.15">
      <c r="A249" s="56"/>
      <c r="B249" s="328" t="s">
        <v>1110</v>
      </c>
      <c r="C249" s="328" t="s">
        <v>1111</v>
      </c>
      <c r="D249" s="333" t="s">
        <v>1112</v>
      </c>
      <c r="E249" s="319">
        <f>VLOOKUP(B249,'Fire EN 54'!$D$5:$H$497,5,0)</f>
        <v>288</v>
      </c>
      <c r="F249" s="320" t="s">
        <v>694</v>
      </c>
      <c r="G249" s="85" t="s">
        <v>3</v>
      </c>
      <c r="H249" s="85"/>
      <c r="I249" s="334"/>
      <c r="J249" s="85" t="s">
        <v>868</v>
      </c>
      <c r="K249" s="85" t="s">
        <v>603</v>
      </c>
      <c r="L249" s="86" t="s">
        <v>677</v>
      </c>
      <c r="M249" s="582">
        <f>VLOOKUP(B249,'Fire EN 54'!$D$5:$L$493,9,0)</f>
        <v>85318070</v>
      </c>
    </row>
    <row r="250" spans="1:165" s="57" customFormat="1" ht="11.25" x14ac:dyDescent="0.15">
      <c r="A250" s="609" t="s">
        <v>384</v>
      </c>
      <c r="B250" s="610"/>
      <c r="C250" s="610"/>
      <c r="D250" s="610"/>
      <c r="E250" s="492"/>
      <c r="F250" s="611"/>
      <c r="G250" s="611"/>
      <c r="H250" s="611"/>
      <c r="I250" s="611"/>
      <c r="J250" s="611"/>
      <c r="K250" s="611"/>
      <c r="L250" s="611"/>
      <c r="M250" s="589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</row>
    <row r="251" spans="1:165" ht="51" customHeight="1" x14ac:dyDescent="0.15">
      <c r="A251" s="56"/>
      <c r="B251" s="329" t="s">
        <v>385</v>
      </c>
      <c r="C251" s="329" t="s">
        <v>386</v>
      </c>
      <c r="D251" s="318" t="s">
        <v>387</v>
      </c>
      <c r="E251" s="319">
        <f>VLOOKUP(B251,'Fire EN 54'!$D$5:$H$497,5,0)</f>
        <v>358</v>
      </c>
      <c r="F251" s="320" t="s">
        <v>694</v>
      </c>
      <c r="G251" s="321" t="s">
        <v>3</v>
      </c>
      <c r="H251" s="321"/>
      <c r="I251" s="322" t="s">
        <v>791</v>
      </c>
      <c r="J251" s="322" t="s">
        <v>834</v>
      </c>
      <c r="K251" s="86">
        <f>'Dodatkowa gwarancja'!$E$8</f>
        <v>17</v>
      </c>
      <c r="L251" s="327" t="s">
        <v>634</v>
      </c>
      <c r="M251" s="582">
        <f>VLOOKUP(B251,'Fire EN 54'!$D$5:$L$493,9,0)</f>
        <v>8531900000</v>
      </c>
    </row>
    <row r="252" spans="1:165" s="61" customFormat="1" ht="12.75" x14ac:dyDescent="0.15">
      <c r="A252" s="615" t="s">
        <v>388</v>
      </c>
      <c r="B252" s="616"/>
      <c r="C252" s="616"/>
      <c r="D252" s="616"/>
      <c r="E252" s="592"/>
      <c r="F252" s="616"/>
      <c r="G252" s="616"/>
      <c r="H252" s="616"/>
      <c r="I252" s="616"/>
      <c r="J252" s="616"/>
      <c r="K252" s="616"/>
      <c r="L252" s="616"/>
      <c r="M252" s="591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</row>
    <row r="253" spans="1:165" s="61" customFormat="1" ht="51" customHeight="1" thickBot="1" x14ac:dyDescent="0.2">
      <c r="A253" s="59"/>
      <c r="B253" s="330" t="s">
        <v>389</v>
      </c>
      <c r="C253" s="330" t="s">
        <v>390</v>
      </c>
      <c r="D253" s="318" t="s">
        <v>391</v>
      </c>
      <c r="E253" s="319">
        <f>VLOOKUP(B253,'Fire EN 54'!$D$5:$H$497,5,0)</f>
        <v>0</v>
      </c>
      <c r="F253" s="108" t="s">
        <v>694</v>
      </c>
      <c r="G253" s="85" t="s">
        <v>3</v>
      </c>
      <c r="H253" s="85"/>
      <c r="I253" s="85"/>
      <c r="J253" s="85" t="s">
        <v>868</v>
      </c>
      <c r="K253" s="85" t="s">
        <v>603</v>
      </c>
      <c r="L253" s="86" t="s">
        <v>678</v>
      </c>
      <c r="M253" s="582">
        <f>VLOOKUP(B253,'Fire EN 54'!$D$5:$L$493,9,0)</f>
        <v>8205598000</v>
      </c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  <c r="BC253" s="60"/>
      <c r="BD253" s="60"/>
      <c r="BE253" s="60"/>
      <c r="BF253" s="60"/>
      <c r="BG253" s="60"/>
      <c r="BH253" s="60"/>
      <c r="BI253" s="60"/>
      <c r="BJ253" s="60"/>
      <c r="BK253" s="60"/>
      <c r="BL253" s="60"/>
      <c r="BM253" s="60"/>
      <c r="BN253" s="60"/>
      <c r="BO253" s="60"/>
      <c r="BP253" s="60"/>
      <c r="BQ253" s="60"/>
      <c r="BR253" s="60"/>
      <c r="BS253" s="60"/>
      <c r="BT253" s="60"/>
      <c r="BU253" s="60"/>
      <c r="BV253" s="60"/>
      <c r="BW253" s="60"/>
      <c r="BX253" s="60"/>
      <c r="BY253" s="60"/>
      <c r="BZ253" s="60"/>
      <c r="CA253" s="60"/>
      <c r="CB253" s="60"/>
      <c r="CC253" s="60"/>
      <c r="CD253" s="60"/>
      <c r="CE253" s="60"/>
      <c r="CF253" s="60"/>
      <c r="CG253" s="60"/>
      <c r="CH253" s="60"/>
      <c r="CI253" s="60"/>
      <c r="CJ253" s="60"/>
      <c r="CK253" s="60"/>
      <c r="CL253" s="60"/>
      <c r="CM253" s="60"/>
      <c r="CN253" s="60"/>
      <c r="CO253" s="60"/>
      <c r="CP253" s="60"/>
      <c r="CQ253" s="60"/>
      <c r="CR253" s="60"/>
      <c r="CS253" s="60"/>
      <c r="CT253" s="60"/>
      <c r="CU253" s="60"/>
      <c r="CV253" s="60"/>
      <c r="CW253" s="60"/>
      <c r="CX253" s="60"/>
      <c r="CY253" s="60"/>
      <c r="CZ253" s="60"/>
      <c r="DA253" s="60"/>
      <c r="DB253" s="60"/>
      <c r="DC253" s="60"/>
      <c r="DD253" s="60"/>
      <c r="DE253" s="60"/>
      <c r="DF253" s="60"/>
      <c r="DG253" s="60"/>
      <c r="DH253" s="60"/>
      <c r="DI253" s="60"/>
      <c r="DJ253" s="60"/>
      <c r="DK253" s="60"/>
      <c r="DL253" s="60"/>
      <c r="DM253" s="60"/>
      <c r="DN253" s="60"/>
      <c r="DO253" s="60"/>
      <c r="DP253" s="60"/>
      <c r="DQ253" s="60"/>
      <c r="DR253" s="60"/>
      <c r="DS253" s="60"/>
      <c r="DT253" s="60"/>
      <c r="DU253" s="60"/>
      <c r="DV253" s="60"/>
      <c r="DW253" s="60"/>
      <c r="DX253" s="60"/>
      <c r="DY253" s="60"/>
      <c r="DZ253" s="60"/>
      <c r="EA253" s="60"/>
      <c r="EB253" s="60"/>
      <c r="EC253" s="60"/>
      <c r="ED253" s="60"/>
      <c r="EE253" s="60"/>
      <c r="EF253" s="60"/>
      <c r="EG253" s="60"/>
      <c r="EH253" s="60"/>
      <c r="EI253" s="60"/>
      <c r="EJ253" s="60"/>
      <c r="EK253" s="60"/>
      <c r="EL253" s="60"/>
      <c r="EM253" s="60"/>
      <c r="EN253" s="60"/>
      <c r="EO253" s="60"/>
      <c r="EP253" s="60"/>
      <c r="EQ253" s="60"/>
      <c r="ER253" s="60"/>
      <c r="ES253" s="60"/>
      <c r="ET253" s="60"/>
      <c r="EU253" s="60"/>
      <c r="EV253" s="60"/>
      <c r="EW253" s="60"/>
      <c r="EX253" s="60"/>
      <c r="EY253" s="60"/>
      <c r="EZ253" s="60"/>
      <c r="FA253" s="60"/>
      <c r="FB253" s="60"/>
      <c r="FC253" s="60"/>
      <c r="FD253" s="60"/>
      <c r="FE253" s="60"/>
      <c r="FF253" s="60"/>
      <c r="FG253" s="60"/>
      <c r="FH253" s="60"/>
      <c r="FI253" s="60"/>
    </row>
    <row r="254" spans="1:165" s="58" customFormat="1" ht="51" customHeight="1" thickBot="1" x14ac:dyDescent="0.2">
      <c r="A254" s="59"/>
      <c r="B254" s="330" t="s">
        <v>392</v>
      </c>
      <c r="C254" s="330" t="s">
        <v>393</v>
      </c>
      <c r="D254" s="318" t="s">
        <v>394</v>
      </c>
      <c r="E254" s="319">
        <f>VLOOKUP(B254,'Fire EN 54'!$D$5:$H$497,5,0)</f>
        <v>5145</v>
      </c>
      <c r="F254" s="108" t="s">
        <v>694</v>
      </c>
      <c r="G254" s="85" t="s">
        <v>3</v>
      </c>
      <c r="H254" s="85"/>
      <c r="I254" s="85"/>
      <c r="J254" s="85" t="s">
        <v>868</v>
      </c>
      <c r="K254" s="85" t="s">
        <v>603</v>
      </c>
      <c r="L254" s="86" t="s">
        <v>678</v>
      </c>
      <c r="M254" s="582">
        <f>VLOOKUP(B254,'Fire EN 54'!$D$5:$L$493,9,0)</f>
        <v>3926909790</v>
      </c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  <c r="BC254" s="60"/>
      <c r="BD254" s="60"/>
      <c r="BE254" s="60"/>
      <c r="BF254" s="60"/>
      <c r="BG254" s="60"/>
      <c r="BH254" s="60"/>
      <c r="BI254" s="60"/>
      <c r="BJ254" s="60"/>
      <c r="BK254" s="60"/>
      <c r="BL254" s="60"/>
      <c r="BM254" s="60"/>
      <c r="BN254" s="60"/>
      <c r="BO254" s="60"/>
      <c r="BP254" s="60"/>
      <c r="BQ254" s="60"/>
      <c r="BR254" s="60"/>
      <c r="BS254" s="60"/>
      <c r="BT254" s="60"/>
      <c r="BU254" s="60"/>
      <c r="BV254" s="60"/>
      <c r="BW254" s="60"/>
      <c r="BX254" s="60"/>
      <c r="BY254" s="60"/>
      <c r="BZ254" s="60"/>
      <c r="CA254" s="60"/>
      <c r="CB254" s="60"/>
      <c r="CC254" s="60"/>
      <c r="CD254" s="60"/>
      <c r="CE254" s="60"/>
      <c r="CF254" s="60"/>
      <c r="CG254" s="60"/>
      <c r="CH254" s="60"/>
      <c r="CI254" s="60"/>
      <c r="CJ254" s="60"/>
      <c r="CK254" s="60"/>
      <c r="CL254" s="60"/>
      <c r="CM254" s="60"/>
      <c r="CN254" s="60"/>
      <c r="CO254" s="60"/>
      <c r="CP254" s="60"/>
      <c r="CQ254" s="60"/>
      <c r="CR254" s="60"/>
      <c r="CS254" s="60"/>
      <c r="CT254" s="60"/>
      <c r="CU254" s="60"/>
      <c r="CV254" s="60"/>
      <c r="CW254" s="60"/>
      <c r="CX254" s="60"/>
      <c r="CY254" s="60"/>
      <c r="CZ254" s="60"/>
      <c r="DA254" s="60"/>
      <c r="DB254" s="60"/>
      <c r="DC254" s="60"/>
      <c r="DD254" s="60"/>
      <c r="DE254" s="60"/>
      <c r="DF254" s="60"/>
      <c r="DG254" s="60"/>
      <c r="DH254" s="60"/>
      <c r="DI254" s="60"/>
      <c r="DJ254" s="60"/>
      <c r="DK254" s="60"/>
      <c r="DL254" s="60"/>
      <c r="DM254" s="60"/>
      <c r="DN254" s="60"/>
      <c r="DO254" s="60"/>
      <c r="DP254" s="60"/>
      <c r="DQ254" s="60"/>
      <c r="DR254" s="60"/>
      <c r="DS254" s="60"/>
      <c r="DT254" s="60"/>
      <c r="DU254" s="60"/>
      <c r="DV254" s="60"/>
      <c r="DW254" s="60"/>
      <c r="DX254" s="60"/>
      <c r="DY254" s="60"/>
      <c r="DZ254" s="60"/>
      <c r="EA254" s="60"/>
      <c r="EB254" s="60"/>
      <c r="EC254" s="60"/>
      <c r="ED254" s="60"/>
      <c r="EE254" s="60"/>
      <c r="EF254" s="60"/>
      <c r="EG254" s="60"/>
      <c r="EH254" s="60"/>
      <c r="EI254" s="60"/>
      <c r="EJ254" s="60"/>
      <c r="EK254" s="60"/>
      <c r="EL254" s="60"/>
      <c r="EM254" s="60"/>
      <c r="EN254" s="60"/>
      <c r="EO254" s="60"/>
      <c r="EP254" s="60"/>
      <c r="EQ254" s="60"/>
      <c r="ER254" s="60"/>
      <c r="ES254" s="60"/>
      <c r="ET254" s="60"/>
      <c r="EU254" s="60"/>
      <c r="EV254" s="60"/>
      <c r="EW254" s="60"/>
      <c r="EX254" s="60"/>
      <c r="EY254" s="60"/>
      <c r="EZ254" s="60"/>
      <c r="FA254" s="60"/>
      <c r="FB254" s="60"/>
      <c r="FC254" s="60"/>
      <c r="FD254" s="60"/>
      <c r="FE254" s="60"/>
      <c r="FF254" s="60"/>
      <c r="FG254" s="60"/>
      <c r="FH254" s="60"/>
      <c r="FI254" s="60"/>
    </row>
    <row r="255" spans="1:165" s="61" customFormat="1" ht="51" customHeight="1" x14ac:dyDescent="0.15">
      <c r="A255" s="59"/>
      <c r="B255" s="330" t="s">
        <v>803</v>
      </c>
      <c r="C255" s="330" t="s">
        <v>395</v>
      </c>
      <c r="D255" s="318" t="s">
        <v>396</v>
      </c>
      <c r="E255" s="319">
        <f>VLOOKUP(B255,'Fire EN 54'!$D$5:$H$497,5,0)</f>
        <v>9152</v>
      </c>
      <c r="F255" s="108" t="s">
        <v>694</v>
      </c>
      <c r="G255" s="321" t="s">
        <v>3</v>
      </c>
      <c r="H255" s="321"/>
      <c r="I255" s="321"/>
      <c r="J255" s="85" t="s">
        <v>868</v>
      </c>
      <c r="K255" s="85" t="s">
        <v>603</v>
      </c>
      <c r="L255" s="86" t="s">
        <v>678</v>
      </c>
      <c r="M255" s="582">
        <f>VLOOKUP(B255,'Fire EN 54'!$D$5:$L$493,9,0)</f>
        <v>3926909790</v>
      </c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  <c r="BC255" s="60"/>
      <c r="BD255" s="60"/>
      <c r="BE255" s="60"/>
      <c r="BF255" s="60"/>
      <c r="BG255" s="60"/>
      <c r="BH255" s="60"/>
      <c r="BI255" s="60"/>
      <c r="BJ255" s="60"/>
      <c r="BK255" s="60"/>
      <c r="BL255" s="60"/>
      <c r="BM255" s="60"/>
      <c r="BN255" s="60"/>
      <c r="BO255" s="60"/>
      <c r="BP255" s="60"/>
      <c r="BQ255" s="60"/>
      <c r="BR255" s="60"/>
      <c r="BS255" s="60"/>
      <c r="BT255" s="60"/>
      <c r="BU255" s="60"/>
      <c r="BV255" s="60"/>
      <c r="BW255" s="60"/>
      <c r="BX255" s="60"/>
      <c r="BY255" s="60"/>
      <c r="BZ255" s="60"/>
      <c r="CA255" s="60"/>
      <c r="CB255" s="60"/>
      <c r="CC255" s="60"/>
      <c r="CD255" s="60"/>
      <c r="CE255" s="60"/>
      <c r="CF255" s="60"/>
      <c r="CG255" s="60"/>
      <c r="CH255" s="60"/>
      <c r="CI255" s="60"/>
      <c r="CJ255" s="60"/>
      <c r="CK255" s="60"/>
      <c r="CL255" s="60"/>
      <c r="CM255" s="60"/>
      <c r="CN255" s="60"/>
      <c r="CO255" s="60"/>
      <c r="CP255" s="60"/>
      <c r="CQ255" s="60"/>
      <c r="CR255" s="60"/>
      <c r="CS255" s="60"/>
      <c r="CT255" s="60"/>
      <c r="CU255" s="60"/>
      <c r="CV255" s="60"/>
      <c r="CW255" s="60"/>
      <c r="CX255" s="60"/>
      <c r="CY255" s="60"/>
      <c r="CZ255" s="60"/>
      <c r="DA255" s="60"/>
      <c r="DB255" s="60"/>
      <c r="DC255" s="60"/>
      <c r="DD255" s="60"/>
      <c r="DE255" s="60"/>
      <c r="DF255" s="60"/>
      <c r="DG255" s="60"/>
      <c r="DH255" s="60"/>
      <c r="DI255" s="60"/>
      <c r="DJ255" s="60"/>
      <c r="DK255" s="60"/>
      <c r="DL255" s="60"/>
      <c r="DM255" s="60"/>
      <c r="DN255" s="60"/>
      <c r="DO255" s="60"/>
      <c r="DP255" s="60"/>
      <c r="DQ255" s="60"/>
      <c r="DR255" s="60"/>
      <c r="DS255" s="60"/>
      <c r="DT255" s="60"/>
      <c r="DU255" s="60"/>
      <c r="DV255" s="60"/>
      <c r="DW255" s="60"/>
      <c r="DX255" s="60"/>
      <c r="DY255" s="60"/>
      <c r="DZ255" s="60"/>
      <c r="EA255" s="60"/>
      <c r="EB255" s="60"/>
      <c r="EC255" s="60"/>
      <c r="ED255" s="60"/>
      <c r="EE255" s="60"/>
      <c r="EF255" s="60"/>
      <c r="EG255" s="60"/>
      <c r="EH255" s="60"/>
      <c r="EI255" s="60"/>
      <c r="EJ255" s="60"/>
      <c r="EK255" s="60"/>
      <c r="EL255" s="60"/>
      <c r="EM255" s="60"/>
      <c r="EN255" s="60"/>
      <c r="EO255" s="60"/>
      <c r="EP255" s="60"/>
      <c r="EQ255" s="60"/>
      <c r="ER255" s="60"/>
      <c r="ES255" s="60"/>
      <c r="ET255" s="60"/>
      <c r="EU255" s="60"/>
      <c r="EV255" s="60"/>
      <c r="EW255" s="60"/>
      <c r="EX255" s="60"/>
      <c r="EY255" s="60"/>
      <c r="EZ255" s="60"/>
      <c r="FA255" s="60"/>
      <c r="FB255" s="60"/>
      <c r="FC255" s="60"/>
      <c r="FD255" s="60"/>
      <c r="FE255" s="60"/>
      <c r="FF255" s="60"/>
      <c r="FG255" s="60"/>
      <c r="FH255" s="60"/>
      <c r="FI255" s="60"/>
    </row>
    <row r="256" spans="1:165" s="61" customFormat="1" ht="51" customHeight="1" x14ac:dyDescent="0.15">
      <c r="A256" s="59"/>
      <c r="B256" s="330" t="s">
        <v>806</v>
      </c>
      <c r="C256" s="330" t="s">
        <v>805</v>
      </c>
      <c r="D256" s="318" t="s">
        <v>804</v>
      </c>
      <c r="E256" s="319">
        <f>VLOOKUP(B256,'Fire EN 54'!$D$5:$H$497,5,0)</f>
        <v>1860</v>
      </c>
      <c r="F256" s="108" t="s">
        <v>694</v>
      </c>
      <c r="G256" s="321" t="s">
        <v>3</v>
      </c>
      <c r="H256" s="321"/>
      <c r="I256" s="321"/>
      <c r="J256" s="85" t="s">
        <v>868</v>
      </c>
      <c r="K256" s="85" t="s">
        <v>603</v>
      </c>
      <c r="L256" s="86" t="s">
        <v>678</v>
      </c>
      <c r="M256" s="582">
        <f>VLOOKUP(B256,'Fire EN 54'!$D$5:$L$493,9,0)</f>
        <v>3926909790</v>
      </c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</row>
    <row r="257" spans="1:164" s="61" customFormat="1" ht="51" customHeight="1" x14ac:dyDescent="0.15">
      <c r="A257" s="59"/>
      <c r="B257" s="330" t="s">
        <v>397</v>
      </c>
      <c r="C257" s="330" t="s">
        <v>398</v>
      </c>
      <c r="D257" s="318" t="s">
        <v>399</v>
      </c>
      <c r="E257" s="319">
        <f>VLOOKUP(B257,'Fire EN 54'!$D$5:$H$497,5,0)</f>
        <v>2570</v>
      </c>
      <c r="F257" s="108" t="s">
        <v>694</v>
      </c>
      <c r="G257" s="321" t="s">
        <v>3</v>
      </c>
      <c r="H257" s="321"/>
      <c r="I257" s="321"/>
      <c r="J257" s="85" t="s">
        <v>868</v>
      </c>
      <c r="K257" s="85" t="s">
        <v>603</v>
      </c>
      <c r="L257" s="86" t="s">
        <v>678</v>
      </c>
      <c r="M257" s="582">
        <f>VLOOKUP(B257,'Fire EN 54'!$D$5:$L$493,9,0)</f>
        <v>3926909790</v>
      </c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</row>
    <row r="258" spans="1:164" s="61" customFormat="1" ht="51" customHeight="1" x14ac:dyDescent="0.15">
      <c r="A258" s="59"/>
      <c r="B258" s="330" t="s">
        <v>789</v>
      </c>
      <c r="C258" s="330" t="s">
        <v>1012</v>
      </c>
      <c r="D258" s="318" t="s">
        <v>1013</v>
      </c>
      <c r="E258" s="319">
        <f>VLOOKUP(B258,'Fire EN 54'!$D$5:$H$497,5,0)</f>
        <v>352</v>
      </c>
      <c r="F258" s="108" t="s">
        <v>694</v>
      </c>
      <c r="G258" s="321" t="s">
        <v>3</v>
      </c>
      <c r="H258" s="335" t="s">
        <v>792</v>
      </c>
      <c r="I258" s="321"/>
      <c r="J258" s="85" t="s">
        <v>868</v>
      </c>
      <c r="K258" s="85" t="s">
        <v>603</v>
      </c>
      <c r="L258" s="86" t="s">
        <v>678</v>
      </c>
      <c r="M258" s="582">
        <f>VLOOKUP(B258,'Fire EN 54'!$D$5:$L$493,9,0)</f>
        <v>4911990000</v>
      </c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</row>
    <row r="259" spans="1:164" s="61" customFormat="1" ht="51" customHeight="1" x14ac:dyDescent="0.15">
      <c r="A259" s="59"/>
      <c r="B259" s="344" t="s">
        <v>400</v>
      </c>
      <c r="C259" s="344" t="s">
        <v>401</v>
      </c>
      <c r="D259" s="339" t="s">
        <v>402</v>
      </c>
      <c r="E259" s="319">
        <f>VLOOKUP(B259,'Fire EN 54'!$D$5:$H$497,5,0)</f>
        <v>378</v>
      </c>
      <c r="F259" s="108" t="s">
        <v>694</v>
      </c>
      <c r="G259" s="321" t="s">
        <v>3</v>
      </c>
      <c r="H259" s="321"/>
      <c r="I259" s="321"/>
      <c r="J259" s="85" t="s">
        <v>868</v>
      </c>
      <c r="K259" s="85" t="s">
        <v>603</v>
      </c>
      <c r="L259" s="86" t="s">
        <v>678</v>
      </c>
      <c r="M259" s="582">
        <f>VLOOKUP(B259,'Fire EN 54'!$D$5:$L$493,9,0)</f>
        <v>3824840000</v>
      </c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</row>
    <row r="260" spans="1:164" s="61" customFormat="1" ht="51" customHeight="1" x14ac:dyDescent="0.15">
      <c r="A260" s="59"/>
      <c r="B260" s="330" t="s">
        <v>403</v>
      </c>
      <c r="C260" s="330" t="s">
        <v>404</v>
      </c>
      <c r="D260" s="318" t="s">
        <v>405</v>
      </c>
      <c r="E260" s="319">
        <f>VLOOKUP(B260,'Fire EN 54'!$D$5:$H$497,5,0)</f>
        <v>3428</v>
      </c>
      <c r="F260" s="108" t="s">
        <v>694</v>
      </c>
      <c r="G260" s="321" t="s">
        <v>3</v>
      </c>
      <c r="H260" s="321"/>
      <c r="I260" s="321"/>
      <c r="J260" s="85" t="s">
        <v>868</v>
      </c>
      <c r="K260" s="85" t="s">
        <v>603</v>
      </c>
      <c r="L260" s="86" t="s">
        <v>678</v>
      </c>
      <c r="M260" s="582">
        <f>VLOOKUP(B260,'Fire EN 54'!$D$5:$L$493,9,0)</f>
        <v>8205598000</v>
      </c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</row>
    <row r="261" spans="1:164" s="55" customFormat="1" ht="51" customHeight="1" x14ac:dyDescent="0.15">
      <c r="A261" s="56"/>
      <c r="B261" s="330" t="s">
        <v>406</v>
      </c>
      <c r="C261" s="345" t="s">
        <v>788</v>
      </c>
      <c r="D261" s="318" t="s">
        <v>656</v>
      </c>
      <c r="E261" s="319">
        <f>VLOOKUP(B261,'Fire EN 54'!$D$5:$H$497,5,0)</f>
        <v>6290</v>
      </c>
      <c r="F261" s="108" t="s">
        <v>694</v>
      </c>
      <c r="G261" s="321" t="s">
        <v>3</v>
      </c>
      <c r="H261" s="321"/>
      <c r="I261" s="321"/>
      <c r="J261" s="85" t="s">
        <v>868</v>
      </c>
      <c r="K261" s="85" t="s">
        <v>603</v>
      </c>
      <c r="L261" s="86" t="s">
        <v>678</v>
      </c>
      <c r="M261" s="582">
        <f>VLOOKUP(B261,'Fire EN 54'!$D$5:$L$493,9,0)</f>
        <v>3926909790</v>
      </c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</row>
    <row r="262" spans="1:164" s="55" customFormat="1" ht="51" customHeight="1" x14ac:dyDescent="0.15">
      <c r="A262" s="56"/>
      <c r="B262" s="346" t="s">
        <v>657</v>
      </c>
      <c r="C262" s="345" t="s">
        <v>664</v>
      </c>
      <c r="D262" s="318" t="s">
        <v>658</v>
      </c>
      <c r="E262" s="319">
        <f>VLOOKUP(B262,'Fire EN 54'!$D$5:$H$497,5,0)</f>
        <v>1311</v>
      </c>
      <c r="F262" s="108" t="s">
        <v>694</v>
      </c>
      <c r="G262" s="321" t="s">
        <v>3</v>
      </c>
      <c r="H262" s="321"/>
      <c r="I262" s="321"/>
      <c r="J262" s="85" t="s">
        <v>868</v>
      </c>
      <c r="K262" s="85" t="s">
        <v>603</v>
      </c>
      <c r="L262" s="86" t="s">
        <v>678</v>
      </c>
      <c r="M262" s="582">
        <f>VLOOKUP(B262,'Fire EN 54'!$D$5:$L$493,9,0)</f>
        <v>3926909790</v>
      </c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</row>
    <row r="263" spans="1:164" s="55" customFormat="1" ht="51" customHeight="1" x14ac:dyDescent="0.15">
      <c r="A263" s="56"/>
      <c r="B263" s="346">
        <v>4998112073</v>
      </c>
      <c r="C263" s="345" t="s">
        <v>659</v>
      </c>
      <c r="D263" s="318" t="s">
        <v>660</v>
      </c>
      <c r="E263" s="319">
        <f>VLOOKUP(B263,'Fire EN 54'!$D$5:$H$497,5,0)</f>
        <v>1711</v>
      </c>
      <c r="F263" s="108" t="s">
        <v>694</v>
      </c>
      <c r="G263" s="321" t="s">
        <v>3</v>
      </c>
      <c r="H263" s="321"/>
      <c r="I263" s="321"/>
      <c r="J263" s="85" t="s">
        <v>868</v>
      </c>
      <c r="K263" s="85" t="s">
        <v>603</v>
      </c>
      <c r="L263" s="86" t="s">
        <v>678</v>
      </c>
      <c r="M263" s="582">
        <f>VLOOKUP(B263,'Fire EN 54'!$D$5:$L$493,9,0)</f>
        <v>4202929890</v>
      </c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</row>
    <row r="264" spans="1:164" s="61" customFormat="1" ht="33.75" customHeight="1" x14ac:dyDescent="0.15">
      <c r="A264" s="59"/>
      <c r="B264" s="330" t="s">
        <v>407</v>
      </c>
      <c r="C264" s="330" t="s">
        <v>408</v>
      </c>
      <c r="D264" s="318" t="s">
        <v>409</v>
      </c>
      <c r="E264" s="319">
        <f>VLOOKUP(B264,'Fire EN 54'!$D$5:$H$497,5,0)</f>
        <v>149</v>
      </c>
      <c r="F264" s="108" t="s">
        <v>694</v>
      </c>
      <c r="G264" s="321" t="s">
        <v>3</v>
      </c>
      <c r="H264" s="321"/>
      <c r="I264" s="321"/>
      <c r="J264" s="85" t="s">
        <v>868</v>
      </c>
      <c r="K264" s="85" t="s">
        <v>603</v>
      </c>
      <c r="L264" s="331" t="s">
        <v>678</v>
      </c>
      <c r="M264" s="582">
        <f>VLOOKUP(B264,'Fire EN 54'!$D$5:$L$493,9,0)</f>
        <v>3926909790</v>
      </c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</row>
    <row r="265" spans="1:164" s="55" customFormat="1" ht="51" customHeight="1" x14ac:dyDescent="0.15">
      <c r="A265" s="56"/>
      <c r="B265" s="332" t="s">
        <v>410</v>
      </c>
      <c r="C265" s="332" t="s">
        <v>801</v>
      </c>
      <c r="D265" s="333" t="s">
        <v>698</v>
      </c>
      <c r="E265" s="319">
        <f>VLOOKUP(B265,'Fire EN 54'!$D$5:$H$497,5,0)</f>
        <v>23500</v>
      </c>
      <c r="F265" s="108" t="s">
        <v>694</v>
      </c>
      <c r="G265" s="85" t="s">
        <v>3</v>
      </c>
      <c r="H265" s="85"/>
      <c r="I265" s="85"/>
      <c r="J265" s="85" t="s">
        <v>868</v>
      </c>
      <c r="K265" s="85" t="s">
        <v>603</v>
      </c>
      <c r="L265" s="347" t="s">
        <v>678</v>
      </c>
      <c r="M265" s="582">
        <f>VLOOKUP(B265,'Fire EN 54'!$D$5:$L$493,9,0)</f>
        <v>90303900</v>
      </c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</row>
    <row r="266" spans="1:164" s="61" customFormat="1" ht="12.75" x14ac:dyDescent="0.15">
      <c r="A266" s="615" t="s">
        <v>411</v>
      </c>
      <c r="B266" s="616"/>
      <c r="C266" s="616"/>
      <c r="D266" s="616"/>
      <c r="E266" s="592"/>
      <c r="F266" s="616"/>
      <c r="G266" s="616"/>
      <c r="H266" s="616"/>
      <c r="I266" s="616"/>
      <c r="J266" s="616"/>
      <c r="K266" s="616"/>
      <c r="L266" s="616"/>
      <c r="M266" s="591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</row>
    <row r="267" spans="1:164" s="64" customFormat="1" ht="11.25" x14ac:dyDescent="0.15">
      <c r="A267" s="609" t="s">
        <v>412</v>
      </c>
      <c r="B267" s="610"/>
      <c r="C267" s="610"/>
      <c r="D267" s="610"/>
      <c r="E267" s="492"/>
      <c r="F267" s="611"/>
      <c r="G267" s="611"/>
      <c r="H267" s="611"/>
      <c r="I267" s="611"/>
      <c r="J267" s="611"/>
      <c r="K267" s="611"/>
      <c r="L267" s="611"/>
      <c r="M267" s="589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  <c r="BA267" s="62"/>
      <c r="BB267" s="62"/>
      <c r="BC267" s="62"/>
      <c r="BD267" s="62"/>
      <c r="BE267" s="62"/>
      <c r="BF267" s="62"/>
      <c r="BG267" s="62"/>
      <c r="BH267" s="62"/>
      <c r="BI267" s="62"/>
      <c r="BJ267" s="62"/>
      <c r="BK267" s="62"/>
      <c r="BL267" s="62"/>
      <c r="BM267" s="62"/>
      <c r="BN267" s="62"/>
      <c r="BO267" s="62"/>
      <c r="BP267" s="62"/>
      <c r="BQ267" s="62"/>
      <c r="BR267" s="62"/>
      <c r="BS267" s="62"/>
      <c r="BT267" s="62"/>
      <c r="BU267" s="62"/>
      <c r="BV267" s="62"/>
      <c r="BW267" s="62"/>
      <c r="BX267" s="62"/>
      <c r="BY267" s="62"/>
      <c r="BZ267" s="62"/>
      <c r="CA267" s="62"/>
      <c r="CB267" s="62"/>
      <c r="CC267" s="62"/>
      <c r="CD267" s="62"/>
      <c r="CE267" s="62"/>
      <c r="CF267" s="62"/>
      <c r="CG267" s="62"/>
      <c r="CH267" s="62"/>
      <c r="CI267" s="62"/>
      <c r="CJ267" s="62"/>
      <c r="CK267" s="62"/>
      <c r="CL267" s="62"/>
      <c r="CM267" s="62"/>
      <c r="CN267" s="62"/>
      <c r="CO267" s="62"/>
      <c r="CP267" s="62"/>
      <c r="CQ267" s="62"/>
      <c r="CR267" s="62"/>
      <c r="CS267" s="62"/>
      <c r="CT267" s="62"/>
      <c r="CU267" s="62"/>
      <c r="CV267" s="62"/>
      <c r="CW267" s="62"/>
      <c r="CX267" s="62"/>
      <c r="CY267" s="62"/>
      <c r="CZ267" s="62"/>
      <c r="DA267" s="62"/>
      <c r="DB267" s="62"/>
      <c r="DC267" s="62"/>
      <c r="DD267" s="62"/>
      <c r="DE267" s="62"/>
      <c r="DF267" s="62"/>
      <c r="DG267" s="62"/>
      <c r="DH267" s="62"/>
      <c r="DI267" s="62"/>
      <c r="DJ267" s="62"/>
      <c r="DK267" s="62"/>
      <c r="DL267" s="62"/>
      <c r="DM267" s="62"/>
      <c r="DN267" s="62"/>
      <c r="DO267" s="62"/>
      <c r="DP267" s="62"/>
      <c r="DQ267" s="62"/>
      <c r="DR267" s="62"/>
      <c r="DS267" s="62"/>
      <c r="DT267" s="62"/>
      <c r="DU267" s="62"/>
      <c r="DV267" s="62"/>
      <c r="DW267" s="62"/>
      <c r="DX267" s="62"/>
      <c r="DY267" s="62"/>
      <c r="DZ267" s="62"/>
      <c r="EA267" s="62"/>
      <c r="EB267" s="62"/>
      <c r="EC267" s="62"/>
      <c r="ED267" s="62"/>
      <c r="EE267" s="62"/>
      <c r="EF267" s="62"/>
      <c r="EG267" s="62"/>
      <c r="EH267" s="62"/>
      <c r="EI267" s="62"/>
      <c r="EJ267" s="62"/>
      <c r="EK267" s="62"/>
      <c r="EL267" s="62"/>
      <c r="EM267" s="62"/>
      <c r="EN267" s="62"/>
      <c r="EO267" s="62"/>
      <c r="EP267" s="62"/>
      <c r="EQ267" s="62"/>
      <c r="ER267" s="62"/>
      <c r="ES267" s="62"/>
      <c r="ET267" s="62"/>
      <c r="EU267" s="62"/>
      <c r="EV267" s="62"/>
      <c r="EW267" s="62"/>
      <c r="EX267" s="62"/>
      <c r="EY267" s="62"/>
      <c r="EZ267" s="62"/>
      <c r="FA267" s="62"/>
      <c r="FB267" s="62"/>
      <c r="FC267" s="62"/>
      <c r="FD267" s="62"/>
      <c r="FE267" s="62"/>
      <c r="FF267" s="62"/>
      <c r="FG267" s="62"/>
      <c r="FH267" s="62"/>
    </row>
    <row r="268" spans="1:164" s="64" customFormat="1" ht="36.75" customHeight="1" x14ac:dyDescent="0.15">
      <c r="A268" s="338"/>
      <c r="B268" s="330" t="s">
        <v>1056</v>
      </c>
      <c r="C268" s="330" t="s">
        <v>1055</v>
      </c>
      <c r="D268" s="339" t="s">
        <v>1057</v>
      </c>
      <c r="E268" s="319">
        <f>VLOOKUP(B268,'Fire EN 54'!$D$5:$H$497,5,0)</f>
        <v>44453</v>
      </c>
      <c r="F268" s="320" t="s">
        <v>694</v>
      </c>
      <c r="G268" s="340" t="s">
        <v>229</v>
      </c>
      <c r="H268" s="340"/>
      <c r="I268" s="341"/>
      <c r="J268" s="85" t="s">
        <v>868</v>
      </c>
      <c r="K268" s="85" t="s">
        <v>603</v>
      </c>
      <c r="L268" s="331" t="s">
        <v>682</v>
      </c>
      <c r="M268" s="582">
        <f>VLOOKUP(B268,'Fire EN 54'!$D$5:$L$493,9,0)</f>
        <v>4911990000</v>
      </c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  <c r="BK268" s="62"/>
      <c r="BL268" s="62"/>
      <c r="BM268" s="62"/>
      <c r="BN268" s="62"/>
      <c r="BO268" s="62"/>
      <c r="BP268" s="62"/>
      <c r="BQ268" s="62"/>
      <c r="BR268" s="62"/>
      <c r="BS268" s="62"/>
      <c r="BT268" s="62"/>
      <c r="BU268" s="62"/>
      <c r="BV268" s="62"/>
      <c r="BW268" s="62"/>
      <c r="BX268" s="62"/>
      <c r="BY268" s="62"/>
      <c r="BZ268" s="62"/>
      <c r="CA268" s="62"/>
      <c r="CB268" s="62"/>
      <c r="CC268" s="62"/>
      <c r="CD268" s="62"/>
      <c r="CE268" s="62"/>
      <c r="CF268" s="62"/>
      <c r="CG268" s="62"/>
      <c r="CH268" s="62"/>
      <c r="CI268" s="62"/>
      <c r="CJ268" s="62"/>
      <c r="CK268" s="62"/>
      <c r="CL268" s="62"/>
      <c r="CM268" s="62"/>
      <c r="CN268" s="62"/>
      <c r="CO268" s="62"/>
      <c r="CP268" s="62"/>
      <c r="CQ268" s="62"/>
      <c r="CR268" s="62"/>
      <c r="CS268" s="62"/>
      <c r="CT268" s="62"/>
      <c r="CU268" s="62"/>
      <c r="CV268" s="62"/>
      <c r="CW268" s="62"/>
      <c r="CX268" s="62"/>
      <c r="CY268" s="62"/>
      <c r="CZ268" s="62"/>
      <c r="DA268" s="62"/>
      <c r="DB268" s="62"/>
      <c r="DC268" s="62"/>
      <c r="DD268" s="62"/>
      <c r="DE268" s="62"/>
      <c r="DF268" s="62"/>
      <c r="DG268" s="62"/>
      <c r="DH268" s="62"/>
      <c r="DI268" s="62"/>
      <c r="DJ268" s="62"/>
      <c r="DK268" s="62"/>
      <c r="DL268" s="62"/>
      <c r="DM268" s="62"/>
      <c r="DN268" s="62"/>
      <c r="DO268" s="62"/>
      <c r="DP268" s="62"/>
      <c r="DQ268" s="62"/>
      <c r="DR268" s="62"/>
      <c r="DS268" s="62"/>
      <c r="DT268" s="62"/>
      <c r="DU268" s="62"/>
      <c r="DV268" s="62"/>
      <c r="DW268" s="62"/>
      <c r="DX268" s="62"/>
      <c r="DY268" s="62"/>
      <c r="DZ268" s="62"/>
      <c r="EA268" s="62"/>
      <c r="EB268" s="62"/>
      <c r="EC268" s="62"/>
      <c r="ED268" s="62"/>
      <c r="EE268" s="62"/>
      <c r="EF268" s="62"/>
      <c r="EG268" s="62"/>
      <c r="EH268" s="62"/>
      <c r="EI268" s="62"/>
      <c r="EJ268" s="62"/>
      <c r="EK268" s="62"/>
      <c r="EL268" s="62"/>
      <c r="EM268" s="62"/>
      <c r="EN268" s="62"/>
      <c r="EO268" s="62"/>
      <c r="EP268" s="62"/>
      <c r="EQ268" s="62"/>
      <c r="ER268" s="62"/>
      <c r="ES268" s="62"/>
      <c r="ET268" s="62"/>
      <c r="EU268" s="62"/>
      <c r="EV268" s="62"/>
      <c r="EW268" s="62"/>
      <c r="EX268" s="62"/>
      <c r="EY268" s="62"/>
      <c r="EZ268" s="62"/>
      <c r="FA268" s="62"/>
      <c r="FB268" s="62"/>
      <c r="FC268" s="62"/>
      <c r="FD268" s="62"/>
      <c r="FE268" s="62"/>
      <c r="FF268" s="62"/>
      <c r="FG268" s="62"/>
      <c r="FH268" s="62"/>
    </row>
    <row r="269" spans="1:164" s="64" customFormat="1" ht="36" customHeight="1" x14ac:dyDescent="0.15">
      <c r="A269" s="342"/>
      <c r="B269" s="330" t="s">
        <v>1377</v>
      </c>
      <c r="C269" s="330" t="s">
        <v>413</v>
      </c>
      <c r="D269" s="339" t="s">
        <v>797</v>
      </c>
      <c r="E269" s="319">
        <f>VLOOKUP(B269,'Fire EN 54'!$D$5:$H$497,5,0)</f>
        <v>24588</v>
      </c>
      <c r="F269" s="320" t="s">
        <v>694</v>
      </c>
      <c r="G269" s="340" t="s">
        <v>229</v>
      </c>
      <c r="H269" s="340"/>
      <c r="I269" s="341"/>
      <c r="J269" s="85" t="s">
        <v>868</v>
      </c>
      <c r="K269" s="85" t="s">
        <v>603</v>
      </c>
      <c r="L269" s="331" t="s">
        <v>682</v>
      </c>
      <c r="M269" s="582">
        <f>VLOOKUP(B269,'Fire EN 54'!$D$5:$L$493,9,0)</f>
        <v>4911990000</v>
      </c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  <c r="BA269" s="62"/>
      <c r="BB269" s="62"/>
      <c r="BC269" s="62"/>
      <c r="BD269" s="62"/>
      <c r="BE269" s="62"/>
      <c r="BF269" s="62"/>
      <c r="BG269" s="62"/>
      <c r="BH269" s="62"/>
      <c r="BI269" s="62"/>
      <c r="BJ269" s="62"/>
      <c r="BK269" s="62"/>
      <c r="BL269" s="62"/>
      <c r="BM269" s="62"/>
      <c r="BN269" s="62"/>
      <c r="BO269" s="62"/>
      <c r="BP269" s="62"/>
      <c r="BQ269" s="62"/>
      <c r="BR269" s="62"/>
      <c r="BS269" s="62"/>
      <c r="BT269" s="62"/>
      <c r="BU269" s="62"/>
      <c r="BV269" s="62"/>
      <c r="BW269" s="62"/>
      <c r="BX269" s="62"/>
      <c r="BY269" s="62"/>
      <c r="BZ269" s="62"/>
      <c r="CA269" s="62"/>
      <c r="CB269" s="62"/>
      <c r="CC269" s="62"/>
      <c r="CD269" s="62"/>
      <c r="CE269" s="62"/>
      <c r="CF269" s="62"/>
      <c r="CG269" s="62"/>
      <c r="CH269" s="62"/>
      <c r="CI269" s="62"/>
      <c r="CJ269" s="62"/>
      <c r="CK269" s="62"/>
      <c r="CL269" s="62"/>
      <c r="CM269" s="62"/>
      <c r="CN269" s="62"/>
      <c r="CO269" s="62"/>
      <c r="CP269" s="62"/>
      <c r="CQ269" s="62"/>
      <c r="CR269" s="62"/>
      <c r="CS269" s="62"/>
      <c r="CT269" s="62"/>
      <c r="CU269" s="62"/>
      <c r="CV269" s="62"/>
      <c r="CW269" s="62"/>
      <c r="CX269" s="62"/>
      <c r="CY269" s="62"/>
      <c r="CZ269" s="62"/>
      <c r="DA269" s="62"/>
      <c r="DB269" s="62"/>
      <c r="DC269" s="62"/>
      <c r="DD269" s="62"/>
      <c r="DE269" s="62"/>
      <c r="DF269" s="62"/>
      <c r="DG269" s="62"/>
      <c r="DH269" s="62"/>
      <c r="DI269" s="62"/>
      <c r="DJ269" s="62"/>
      <c r="DK269" s="62"/>
      <c r="DL269" s="62"/>
      <c r="DM269" s="62"/>
      <c r="DN269" s="62"/>
      <c r="DO269" s="62"/>
      <c r="DP269" s="62"/>
      <c r="DQ269" s="62"/>
      <c r="DR269" s="62"/>
      <c r="DS269" s="62"/>
      <c r="DT269" s="62"/>
      <c r="DU269" s="62"/>
      <c r="DV269" s="62"/>
      <c r="DW269" s="62"/>
      <c r="DX269" s="62"/>
      <c r="DY269" s="62"/>
      <c r="DZ269" s="62"/>
      <c r="EA269" s="62"/>
      <c r="EB269" s="62"/>
      <c r="EC269" s="62"/>
      <c r="ED269" s="62"/>
      <c r="EE269" s="62"/>
      <c r="EF269" s="62"/>
      <c r="EG269" s="62"/>
      <c r="EH269" s="62"/>
      <c r="EI269" s="62"/>
      <c r="EJ269" s="62"/>
      <c r="EK269" s="62"/>
      <c r="EL269" s="62"/>
      <c r="EM269" s="62"/>
      <c r="EN269" s="62"/>
      <c r="EO269" s="62"/>
      <c r="EP269" s="62"/>
      <c r="EQ269" s="62"/>
      <c r="ER269" s="62"/>
      <c r="ES269" s="62"/>
      <c r="ET269" s="62"/>
      <c r="EU269" s="62"/>
      <c r="EV269" s="62"/>
      <c r="EW269" s="62"/>
      <c r="EX269" s="62"/>
      <c r="EY269" s="62"/>
      <c r="EZ269" s="62"/>
      <c r="FA269" s="62"/>
      <c r="FB269" s="62"/>
      <c r="FC269" s="62"/>
      <c r="FD269" s="62"/>
      <c r="FE269" s="62"/>
      <c r="FF269" s="62"/>
      <c r="FG269" s="62"/>
    </row>
    <row r="270" spans="1:164" s="64" customFormat="1" ht="39" customHeight="1" x14ac:dyDescent="0.15">
      <c r="A270" s="343"/>
      <c r="B270" s="330" t="s">
        <v>1378</v>
      </c>
      <c r="C270" s="330" t="s">
        <v>414</v>
      </c>
      <c r="D270" s="339" t="s">
        <v>796</v>
      </c>
      <c r="E270" s="319">
        <f>VLOOKUP(B270,'Fire EN 54'!$D$5:$H$497,5,0)</f>
        <v>16670</v>
      </c>
      <c r="F270" s="320" t="s">
        <v>694</v>
      </c>
      <c r="G270" s="340" t="s">
        <v>229</v>
      </c>
      <c r="H270" s="340"/>
      <c r="I270" s="340"/>
      <c r="J270" s="85" t="s">
        <v>868</v>
      </c>
      <c r="K270" s="85" t="s">
        <v>603</v>
      </c>
      <c r="L270" s="331" t="s">
        <v>682</v>
      </c>
      <c r="M270" s="582">
        <f>VLOOKUP(B270,'Fire EN 54'!$D$5:$L$493,9,0)</f>
        <v>4911990000</v>
      </c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  <c r="BA270" s="62"/>
      <c r="BB270" s="62"/>
      <c r="BC270" s="62"/>
      <c r="BD270" s="62"/>
      <c r="BE270" s="62"/>
      <c r="BF270" s="62"/>
      <c r="BG270" s="62"/>
      <c r="BH270" s="62"/>
      <c r="BI270" s="62"/>
      <c r="BJ270" s="62"/>
      <c r="BK270" s="62"/>
      <c r="BL270" s="62"/>
      <c r="BM270" s="62"/>
      <c r="BN270" s="62"/>
      <c r="BO270" s="62"/>
      <c r="BP270" s="62"/>
      <c r="BQ270" s="62"/>
      <c r="BR270" s="62"/>
      <c r="BS270" s="62"/>
      <c r="BT270" s="62"/>
      <c r="BU270" s="62"/>
      <c r="BV270" s="62"/>
      <c r="BW270" s="62"/>
      <c r="BX270" s="62"/>
      <c r="BY270" s="62"/>
      <c r="BZ270" s="62"/>
      <c r="CA270" s="62"/>
      <c r="CB270" s="62"/>
      <c r="CC270" s="62"/>
      <c r="CD270" s="62"/>
      <c r="CE270" s="62"/>
      <c r="CF270" s="62"/>
      <c r="CG270" s="62"/>
      <c r="CH270" s="62"/>
      <c r="CI270" s="62"/>
      <c r="CJ270" s="62"/>
      <c r="CK270" s="62"/>
      <c r="CL270" s="62"/>
      <c r="CM270" s="62"/>
      <c r="CN270" s="62"/>
      <c r="CO270" s="62"/>
      <c r="CP270" s="62"/>
      <c r="CQ270" s="62"/>
      <c r="CR270" s="62"/>
      <c r="CS270" s="62"/>
      <c r="CT270" s="62"/>
      <c r="CU270" s="62"/>
      <c r="CV270" s="62"/>
      <c r="CW270" s="62"/>
      <c r="CX270" s="62"/>
      <c r="CY270" s="62"/>
      <c r="CZ270" s="62"/>
      <c r="DA270" s="62"/>
      <c r="DB270" s="62"/>
      <c r="DC270" s="62"/>
      <c r="DD270" s="62"/>
      <c r="DE270" s="62"/>
      <c r="DF270" s="62"/>
      <c r="DG270" s="62"/>
      <c r="DH270" s="62"/>
      <c r="DI270" s="62"/>
      <c r="DJ270" s="62"/>
      <c r="DK270" s="62"/>
      <c r="DL270" s="62"/>
      <c r="DM270" s="62"/>
      <c r="DN270" s="62"/>
      <c r="DO270" s="62"/>
      <c r="DP270" s="62"/>
      <c r="DQ270" s="62"/>
      <c r="DR270" s="62"/>
      <c r="DS270" s="62"/>
      <c r="DT270" s="62"/>
      <c r="DU270" s="62"/>
      <c r="DV270" s="62"/>
      <c r="DW270" s="62"/>
      <c r="DX270" s="62"/>
      <c r="DY270" s="62"/>
      <c r="DZ270" s="62"/>
      <c r="EA270" s="62"/>
      <c r="EB270" s="62"/>
      <c r="EC270" s="62"/>
      <c r="ED270" s="62"/>
      <c r="EE270" s="62"/>
      <c r="EF270" s="62"/>
      <c r="EG270" s="62"/>
      <c r="EH270" s="62"/>
      <c r="EI270" s="62"/>
      <c r="EJ270" s="62"/>
      <c r="EK270" s="62"/>
      <c r="EL270" s="62"/>
      <c r="EM270" s="62"/>
      <c r="EN270" s="62"/>
      <c r="EO270" s="62"/>
      <c r="EP270" s="62"/>
      <c r="EQ270" s="62"/>
      <c r="ER270" s="62"/>
      <c r="ES270" s="62"/>
      <c r="ET270" s="62"/>
      <c r="EU270" s="62"/>
      <c r="EV270" s="62"/>
      <c r="EW270" s="62"/>
      <c r="EX270" s="62"/>
      <c r="EY270" s="62"/>
      <c r="EZ270" s="62"/>
      <c r="FA270" s="62"/>
      <c r="FB270" s="62"/>
      <c r="FC270" s="62"/>
      <c r="FD270" s="62"/>
      <c r="FE270" s="62"/>
      <c r="FF270" s="62"/>
      <c r="FG270" s="62"/>
    </row>
    <row r="271" spans="1:164" s="64" customFormat="1" ht="12.75" x14ac:dyDescent="0.15">
      <c r="A271" s="615" t="s">
        <v>415</v>
      </c>
      <c r="B271" s="616"/>
      <c r="C271" s="616"/>
      <c r="D271" s="616"/>
      <c r="E271" s="592"/>
      <c r="F271" s="616"/>
      <c r="G271" s="616"/>
      <c r="H271" s="616"/>
      <c r="I271" s="616"/>
      <c r="J271" s="616"/>
      <c r="K271" s="616"/>
      <c r="L271" s="616"/>
      <c r="M271" s="591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  <c r="BA271" s="62"/>
      <c r="BB271" s="62"/>
      <c r="BC271" s="62"/>
      <c r="BD271" s="62"/>
      <c r="BE271" s="62"/>
      <c r="BF271" s="62"/>
      <c r="BG271" s="62"/>
      <c r="BH271" s="62"/>
      <c r="BI271" s="62"/>
      <c r="BJ271" s="62"/>
      <c r="BK271" s="62"/>
      <c r="BL271" s="62"/>
      <c r="BM271" s="62"/>
      <c r="BN271" s="62"/>
      <c r="BO271" s="62"/>
      <c r="BP271" s="62"/>
      <c r="BQ271" s="62"/>
      <c r="BR271" s="62"/>
      <c r="BS271" s="62"/>
      <c r="BT271" s="62"/>
      <c r="BU271" s="62"/>
      <c r="BV271" s="62"/>
      <c r="BW271" s="62"/>
      <c r="BX271" s="62"/>
      <c r="BY271" s="62"/>
      <c r="BZ271" s="62"/>
      <c r="CA271" s="62"/>
      <c r="CB271" s="62"/>
      <c r="CC271" s="62"/>
      <c r="CD271" s="62"/>
      <c r="CE271" s="62"/>
      <c r="CF271" s="62"/>
      <c r="CG271" s="62"/>
      <c r="CH271" s="62"/>
      <c r="CI271" s="62"/>
      <c r="CJ271" s="62"/>
      <c r="CK271" s="62"/>
      <c r="CL271" s="62"/>
      <c r="CM271" s="62"/>
      <c r="CN271" s="62"/>
      <c r="CO271" s="62"/>
      <c r="CP271" s="62"/>
      <c r="CQ271" s="62"/>
      <c r="CR271" s="62"/>
      <c r="CS271" s="62"/>
      <c r="CT271" s="62"/>
      <c r="CU271" s="62"/>
      <c r="CV271" s="62"/>
      <c r="CW271" s="62"/>
      <c r="CX271" s="62"/>
      <c r="CY271" s="62"/>
      <c r="CZ271" s="62"/>
      <c r="DA271" s="62"/>
      <c r="DB271" s="62"/>
      <c r="DC271" s="62"/>
      <c r="DD271" s="62"/>
      <c r="DE271" s="62"/>
      <c r="DF271" s="62"/>
      <c r="DG271" s="62"/>
      <c r="DH271" s="62"/>
      <c r="DI271" s="62"/>
      <c r="DJ271" s="62"/>
      <c r="DK271" s="62"/>
      <c r="DL271" s="62"/>
      <c r="DM271" s="62"/>
      <c r="DN271" s="62"/>
      <c r="DO271" s="62"/>
      <c r="DP271" s="62"/>
      <c r="DQ271" s="62"/>
      <c r="DR271" s="62"/>
      <c r="DS271" s="62"/>
      <c r="DT271" s="62"/>
      <c r="DU271" s="62"/>
      <c r="DV271" s="62"/>
      <c r="DW271" s="62"/>
      <c r="DX271" s="62"/>
      <c r="DY271" s="62"/>
      <c r="DZ271" s="62"/>
      <c r="EA271" s="62"/>
      <c r="EB271" s="62"/>
      <c r="EC271" s="62"/>
      <c r="ED271" s="62"/>
      <c r="EE271" s="62"/>
      <c r="EF271" s="62"/>
      <c r="EG271" s="62"/>
      <c r="EH271" s="62"/>
      <c r="EI271" s="62"/>
      <c r="EJ271" s="62"/>
      <c r="EK271" s="62"/>
      <c r="EL271" s="62"/>
      <c r="EM271" s="62"/>
      <c r="EN271" s="62"/>
      <c r="EO271" s="62"/>
      <c r="EP271" s="62"/>
      <c r="EQ271" s="62"/>
      <c r="ER271" s="62"/>
      <c r="ES271" s="62"/>
      <c r="ET271" s="62"/>
      <c r="EU271" s="62"/>
      <c r="EV271" s="62"/>
      <c r="EW271" s="62"/>
      <c r="EX271" s="62"/>
      <c r="EY271" s="62"/>
      <c r="EZ271" s="62"/>
      <c r="FA271" s="62"/>
      <c r="FB271" s="62"/>
      <c r="FC271" s="62"/>
      <c r="FD271" s="62"/>
      <c r="FE271" s="62"/>
      <c r="FF271" s="62"/>
      <c r="FG271" s="62"/>
    </row>
    <row r="272" spans="1:164" s="55" customFormat="1" ht="11.25" x14ac:dyDescent="0.15">
      <c r="A272" s="609" t="s">
        <v>416</v>
      </c>
      <c r="B272" s="610"/>
      <c r="C272" s="610"/>
      <c r="D272" s="610"/>
      <c r="E272" s="492"/>
      <c r="F272" s="611"/>
      <c r="G272" s="611"/>
      <c r="H272" s="611"/>
      <c r="I272" s="611"/>
      <c r="J272" s="611"/>
      <c r="K272" s="611"/>
      <c r="L272" s="611"/>
      <c r="M272" s="589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50"/>
      <c r="AR272" s="50"/>
      <c r="AS272" s="50"/>
      <c r="AT272" s="50"/>
      <c r="AU272" s="50"/>
      <c r="AV272" s="50"/>
      <c r="AW272" s="50"/>
      <c r="AX272" s="50"/>
      <c r="AY272" s="50"/>
      <c r="AZ272" s="50"/>
      <c r="BA272" s="50"/>
      <c r="BB272" s="50"/>
      <c r="BC272" s="50"/>
      <c r="BD272" s="50"/>
      <c r="BE272" s="50"/>
      <c r="BF272" s="50"/>
      <c r="BG272" s="50"/>
      <c r="BH272" s="50"/>
      <c r="BI272" s="50"/>
      <c r="BJ272" s="50"/>
      <c r="BK272" s="50"/>
      <c r="BL272" s="50"/>
      <c r="BM272" s="50"/>
      <c r="BN272" s="50"/>
      <c r="BO272" s="50"/>
      <c r="BP272" s="50"/>
      <c r="BQ272" s="50"/>
      <c r="BR272" s="50"/>
      <c r="BS272" s="50"/>
      <c r="BT272" s="50"/>
      <c r="BU272" s="50"/>
      <c r="BV272" s="50"/>
      <c r="BW272" s="50"/>
      <c r="BX272" s="50"/>
      <c r="BY272" s="50"/>
      <c r="BZ272" s="50"/>
      <c r="CA272" s="50"/>
      <c r="CB272" s="50"/>
      <c r="CC272" s="50"/>
      <c r="CD272" s="50"/>
      <c r="CE272" s="50"/>
      <c r="CF272" s="50"/>
      <c r="CG272" s="50"/>
      <c r="CH272" s="50"/>
      <c r="CI272" s="50"/>
      <c r="CJ272" s="50"/>
      <c r="CK272" s="50"/>
      <c r="CL272" s="50"/>
      <c r="CM272" s="50"/>
      <c r="CN272" s="50"/>
      <c r="CO272" s="50"/>
      <c r="CP272" s="50"/>
      <c r="CQ272" s="50"/>
      <c r="CR272" s="50"/>
      <c r="CS272" s="50"/>
      <c r="CT272" s="50"/>
      <c r="CU272" s="50"/>
      <c r="CV272" s="50"/>
      <c r="CW272" s="50"/>
      <c r="CX272" s="50"/>
      <c r="CY272" s="50"/>
      <c r="CZ272" s="50"/>
      <c r="DA272" s="50"/>
      <c r="DB272" s="50"/>
      <c r="DC272" s="50"/>
      <c r="DD272" s="50"/>
      <c r="DE272" s="50"/>
      <c r="DF272" s="50"/>
      <c r="DG272" s="50"/>
      <c r="DH272" s="50"/>
      <c r="DI272" s="50"/>
      <c r="DJ272" s="50"/>
      <c r="DK272" s="50"/>
      <c r="DL272" s="50"/>
      <c r="DM272" s="50"/>
      <c r="DN272" s="50"/>
      <c r="DO272" s="50"/>
      <c r="DP272" s="50"/>
      <c r="DQ272" s="50"/>
      <c r="DR272" s="50"/>
      <c r="DS272" s="50"/>
      <c r="DT272" s="50"/>
      <c r="DU272" s="50"/>
      <c r="DV272" s="50"/>
      <c r="DW272" s="50"/>
      <c r="DX272" s="50"/>
      <c r="DY272" s="50"/>
      <c r="DZ272" s="50"/>
      <c r="EA272" s="50"/>
      <c r="EB272" s="50"/>
      <c r="EC272" s="50"/>
      <c r="ED272" s="50"/>
      <c r="EE272" s="50"/>
      <c r="EF272" s="50"/>
      <c r="EG272" s="50"/>
      <c r="EH272" s="50"/>
      <c r="EI272" s="50"/>
      <c r="EJ272" s="50"/>
      <c r="EK272" s="50"/>
      <c r="EL272" s="50"/>
      <c r="EM272" s="50"/>
      <c r="EN272" s="50"/>
      <c r="EO272" s="50"/>
      <c r="EP272" s="50"/>
      <c r="EQ272" s="50"/>
      <c r="ER272" s="50"/>
      <c r="ES272" s="50"/>
      <c r="ET272" s="50"/>
      <c r="EU272" s="50"/>
      <c r="EV272" s="50"/>
      <c r="EW272" s="50"/>
      <c r="EX272" s="50"/>
      <c r="EY272" s="50"/>
      <c r="EZ272" s="50"/>
      <c r="FA272" s="50"/>
      <c r="FB272" s="50"/>
      <c r="FC272" s="50"/>
      <c r="FD272" s="50"/>
    </row>
    <row r="273" spans="1:24" s="61" customFormat="1" ht="51" customHeight="1" x14ac:dyDescent="0.15">
      <c r="A273" s="59"/>
      <c r="B273" s="330" t="s">
        <v>417</v>
      </c>
      <c r="C273" s="330" t="s">
        <v>689</v>
      </c>
      <c r="D273" s="318" t="s">
        <v>418</v>
      </c>
      <c r="E273" s="319">
        <f>VLOOKUP(B273,'Fire EN 54'!$D$5:$H$497,5,0)</f>
        <v>8171</v>
      </c>
      <c r="F273" s="108" t="s">
        <v>694</v>
      </c>
      <c r="G273" s="321" t="s">
        <v>3</v>
      </c>
      <c r="H273" s="321"/>
      <c r="I273" s="321"/>
      <c r="J273" s="85" t="s">
        <v>868</v>
      </c>
      <c r="K273" s="85" t="s">
        <v>603</v>
      </c>
      <c r="L273" s="331" t="s">
        <v>677</v>
      </c>
      <c r="M273" s="582">
        <f>VLOOKUP(B273,'Fire EN 54'!$D$5:$L$493,9,0)</f>
        <v>8536501999</v>
      </c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</row>
    <row r="274" spans="1:24" s="61" customFormat="1" ht="51" customHeight="1" x14ac:dyDescent="0.15">
      <c r="A274" s="59"/>
      <c r="B274" s="330" t="s">
        <v>419</v>
      </c>
      <c r="C274" s="330" t="s">
        <v>420</v>
      </c>
      <c r="D274" s="318" t="s">
        <v>421</v>
      </c>
      <c r="E274" s="319">
        <f>VLOOKUP(B274,'Fire EN 54'!$D$5:$H$497,5,0)</f>
        <v>10506</v>
      </c>
      <c r="F274" s="108" t="s">
        <v>694</v>
      </c>
      <c r="G274" s="321" t="s">
        <v>3</v>
      </c>
      <c r="H274" s="321"/>
      <c r="I274" s="321"/>
      <c r="J274" s="85" t="s">
        <v>868</v>
      </c>
      <c r="K274" s="85" t="s">
        <v>603</v>
      </c>
      <c r="L274" s="331" t="s">
        <v>677</v>
      </c>
      <c r="M274" s="582">
        <f>VLOOKUP(B274,'Fire EN 54'!$D$5:$L$493,9,0)</f>
        <v>8536501999</v>
      </c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</row>
    <row r="275" spans="1:24" s="61" customFormat="1" ht="51" customHeight="1" x14ac:dyDescent="0.15">
      <c r="A275" s="59"/>
      <c r="B275" s="330" t="s">
        <v>422</v>
      </c>
      <c r="C275" s="330" t="s">
        <v>423</v>
      </c>
      <c r="D275" s="318" t="s">
        <v>424</v>
      </c>
      <c r="E275" s="319">
        <f>VLOOKUP(B275,'Fire EN 54'!$D$5:$H$497,5,0)</f>
        <v>12842</v>
      </c>
      <c r="F275" s="108" t="s">
        <v>694</v>
      </c>
      <c r="G275" s="321" t="s">
        <v>3</v>
      </c>
      <c r="H275" s="321"/>
      <c r="I275" s="321"/>
      <c r="J275" s="85" t="s">
        <v>868</v>
      </c>
      <c r="K275" s="85" t="s">
        <v>603</v>
      </c>
      <c r="L275" s="331" t="s">
        <v>677</v>
      </c>
      <c r="M275" s="582">
        <f>VLOOKUP(B275,'Fire EN 54'!$D$5:$L$493,9,0)</f>
        <v>8536501999</v>
      </c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</row>
    <row r="276" spans="1:24" s="61" customFormat="1" ht="51" customHeight="1" x14ac:dyDescent="0.15">
      <c r="A276" s="59"/>
      <c r="B276" s="330" t="s">
        <v>425</v>
      </c>
      <c r="C276" s="330" t="s">
        <v>426</v>
      </c>
      <c r="D276" s="318" t="s">
        <v>427</v>
      </c>
      <c r="E276" s="319">
        <f>VLOOKUP(B276,'Fire EN 54'!$D$5:$H$497,5,0)</f>
        <v>932</v>
      </c>
      <c r="F276" s="108" t="s">
        <v>694</v>
      </c>
      <c r="G276" s="321" t="s">
        <v>3</v>
      </c>
      <c r="H276" s="321"/>
      <c r="I276" s="321"/>
      <c r="J276" s="85" t="s">
        <v>868</v>
      </c>
      <c r="K276" s="85" t="s">
        <v>603</v>
      </c>
      <c r="L276" s="331" t="s">
        <v>677</v>
      </c>
      <c r="M276" s="582">
        <f>VLOOKUP(B276,'Fire EN 54'!$D$5:$L$493,9,0)</f>
        <v>8536909599</v>
      </c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</row>
    <row r="277" spans="1:24" s="61" customFormat="1" ht="51" customHeight="1" x14ac:dyDescent="0.15">
      <c r="A277" s="59"/>
      <c r="B277" s="330" t="s">
        <v>428</v>
      </c>
      <c r="C277" s="330" t="s">
        <v>429</v>
      </c>
      <c r="D277" s="318" t="s">
        <v>430</v>
      </c>
      <c r="E277" s="319">
        <f>VLOOKUP(B277,'Fire EN 54'!$D$5:$H$497,5,0)</f>
        <v>10457</v>
      </c>
      <c r="F277" s="108" t="s">
        <v>694</v>
      </c>
      <c r="G277" s="321" t="s">
        <v>3</v>
      </c>
      <c r="H277" s="321"/>
      <c r="I277" s="321"/>
      <c r="J277" s="85" t="s">
        <v>868</v>
      </c>
      <c r="K277" s="85" t="s">
        <v>603</v>
      </c>
      <c r="L277" s="331" t="s">
        <v>677</v>
      </c>
      <c r="M277" s="582">
        <f>VLOOKUP(B277,'Fire EN 54'!$D$5:$L$493,9,0)</f>
        <v>8536501999</v>
      </c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</row>
    <row r="278" spans="1:24" s="61" customFormat="1" ht="51" customHeight="1" x14ac:dyDescent="0.15">
      <c r="A278" s="59"/>
      <c r="B278" s="330" t="s">
        <v>431</v>
      </c>
      <c r="C278" s="330" t="s">
        <v>432</v>
      </c>
      <c r="D278" s="318" t="s">
        <v>433</v>
      </c>
      <c r="E278" s="319">
        <f>VLOOKUP(B278,'Fire EN 54'!$D$5:$H$497,5,0)</f>
        <v>10457</v>
      </c>
      <c r="F278" s="108" t="s">
        <v>694</v>
      </c>
      <c r="G278" s="321" t="s">
        <v>3</v>
      </c>
      <c r="H278" s="321"/>
      <c r="I278" s="321"/>
      <c r="J278" s="85" t="s">
        <v>868</v>
      </c>
      <c r="K278" s="85" t="s">
        <v>603</v>
      </c>
      <c r="L278" s="331" t="s">
        <v>677</v>
      </c>
      <c r="M278" s="582">
        <f>VLOOKUP(B278,'Fire EN 54'!$D$5:$L$493,9,0)</f>
        <v>8536501999</v>
      </c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</row>
    <row r="279" spans="1:24" s="61" customFormat="1" ht="51" customHeight="1" x14ac:dyDescent="0.15">
      <c r="A279" s="59"/>
      <c r="B279" s="330" t="s">
        <v>434</v>
      </c>
      <c r="C279" s="330" t="s">
        <v>435</v>
      </c>
      <c r="D279" s="318" t="s">
        <v>436</v>
      </c>
      <c r="E279" s="319">
        <f>VLOOKUP(B279,'Fire EN 54'!$D$5:$H$497,5,0)</f>
        <v>23202</v>
      </c>
      <c r="F279" s="108" t="s">
        <v>694</v>
      </c>
      <c r="G279" s="321" t="s">
        <v>3</v>
      </c>
      <c r="H279" s="321"/>
      <c r="I279" s="321"/>
      <c r="J279" s="85" t="s">
        <v>868</v>
      </c>
      <c r="K279" s="85" t="s">
        <v>603</v>
      </c>
      <c r="L279" s="331" t="s">
        <v>677</v>
      </c>
      <c r="M279" s="582">
        <f>VLOOKUP(B279,'Fire EN 54'!$D$5:$L$493,9,0)</f>
        <v>8536501999</v>
      </c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</row>
    <row r="280" spans="1:24" s="61" customFormat="1" ht="51" customHeight="1" x14ac:dyDescent="0.15">
      <c r="A280" s="59"/>
      <c r="B280" s="330" t="s">
        <v>437</v>
      </c>
      <c r="C280" s="330" t="s">
        <v>438</v>
      </c>
      <c r="D280" s="318" t="s">
        <v>439</v>
      </c>
      <c r="E280" s="319">
        <f>VLOOKUP(B280,'Fire EN 54'!$D$5:$H$497,5,0)</f>
        <v>23202</v>
      </c>
      <c r="F280" s="108" t="s">
        <v>694</v>
      </c>
      <c r="G280" s="321" t="s">
        <v>3</v>
      </c>
      <c r="H280" s="321"/>
      <c r="I280" s="321"/>
      <c r="J280" s="85" t="s">
        <v>868</v>
      </c>
      <c r="K280" s="85" t="s">
        <v>603</v>
      </c>
      <c r="L280" s="331" t="s">
        <v>677</v>
      </c>
      <c r="M280" s="582">
        <f>VLOOKUP(B280,'Fire EN 54'!$D$5:$L$493,9,0)</f>
        <v>8536501999</v>
      </c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</row>
    <row r="281" spans="1:24" s="61" customFormat="1" ht="51" customHeight="1" x14ac:dyDescent="0.15">
      <c r="A281" s="56"/>
      <c r="B281" s="332" t="s">
        <v>440</v>
      </c>
      <c r="C281" s="332" t="s">
        <v>441</v>
      </c>
      <c r="D281" s="333" t="s">
        <v>442</v>
      </c>
      <c r="E281" s="319">
        <f>VLOOKUP(B281,'Fire EN 54'!$D$5:$H$497,5,0)</f>
        <v>11125</v>
      </c>
      <c r="F281" s="108" t="s">
        <v>694</v>
      </c>
      <c r="G281" s="85">
        <v>1</v>
      </c>
      <c r="H281" s="85"/>
      <c r="I281" s="85"/>
      <c r="J281" s="85" t="s">
        <v>868</v>
      </c>
      <c r="K281" s="85" t="s">
        <v>603</v>
      </c>
      <c r="L281" s="331" t="s">
        <v>677</v>
      </c>
      <c r="M281" s="582">
        <f>VLOOKUP(B281,'Fire EN 54'!$D$5:$L$493,9,0)</f>
        <v>8536501999</v>
      </c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</row>
    <row r="282" spans="1:24" s="61" customFormat="1" ht="51" customHeight="1" x14ac:dyDescent="0.15">
      <c r="A282" s="56"/>
      <c r="B282" s="332" t="s">
        <v>443</v>
      </c>
      <c r="C282" s="332" t="s">
        <v>444</v>
      </c>
      <c r="D282" s="333" t="s">
        <v>445</v>
      </c>
      <c r="E282" s="319">
        <f>VLOOKUP(B282,'Fire EN 54'!$D$5:$H$497,5,0)</f>
        <v>11125</v>
      </c>
      <c r="F282" s="108" t="s">
        <v>694</v>
      </c>
      <c r="G282" s="85" t="s">
        <v>3</v>
      </c>
      <c r="H282" s="85"/>
      <c r="I282" s="85"/>
      <c r="J282" s="85" t="s">
        <v>868</v>
      </c>
      <c r="K282" s="85" t="s">
        <v>603</v>
      </c>
      <c r="L282" s="331" t="s">
        <v>677</v>
      </c>
      <c r="M282" s="582">
        <f>VLOOKUP(B282,'Fire EN 54'!$D$5:$L$493,9,0)</f>
        <v>8536501999</v>
      </c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</row>
    <row r="283" spans="1:24" s="61" customFormat="1" ht="51" customHeight="1" x14ac:dyDescent="0.15">
      <c r="A283" s="56"/>
      <c r="B283" s="332" t="s">
        <v>446</v>
      </c>
      <c r="C283" s="332" t="s">
        <v>447</v>
      </c>
      <c r="D283" s="333" t="s">
        <v>448</v>
      </c>
      <c r="E283" s="319">
        <f>VLOOKUP(B283,'Fire EN 54'!$D$5:$H$497,5,0)</f>
        <v>25499</v>
      </c>
      <c r="F283" s="108" t="s">
        <v>694</v>
      </c>
      <c r="G283" s="85" t="s">
        <v>3</v>
      </c>
      <c r="H283" s="85"/>
      <c r="I283" s="85"/>
      <c r="J283" s="85" t="s">
        <v>868</v>
      </c>
      <c r="K283" s="85" t="s">
        <v>603</v>
      </c>
      <c r="L283" s="331" t="s">
        <v>677</v>
      </c>
      <c r="M283" s="582">
        <f>VLOOKUP(B283,'Fire EN 54'!$D$5:$L$493,9,0)</f>
        <v>8531900000</v>
      </c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</row>
    <row r="284" spans="1:24" s="61" customFormat="1" ht="51" customHeight="1" x14ac:dyDescent="0.15">
      <c r="A284" s="56"/>
      <c r="B284" s="332" t="s">
        <v>449</v>
      </c>
      <c r="C284" s="332" t="s">
        <v>450</v>
      </c>
      <c r="D284" s="333" t="s">
        <v>451</v>
      </c>
      <c r="E284" s="319">
        <f>VLOOKUP(B284,'Fire EN 54'!$D$5:$H$497,5,0)</f>
        <v>25499</v>
      </c>
      <c r="F284" s="108" t="s">
        <v>694</v>
      </c>
      <c r="G284" s="85" t="s">
        <v>3</v>
      </c>
      <c r="H284" s="85"/>
      <c r="I284" s="85"/>
      <c r="J284" s="85" t="s">
        <v>868</v>
      </c>
      <c r="K284" s="85" t="s">
        <v>603</v>
      </c>
      <c r="L284" s="331" t="s">
        <v>677</v>
      </c>
      <c r="M284" s="582">
        <f>VLOOKUP(B284,'Fire EN 54'!$D$5:$L$493,9,0)</f>
        <v>8536501999</v>
      </c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</row>
    <row r="285" spans="1:24" s="61" customFormat="1" ht="51" customHeight="1" x14ac:dyDescent="0.15">
      <c r="A285" s="56"/>
      <c r="B285" s="332" t="s">
        <v>452</v>
      </c>
      <c r="C285" s="332" t="s">
        <v>453</v>
      </c>
      <c r="D285" s="333" t="s">
        <v>454</v>
      </c>
      <c r="E285" s="319">
        <f>VLOOKUP(B285,'Fire EN 54'!$D$5:$H$497,5,0)</f>
        <v>1166</v>
      </c>
      <c r="F285" s="108" t="s">
        <v>694</v>
      </c>
      <c r="G285" s="85" t="s">
        <v>3</v>
      </c>
      <c r="H285" s="85"/>
      <c r="I285" s="85"/>
      <c r="J285" s="85" t="s">
        <v>868</v>
      </c>
      <c r="K285" s="85" t="s">
        <v>603</v>
      </c>
      <c r="L285" s="331" t="s">
        <v>677</v>
      </c>
      <c r="M285" s="582">
        <f>VLOOKUP(B285,'Fire EN 54'!$D$5:$L$493,9,0)</f>
        <v>3926909790</v>
      </c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</row>
    <row r="286" spans="1:24" s="61" customFormat="1" ht="51" customHeight="1" x14ac:dyDescent="0.15">
      <c r="A286" s="56"/>
      <c r="B286" s="332" t="s">
        <v>662</v>
      </c>
      <c r="C286" s="332" t="s">
        <v>455</v>
      </c>
      <c r="D286" s="333" t="s">
        <v>456</v>
      </c>
      <c r="E286" s="319">
        <f>VLOOKUP(B286,'Fire EN 54'!$D$5:$H$497,5,0)</f>
        <v>2920</v>
      </c>
      <c r="F286" s="108" t="s">
        <v>694</v>
      </c>
      <c r="G286" s="85" t="s">
        <v>3</v>
      </c>
      <c r="H286" s="85"/>
      <c r="I286" s="85"/>
      <c r="J286" s="85" t="s">
        <v>868</v>
      </c>
      <c r="K286" s="85" t="s">
        <v>603</v>
      </c>
      <c r="L286" s="331" t="s">
        <v>677</v>
      </c>
      <c r="M286" s="582">
        <f>VLOOKUP(B286,'Fire EN 54'!$D$5:$L$493,9,0)</f>
        <v>8531900000</v>
      </c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</row>
    <row r="287" spans="1:24" s="61" customFormat="1" ht="51" customHeight="1" x14ac:dyDescent="0.15">
      <c r="A287" s="56"/>
      <c r="B287" s="332">
        <v>4998143401</v>
      </c>
      <c r="C287" s="332" t="s">
        <v>457</v>
      </c>
      <c r="D287" s="333" t="s">
        <v>458</v>
      </c>
      <c r="E287" s="319">
        <f>VLOOKUP(B287,'Fire EN 54'!$D$5:$H$497,5,0)</f>
        <v>4735</v>
      </c>
      <c r="F287" s="108" t="s">
        <v>694</v>
      </c>
      <c r="G287" s="85">
        <v>1</v>
      </c>
      <c r="H287" s="85"/>
      <c r="I287" s="85"/>
      <c r="J287" s="85" t="s">
        <v>868</v>
      </c>
      <c r="K287" s="85" t="s">
        <v>603</v>
      </c>
      <c r="L287" s="331" t="s">
        <v>677</v>
      </c>
      <c r="M287" s="582">
        <f>VLOOKUP(B287,'Fire EN 54'!$D$5:$L$493,9,0)</f>
        <v>8531900000</v>
      </c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</row>
    <row r="288" spans="1:24" s="61" customFormat="1" ht="51" customHeight="1" x14ac:dyDescent="0.15">
      <c r="A288" s="56"/>
      <c r="B288" s="332" t="s">
        <v>663</v>
      </c>
      <c r="C288" s="332" t="s">
        <v>459</v>
      </c>
      <c r="D288" s="333" t="s">
        <v>460</v>
      </c>
      <c r="E288" s="319">
        <f>VLOOKUP(B288,'Fire EN 54'!$D$5:$H$497,5,0)</f>
        <v>12726</v>
      </c>
      <c r="F288" s="108" t="s">
        <v>694</v>
      </c>
      <c r="G288" s="85">
        <v>1</v>
      </c>
      <c r="H288" s="85"/>
      <c r="I288" s="85"/>
      <c r="J288" s="85" t="s">
        <v>868</v>
      </c>
      <c r="K288" s="85" t="s">
        <v>603</v>
      </c>
      <c r="L288" s="331" t="s">
        <v>677</v>
      </c>
      <c r="M288" s="582">
        <f>VLOOKUP(B288,'Fire EN 54'!$D$5:$L$493,9,0)</f>
        <v>8531900000</v>
      </c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</row>
    <row r="289" spans="1:160" s="61" customFormat="1" ht="15" customHeight="1" x14ac:dyDescent="0.15">
      <c r="A289" s="613" t="s">
        <v>871</v>
      </c>
      <c r="B289" s="614"/>
      <c r="C289" s="614"/>
      <c r="D289" s="614"/>
      <c r="E289" s="492"/>
      <c r="F289" s="612"/>
      <c r="G289" s="612"/>
      <c r="H289" s="612"/>
      <c r="I289" s="612"/>
      <c r="J289" s="612"/>
      <c r="K289" s="612"/>
      <c r="L289" s="612"/>
      <c r="M289" s="589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</row>
    <row r="290" spans="1:160" s="61" customFormat="1" ht="47.25" customHeight="1" x14ac:dyDescent="0.15">
      <c r="A290" s="56"/>
      <c r="B290" s="332" t="s">
        <v>879</v>
      </c>
      <c r="C290" s="332" t="s">
        <v>872</v>
      </c>
      <c r="D290" s="333" t="s">
        <v>892</v>
      </c>
      <c r="E290" s="319">
        <f>VLOOKUP(B290,'Fire EN 54'!$D$5:$H$497,5,0)</f>
        <v>7386</v>
      </c>
      <c r="F290" s="108" t="s">
        <v>694</v>
      </c>
      <c r="G290" s="85" t="s">
        <v>3</v>
      </c>
      <c r="H290" s="85"/>
      <c r="I290" s="334" t="s">
        <v>1108</v>
      </c>
      <c r="J290" s="85" t="s">
        <v>868</v>
      </c>
      <c r="K290" s="85" t="s">
        <v>603</v>
      </c>
      <c r="L290" s="331" t="s">
        <v>677</v>
      </c>
      <c r="M290" s="582">
        <f>VLOOKUP(B290,'Fire EN 54'!$D$5:$L$493,9,0)</f>
        <v>8536501999</v>
      </c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</row>
    <row r="291" spans="1:160" s="61" customFormat="1" ht="51.75" customHeight="1" x14ac:dyDescent="0.15">
      <c r="A291" s="56"/>
      <c r="B291" s="332" t="s">
        <v>880</v>
      </c>
      <c r="C291" s="332" t="s">
        <v>873</v>
      </c>
      <c r="D291" s="333" t="s">
        <v>896</v>
      </c>
      <c r="E291" s="319">
        <f>VLOOKUP(B291,'Fire EN 54'!$D$5:$H$497,5,0)</f>
        <v>9722</v>
      </c>
      <c r="F291" s="108" t="s">
        <v>694</v>
      </c>
      <c r="G291" s="85" t="s">
        <v>229</v>
      </c>
      <c r="H291" s="85"/>
      <c r="I291" s="334" t="s">
        <v>1109</v>
      </c>
      <c r="J291" s="85" t="s">
        <v>868</v>
      </c>
      <c r="K291" s="85" t="s">
        <v>603</v>
      </c>
      <c r="L291" s="331" t="s">
        <v>677</v>
      </c>
      <c r="M291" s="582">
        <f>VLOOKUP(B291,'Fire EN 54'!$D$5:$L$493,9,0)</f>
        <v>8536501999</v>
      </c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</row>
    <row r="292" spans="1:160" s="61" customFormat="1" ht="51.75" customHeight="1" x14ac:dyDescent="0.15">
      <c r="A292" s="56"/>
      <c r="B292" s="332" t="s">
        <v>881</v>
      </c>
      <c r="C292" s="332" t="s">
        <v>874</v>
      </c>
      <c r="D292" s="333" t="s">
        <v>893</v>
      </c>
      <c r="E292" s="319">
        <f>VLOOKUP(B292,'Fire EN 54'!$D$5:$H$497,5,0)</f>
        <v>9666</v>
      </c>
      <c r="F292" s="108" t="s">
        <v>694</v>
      </c>
      <c r="G292" s="85" t="s">
        <v>3</v>
      </c>
      <c r="H292" s="85"/>
      <c r="I292" s="334"/>
      <c r="J292" s="85" t="s">
        <v>868</v>
      </c>
      <c r="K292" s="85" t="s">
        <v>603</v>
      </c>
      <c r="L292" s="331" t="s">
        <v>677</v>
      </c>
      <c r="M292" s="582">
        <f>VLOOKUP(B292,'Fire EN 54'!$D$5:$L$493,9,0)</f>
        <v>8536501999</v>
      </c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</row>
    <row r="293" spans="1:160" s="61" customFormat="1" ht="62.25" customHeight="1" x14ac:dyDescent="0.15">
      <c r="A293" s="56"/>
      <c r="B293" s="332" t="s">
        <v>882</v>
      </c>
      <c r="C293" s="332" t="s">
        <v>875</v>
      </c>
      <c r="D293" s="333" t="s">
        <v>894</v>
      </c>
      <c r="E293" s="319">
        <f>VLOOKUP(B293,'Fire EN 54'!$D$5:$H$497,5,0)</f>
        <v>9666</v>
      </c>
      <c r="F293" s="108" t="s">
        <v>694</v>
      </c>
      <c r="G293" s="85" t="s">
        <v>3</v>
      </c>
      <c r="H293" s="85"/>
      <c r="I293" s="85"/>
      <c r="J293" s="322" t="s">
        <v>868</v>
      </c>
      <c r="K293" s="322" t="s">
        <v>603</v>
      </c>
      <c r="L293" s="331" t="s">
        <v>677</v>
      </c>
      <c r="M293" s="582">
        <f>VLOOKUP(B293,'Fire EN 54'!$D$5:$L$493,9,0)</f>
        <v>8536501999</v>
      </c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</row>
    <row r="294" spans="1:160" s="61" customFormat="1" ht="15" customHeight="1" x14ac:dyDescent="0.15">
      <c r="A294" s="56"/>
      <c r="B294" s="332" t="s">
        <v>883</v>
      </c>
      <c r="C294" s="332" t="s">
        <v>876</v>
      </c>
      <c r="D294" s="333" t="s">
        <v>968</v>
      </c>
      <c r="E294" s="319">
        <f>VLOOKUP(B294,'Fire EN 54'!$D$5:$H$497,5,0)</f>
        <v>926</v>
      </c>
      <c r="F294" s="108" t="s">
        <v>694</v>
      </c>
      <c r="G294" s="85" t="s">
        <v>3</v>
      </c>
      <c r="H294" s="85"/>
      <c r="I294" s="85"/>
      <c r="J294" s="322" t="s">
        <v>868</v>
      </c>
      <c r="K294" s="322" t="s">
        <v>603</v>
      </c>
      <c r="L294" s="331" t="s">
        <v>677</v>
      </c>
      <c r="M294" s="582">
        <f>VLOOKUP(B294,'Fire EN 54'!$D$5:$L$493,9,0)</f>
        <v>8531900000</v>
      </c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</row>
    <row r="295" spans="1:160" s="61" customFormat="1" ht="27" customHeight="1" x14ac:dyDescent="0.15">
      <c r="A295" s="56"/>
      <c r="B295" s="332" t="s">
        <v>884</v>
      </c>
      <c r="C295" s="332" t="s">
        <v>877</v>
      </c>
      <c r="D295" s="333" t="s">
        <v>969</v>
      </c>
      <c r="E295" s="319">
        <f>VLOOKUP(B295,'Fire EN 54'!$D$5:$H$497,5,0)</f>
        <v>1741</v>
      </c>
      <c r="F295" s="108" t="s">
        <v>694</v>
      </c>
      <c r="G295" s="85" t="s">
        <v>229</v>
      </c>
      <c r="H295" s="85"/>
      <c r="I295" s="85"/>
      <c r="J295" s="322" t="s">
        <v>868</v>
      </c>
      <c r="K295" s="322" t="s">
        <v>603</v>
      </c>
      <c r="L295" s="331" t="s">
        <v>677</v>
      </c>
      <c r="M295" s="582">
        <f>VLOOKUP(B295,'Fire EN 54'!$D$5:$L$493,9,0)</f>
        <v>8536490099</v>
      </c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</row>
    <row r="296" spans="1:160" s="61" customFormat="1" ht="21" customHeight="1" x14ac:dyDescent="0.15">
      <c r="A296" s="56"/>
      <c r="B296" s="332" t="s">
        <v>885</v>
      </c>
      <c r="C296" s="332" t="s">
        <v>878</v>
      </c>
      <c r="D296" s="333" t="s">
        <v>895</v>
      </c>
      <c r="E296" s="319">
        <f>VLOOKUP(B296,'Fire EN 54'!$D$5:$H$497,5,0)</f>
        <v>215</v>
      </c>
      <c r="F296" s="108" t="s">
        <v>694</v>
      </c>
      <c r="G296" s="85" t="s">
        <v>229</v>
      </c>
      <c r="H296" s="85"/>
      <c r="I296" s="85"/>
      <c r="J296" s="322" t="s">
        <v>868</v>
      </c>
      <c r="K296" s="322" t="s">
        <v>603</v>
      </c>
      <c r="L296" s="331" t="s">
        <v>677</v>
      </c>
      <c r="M296" s="582">
        <f>VLOOKUP(B296,'Fire EN 54'!$D$5:$L$493,9,0)</f>
        <v>7326909890</v>
      </c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</row>
    <row r="297" spans="1:160" s="61" customFormat="1" ht="30.75" customHeight="1" x14ac:dyDescent="0.15">
      <c r="A297" s="56"/>
      <c r="B297" s="332" t="s">
        <v>889</v>
      </c>
      <c r="C297" s="332" t="s">
        <v>886</v>
      </c>
      <c r="D297" s="333" t="s">
        <v>897</v>
      </c>
      <c r="E297" s="319">
        <f>VLOOKUP(B297,'Fire EN 54'!$D$5:$H$497,5,0)</f>
        <v>2900</v>
      </c>
      <c r="F297" s="108" t="s">
        <v>694</v>
      </c>
      <c r="G297" s="85" t="s">
        <v>3</v>
      </c>
      <c r="H297" s="85"/>
      <c r="I297" s="85"/>
      <c r="J297" s="322" t="s">
        <v>868</v>
      </c>
      <c r="K297" s="322" t="s">
        <v>603</v>
      </c>
      <c r="L297" s="331" t="s">
        <v>677</v>
      </c>
      <c r="M297" s="582">
        <f>VLOOKUP(B297,'Fire EN 54'!$D$5:$L$493,9,0)</f>
        <v>8531900000</v>
      </c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</row>
    <row r="298" spans="1:160" s="61" customFormat="1" ht="29.25" customHeight="1" x14ac:dyDescent="0.15">
      <c r="A298" s="56"/>
      <c r="B298" s="332" t="s">
        <v>890</v>
      </c>
      <c r="C298" s="332" t="s">
        <v>887</v>
      </c>
      <c r="D298" s="333" t="s">
        <v>898</v>
      </c>
      <c r="E298" s="319">
        <f>VLOOKUP(B298,'Fire EN 54'!$D$5:$H$497,5,0)</f>
        <v>4735</v>
      </c>
      <c r="F298" s="108" t="s">
        <v>694</v>
      </c>
      <c r="G298" s="85" t="s">
        <v>3</v>
      </c>
      <c r="H298" s="85"/>
      <c r="I298" s="85"/>
      <c r="J298" s="322" t="s">
        <v>868</v>
      </c>
      <c r="K298" s="322" t="s">
        <v>603</v>
      </c>
      <c r="L298" s="331" t="s">
        <v>677</v>
      </c>
      <c r="M298" s="582">
        <f>VLOOKUP(B298,'Fire EN 54'!$D$5:$L$493,9,0)</f>
        <v>8531900000</v>
      </c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</row>
    <row r="299" spans="1:160" s="61" customFormat="1" ht="28.5" customHeight="1" x14ac:dyDescent="0.15">
      <c r="A299" s="56"/>
      <c r="B299" s="332" t="s">
        <v>891</v>
      </c>
      <c r="C299" s="332" t="s">
        <v>888</v>
      </c>
      <c r="D299" s="333" t="s">
        <v>899</v>
      </c>
      <c r="E299" s="319">
        <f>VLOOKUP(B299,'Fire EN 54'!$D$5:$H$497,5,0)</f>
        <v>12706</v>
      </c>
      <c r="F299" s="108" t="s">
        <v>694</v>
      </c>
      <c r="G299" s="85" t="s">
        <v>3</v>
      </c>
      <c r="H299" s="85"/>
      <c r="I299" s="85"/>
      <c r="J299" s="322" t="s">
        <v>868</v>
      </c>
      <c r="K299" s="322" t="s">
        <v>603</v>
      </c>
      <c r="L299" s="331" t="s">
        <v>677</v>
      </c>
      <c r="M299" s="582">
        <f>VLOOKUP(B299,'Fire EN 54'!$D$5:$L$493,9,0)</f>
        <v>8531900000</v>
      </c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</row>
    <row r="300" spans="1:160" s="55" customFormat="1" ht="11.25" x14ac:dyDescent="0.15">
      <c r="A300" s="613" t="s">
        <v>461</v>
      </c>
      <c r="B300" s="614"/>
      <c r="C300" s="614"/>
      <c r="D300" s="614"/>
      <c r="E300" s="492"/>
      <c r="F300" s="612"/>
      <c r="G300" s="612"/>
      <c r="H300" s="612"/>
      <c r="I300" s="612"/>
      <c r="J300" s="612"/>
      <c r="K300" s="612"/>
      <c r="L300" s="612"/>
      <c r="M300" s="589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0"/>
      <c r="AT300" s="50"/>
      <c r="AU300" s="50"/>
      <c r="AV300" s="50"/>
      <c r="AW300" s="50"/>
      <c r="AX300" s="50"/>
      <c r="AY300" s="50"/>
      <c r="AZ300" s="50"/>
      <c r="BA300" s="50"/>
      <c r="BB300" s="50"/>
      <c r="BC300" s="50"/>
      <c r="BD300" s="50"/>
      <c r="BE300" s="50"/>
      <c r="BF300" s="50"/>
      <c r="BG300" s="50"/>
      <c r="BH300" s="50"/>
      <c r="BI300" s="50"/>
      <c r="BJ300" s="50"/>
      <c r="BK300" s="50"/>
      <c r="BL300" s="50"/>
      <c r="BM300" s="50"/>
      <c r="BN300" s="50"/>
      <c r="BO300" s="50"/>
      <c r="BP300" s="50"/>
      <c r="BQ300" s="50"/>
      <c r="BR300" s="50"/>
      <c r="BS300" s="50"/>
      <c r="BT300" s="50"/>
      <c r="BU300" s="50"/>
      <c r="BV300" s="50"/>
      <c r="BW300" s="50"/>
      <c r="BX300" s="50"/>
      <c r="BY300" s="50"/>
      <c r="BZ300" s="50"/>
      <c r="CA300" s="50"/>
      <c r="CB300" s="50"/>
      <c r="CC300" s="50"/>
      <c r="CD300" s="50"/>
      <c r="CE300" s="50"/>
      <c r="CF300" s="50"/>
      <c r="CG300" s="50"/>
      <c r="CH300" s="50"/>
      <c r="CI300" s="50"/>
      <c r="CJ300" s="50"/>
      <c r="CK300" s="50"/>
      <c r="CL300" s="50"/>
      <c r="CM300" s="50"/>
      <c r="CN300" s="50"/>
      <c r="CO300" s="50"/>
      <c r="CP300" s="50"/>
      <c r="CQ300" s="50"/>
      <c r="CR300" s="50"/>
      <c r="CS300" s="50"/>
      <c r="CT300" s="50"/>
      <c r="CU300" s="50"/>
      <c r="CV300" s="50"/>
      <c r="CW300" s="50"/>
      <c r="CX300" s="50"/>
      <c r="CY300" s="50"/>
      <c r="CZ300" s="50"/>
      <c r="DA300" s="50"/>
      <c r="DB300" s="50"/>
      <c r="DC300" s="50"/>
      <c r="DD300" s="50"/>
      <c r="DE300" s="50"/>
      <c r="DF300" s="50"/>
      <c r="DG300" s="50"/>
      <c r="DH300" s="50"/>
      <c r="DI300" s="50"/>
      <c r="DJ300" s="50"/>
      <c r="DK300" s="50"/>
      <c r="DL300" s="50"/>
      <c r="DM300" s="50"/>
      <c r="DN300" s="50"/>
      <c r="DO300" s="50"/>
      <c r="DP300" s="50"/>
      <c r="DQ300" s="50"/>
      <c r="DR300" s="50"/>
      <c r="DS300" s="50"/>
      <c r="DT300" s="50"/>
      <c r="DU300" s="50"/>
      <c r="DV300" s="50"/>
      <c r="DW300" s="50"/>
      <c r="DX300" s="50"/>
      <c r="DY300" s="50"/>
      <c r="DZ300" s="50"/>
      <c r="EA300" s="50"/>
      <c r="EB300" s="50"/>
      <c r="EC300" s="50"/>
      <c r="ED300" s="50"/>
      <c r="EE300" s="50"/>
      <c r="EF300" s="50"/>
      <c r="EG300" s="50"/>
      <c r="EH300" s="50"/>
      <c r="EI300" s="50"/>
      <c r="EJ300" s="50"/>
      <c r="EK300" s="50"/>
      <c r="EL300" s="50"/>
      <c r="EM300" s="50"/>
      <c r="EN300" s="50"/>
      <c r="EO300" s="50"/>
      <c r="EP300" s="50"/>
      <c r="EQ300" s="50"/>
      <c r="ER300" s="50"/>
      <c r="ES300" s="50"/>
      <c r="ET300" s="50"/>
      <c r="EU300" s="50"/>
      <c r="EV300" s="50"/>
      <c r="EW300" s="50"/>
      <c r="EX300" s="50"/>
      <c r="EY300" s="50"/>
      <c r="EZ300" s="50"/>
      <c r="FA300" s="50"/>
      <c r="FB300" s="50"/>
      <c r="FC300" s="50"/>
      <c r="FD300" s="50"/>
    </row>
    <row r="301" spans="1:160" s="55" customFormat="1" ht="51" customHeight="1" x14ac:dyDescent="0.15">
      <c r="A301" s="56"/>
      <c r="B301" s="329" t="s">
        <v>462</v>
      </c>
      <c r="C301" s="329" t="s">
        <v>463</v>
      </c>
      <c r="D301" s="333" t="s">
        <v>464</v>
      </c>
      <c r="E301" s="319">
        <f>VLOOKUP(B301,'Fire EN 54'!$D$5:$H$497,5,0)</f>
        <v>558</v>
      </c>
      <c r="F301" s="108" t="s">
        <v>694</v>
      </c>
      <c r="G301" s="321" t="s">
        <v>3</v>
      </c>
      <c r="H301" s="321"/>
      <c r="I301" s="321"/>
      <c r="J301" s="85" t="s">
        <v>868</v>
      </c>
      <c r="K301" s="85" t="s">
        <v>603</v>
      </c>
      <c r="L301" s="327" t="s">
        <v>677</v>
      </c>
      <c r="M301" s="582">
        <f>VLOOKUP(B301,'Fire EN 54'!$D$5:$L$493,9,0)</f>
        <v>7326909890</v>
      </c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0"/>
      <c r="AT301" s="50"/>
      <c r="AU301" s="50"/>
      <c r="AV301" s="50"/>
      <c r="AW301" s="50"/>
      <c r="AX301" s="50"/>
      <c r="AY301" s="50"/>
      <c r="AZ301" s="50"/>
      <c r="BA301" s="50"/>
      <c r="BB301" s="50"/>
      <c r="BC301" s="50"/>
      <c r="BD301" s="50"/>
      <c r="BE301" s="50"/>
      <c r="BF301" s="50"/>
      <c r="BG301" s="50"/>
      <c r="BH301" s="50"/>
      <c r="BI301" s="50"/>
      <c r="BJ301" s="50"/>
      <c r="BK301" s="50"/>
      <c r="BL301" s="50"/>
      <c r="BM301" s="50"/>
      <c r="BN301" s="50"/>
      <c r="BO301" s="50"/>
      <c r="BP301" s="50"/>
      <c r="BQ301" s="50"/>
      <c r="BR301" s="50"/>
      <c r="BS301" s="50"/>
      <c r="BT301" s="50"/>
      <c r="BU301" s="50"/>
      <c r="BV301" s="50"/>
      <c r="BW301" s="50"/>
      <c r="BX301" s="50"/>
      <c r="BY301" s="50"/>
      <c r="BZ301" s="50"/>
      <c r="CA301" s="50"/>
      <c r="CB301" s="50"/>
      <c r="CC301" s="50"/>
      <c r="CD301" s="50"/>
      <c r="CE301" s="50"/>
      <c r="CF301" s="50"/>
      <c r="CG301" s="50"/>
      <c r="CH301" s="50"/>
      <c r="CI301" s="50"/>
      <c r="CJ301" s="50"/>
      <c r="CK301" s="50"/>
      <c r="CL301" s="50"/>
      <c r="CM301" s="50"/>
      <c r="CN301" s="50"/>
      <c r="CO301" s="50"/>
      <c r="CP301" s="50"/>
      <c r="CQ301" s="50"/>
      <c r="CR301" s="50"/>
      <c r="CS301" s="50"/>
      <c r="CT301" s="50"/>
      <c r="CU301" s="50"/>
      <c r="CV301" s="50"/>
      <c r="CW301" s="50"/>
      <c r="CX301" s="50"/>
      <c r="CY301" s="50"/>
      <c r="CZ301" s="50"/>
      <c r="DA301" s="50"/>
      <c r="DB301" s="50"/>
      <c r="DC301" s="50"/>
      <c r="DD301" s="50"/>
      <c r="DE301" s="50"/>
      <c r="DF301" s="50"/>
      <c r="DG301" s="50"/>
      <c r="DH301" s="50"/>
      <c r="DI301" s="50"/>
      <c r="DJ301" s="50"/>
      <c r="DK301" s="50"/>
      <c r="DL301" s="50"/>
      <c r="DM301" s="50"/>
      <c r="DN301" s="50"/>
      <c r="DO301" s="50"/>
      <c r="DP301" s="50"/>
      <c r="DQ301" s="50"/>
      <c r="DR301" s="50"/>
      <c r="DS301" s="50"/>
      <c r="DT301" s="50"/>
      <c r="DU301" s="50"/>
      <c r="DV301" s="50"/>
      <c r="DW301" s="50"/>
      <c r="DX301" s="50"/>
      <c r="DY301" s="50"/>
      <c r="DZ301" s="50"/>
      <c r="EA301" s="50"/>
      <c r="EB301" s="50"/>
      <c r="EC301" s="50"/>
      <c r="ED301" s="50"/>
      <c r="EE301" s="50"/>
      <c r="EF301" s="50"/>
      <c r="EG301" s="50"/>
      <c r="EH301" s="50"/>
      <c r="EI301" s="50"/>
      <c r="EJ301" s="50"/>
      <c r="EK301" s="50"/>
      <c r="EL301" s="50"/>
      <c r="EM301" s="50"/>
      <c r="EN301" s="50"/>
      <c r="EO301" s="50"/>
      <c r="EP301" s="50"/>
      <c r="EQ301" s="50"/>
      <c r="ER301" s="50"/>
      <c r="ES301" s="50"/>
      <c r="ET301" s="50"/>
      <c r="EU301" s="50"/>
      <c r="EV301" s="50"/>
      <c r="EW301" s="50"/>
      <c r="EX301" s="50"/>
      <c r="EY301" s="50"/>
      <c r="EZ301" s="50"/>
      <c r="FA301" s="50"/>
      <c r="FB301" s="50"/>
      <c r="FC301" s="50"/>
      <c r="FD301" s="50"/>
    </row>
    <row r="302" spans="1:160" s="55" customFormat="1" ht="51" customHeight="1" x14ac:dyDescent="0.15">
      <c r="A302" s="56"/>
      <c r="B302" s="329" t="s">
        <v>465</v>
      </c>
      <c r="C302" s="329" t="s">
        <v>466</v>
      </c>
      <c r="D302" s="333" t="s">
        <v>467</v>
      </c>
      <c r="E302" s="319">
        <f>VLOOKUP(B302,'Fire EN 54'!$D$5:$H$497,5,0)</f>
        <v>10</v>
      </c>
      <c r="F302" s="108" t="s">
        <v>694</v>
      </c>
      <c r="G302" s="321" t="s">
        <v>3</v>
      </c>
      <c r="H302" s="321"/>
      <c r="I302" s="321"/>
      <c r="J302" s="85" t="s">
        <v>868</v>
      </c>
      <c r="K302" s="85" t="s">
        <v>603</v>
      </c>
      <c r="L302" s="327" t="s">
        <v>677</v>
      </c>
      <c r="M302" s="582">
        <f>VLOOKUP(B302,'Fire EN 54'!$D$5:$L$493,9,0)</f>
        <v>3926909790</v>
      </c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0"/>
      <c r="AT302" s="50"/>
      <c r="AU302" s="50"/>
      <c r="AV302" s="50"/>
      <c r="AW302" s="50"/>
      <c r="AX302" s="50"/>
      <c r="AY302" s="50"/>
      <c r="AZ302" s="50"/>
      <c r="BA302" s="50"/>
      <c r="BB302" s="50"/>
      <c r="BC302" s="50"/>
      <c r="BD302" s="50"/>
      <c r="BE302" s="50"/>
      <c r="BF302" s="50"/>
      <c r="BG302" s="50"/>
      <c r="BH302" s="50"/>
      <c r="BI302" s="50"/>
      <c r="BJ302" s="50"/>
      <c r="BK302" s="50"/>
      <c r="BL302" s="50"/>
      <c r="BM302" s="50"/>
      <c r="BN302" s="50"/>
      <c r="BO302" s="50"/>
      <c r="BP302" s="50"/>
      <c r="BQ302" s="50"/>
      <c r="BR302" s="50"/>
      <c r="BS302" s="50"/>
      <c r="BT302" s="50"/>
      <c r="BU302" s="50"/>
      <c r="BV302" s="50"/>
      <c r="BW302" s="50"/>
      <c r="BX302" s="50"/>
      <c r="BY302" s="50"/>
      <c r="BZ302" s="50"/>
      <c r="CA302" s="50"/>
      <c r="CB302" s="50"/>
      <c r="CC302" s="50"/>
      <c r="CD302" s="50"/>
      <c r="CE302" s="50"/>
      <c r="CF302" s="50"/>
      <c r="CG302" s="50"/>
      <c r="CH302" s="50"/>
      <c r="CI302" s="50"/>
      <c r="CJ302" s="50"/>
      <c r="CK302" s="50"/>
      <c r="CL302" s="50"/>
      <c r="CM302" s="50"/>
      <c r="CN302" s="50"/>
      <c r="CO302" s="50"/>
      <c r="CP302" s="50"/>
      <c r="CQ302" s="50"/>
      <c r="CR302" s="50"/>
      <c r="CS302" s="50"/>
      <c r="CT302" s="50"/>
      <c r="CU302" s="50"/>
      <c r="CV302" s="50"/>
      <c r="CW302" s="50"/>
      <c r="CX302" s="50"/>
      <c r="CY302" s="50"/>
      <c r="CZ302" s="50"/>
      <c r="DA302" s="50"/>
      <c r="DB302" s="50"/>
      <c r="DC302" s="50"/>
      <c r="DD302" s="50"/>
      <c r="DE302" s="50"/>
      <c r="DF302" s="50"/>
      <c r="DG302" s="50"/>
      <c r="DH302" s="50"/>
      <c r="DI302" s="50"/>
      <c r="DJ302" s="50"/>
      <c r="DK302" s="50"/>
      <c r="DL302" s="50"/>
      <c r="DM302" s="50"/>
      <c r="DN302" s="50"/>
      <c r="DO302" s="50"/>
      <c r="DP302" s="50"/>
      <c r="DQ302" s="50"/>
      <c r="DR302" s="50"/>
      <c r="DS302" s="50"/>
      <c r="DT302" s="50"/>
      <c r="DU302" s="50"/>
      <c r="DV302" s="50"/>
      <c r="DW302" s="50"/>
      <c r="DX302" s="50"/>
      <c r="DY302" s="50"/>
      <c r="DZ302" s="50"/>
      <c r="EA302" s="50"/>
      <c r="EB302" s="50"/>
      <c r="EC302" s="50"/>
      <c r="ED302" s="50"/>
      <c r="EE302" s="50"/>
      <c r="EF302" s="50"/>
      <c r="EG302" s="50"/>
      <c r="EH302" s="50"/>
      <c r="EI302" s="50"/>
      <c r="EJ302" s="50"/>
      <c r="EK302" s="50"/>
      <c r="EL302" s="50"/>
      <c r="EM302" s="50"/>
      <c r="EN302" s="50"/>
      <c r="EO302" s="50"/>
      <c r="EP302" s="50"/>
      <c r="EQ302" s="50"/>
      <c r="ER302" s="50"/>
      <c r="ES302" s="50"/>
      <c r="ET302" s="50"/>
      <c r="EU302" s="50"/>
      <c r="EV302" s="50"/>
      <c r="EW302" s="50"/>
      <c r="EX302" s="50"/>
      <c r="EY302" s="50"/>
      <c r="EZ302" s="50"/>
      <c r="FA302" s="50"/>
      <c r="FB302" s="50"/>
      <c r="FC302" s="50"/>
      <c r="FD302" s="50"/>
    </row>
    <row r="303" spans="1:160" s="55" customFormat="1" ht="51" customHeight="1" x14ac:dyDescent="0.15">
      <c r="A303" s="56"/>
      <c r="B303" s="329" t="s">
        <v>468</v>
      </c>
      <c r="C303" s="328" t="s">
        <v>469</v>
      </c>
      <c r="D303" s="333" t="s">
        <v>702</v>
      </c>
      <c r="E303" s="319">
        <f>VLOOKUP(B303,'Fire EN 54'!$D$5:$H$497,5,0)</f>
        <v>10</v>
      </c>
      <c r="F303" s="108" t="s">
        <v>694</v>
      </c>
      <c r="G303" s="321" t="s">
        <v>3</v>
      </c>
      <c r="H303" s="335" t="s">
        <v>731</v>
      </c>
      <c r="I303" s="335"/>
      <c r="J303" s="85" t="s">
        <v>868</v>
      </c>
      <c r="K303" s="85" t="s">
        <v>603</v>
      </c>
      <c r="L303" s="327" t="s">
        <v>677</v>
      </c>
      <c r="M303" s="582">
        <f>VLOOKUP(B303,'Fire EN 54'!$D$5:$L$493,9,0)</f>
        <v>3926909790</v>
      </c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0"/>
      <c r="AT303" s="50"/>
      <c r="AU303" s="50"/>
      <c r="AV303" s="50"/>
      <c r="AW303" s="50"/>
      <c r="AX303" s="50"/>
      <c r="AY303" s="50"/>
      <c r="AZ303" s="50"/>
      <c r="BA303" s="50"/>
      <c r="BB303" s="50"/>
      <c r="BC303" s="50"/>
      <c r="BD303" s="50"/>
      <c r="BE303" s="50"/>
      <c r="BF303" s="50"/>
      <c r="BG303" s="50"/>
      <c r="BH303" s="50"/>
      <c r="BI303" s="50"/>
      <c r="BJ303" s="50"/>
      <c r="BK303" s="50"/>
      <c r="BL303" s="50"/>
      <c r="BM303" s="50"/>
      <c r="BN303" s="50"/>
      <c r="BO303" s="50"/>
      <c r="BP303" s="50"/>
      <c r="BQ303" s="50"/>
      <c r="BR303" s="50"/>
      <c r="BS303" s="50"/>
      <c r="BT303" s="50"/>
      <c r="BU303" s="50"/>
      <c r="BV303" s="50"/>
      <c r="BW303" s="50"/>
      <c r="BX303" s="50"/>
      <c r="BY303" s="50"/>
      <c r="BZ303" s="50"/>
      <c r="CA303" s="50"/>
      <c r="CB303" s="50"/>
      <c r="CC303" s="50"/>
      <c r="CD303" s="50"/>
      <c r="CE303" s="50"/>
      <c r="CF303" s="50"/>
      <c r="CG303" s="50"/>
      <c r="CH303" s="50"/>
      <c r="CI303" s="50"/>
      <c r="CJ303" s="50"/>
      <c r="CK303" s="50"/>
      <c r="CL303" s="50"/>
      <c r="CM303" s="50"/>
      <c r="CN303" s="50"/>
      <c r="CO303" s="50"/>
      <c r="CP303" s="50"/>
      <c r="CQ303" s="50"/>
      <c r="CR303" s="50"/>
      <c r="CS303" s="50"/>
      <c r="CT303" s="50"/>
      <c r="CU303" s="50"/>
      <c r="CV303" s="50"/>
      <c r="CW303" s="50"/>
      <c r="CX303" s="50"/>
      <c r="CY303" s="50"/>
      <c r="CZ303" s="50"/>
      <c r="DA303" s="50"/>
      <c r="DB303" s="50"/>
      <c r="DC303" s="50"/>
      <c r="DD303" s="50"/>
      <c r="DE303" s="50"/>
      <c r="DF303" s="50"/>
      <c r="DG303" s="50"/>
      <c r="DH303" s="50"/>
      <c r="DI303" s="50"/>
      <c r="DJ303" s="50"/>
      <c r="DK303" s="50"/>
      <c r="DL303" s="50"/>
      <c r="DM303" s="50"/>
      <c r="DN303" s="50"/>
      <c r="DO303" s="50"/>
      <c r="DP303" s="50"/>
      <c r="DQ303" s="50"/>
      <c r="DR303" s="50"/>
      <c r="DS303" s="50"/>
      <c r="DT303" s="50"/>
      <c r="DU303" s="50"/>
      <c r="DV303" s="50"/>
      <c r="DW303" s="50"/>
      <c r="DX303" s="50"/>
      <c r="DY303" s="50"/>
      <c r="DZ303" s="50"/>
      <c r="EA303" s="50"/>
      <c r="EB303" s="50"/>
      <c r="EC303" s="50"/>
      <c r="ED303" s="50"/>
      <c r="EE303" s="50"/>
      <c r="EF303" s="50"/>
      <c r="EG303" s="50"/>
      <c r="EH303" s="50"/>
      <c r="EI303" s="50"/>
      <c r="EJ303" s="50"/>
      <c r="EK303" s="50"/>
      <c r="EL303" s="50"/>
      <c r="EM303" s="50"/>
      <c r="EN303" s="50"/>
      <c r="EO303" s="50"/>
      <c r="EP303" s="50"/>
      <c r="EQ303" s="50"/>
      <c r="ER303" s="50"/>
      <c r="ES303" s="50"/>
      <c r="ET303" s="50"/>
      <c r="EU303" s="50"/>
      <c r="EV303" s="50"/>
      <c r="EW303" s="50"/>
      <c r="EX303" s="50"/>
      <c r="EY303" s="50"/>
      <c r="EZ303" s="50"/>
      <c r="FA303" s="50"/>
      <c r="FB303" s="50"/>
      <c r="FC303" s="50"/>
      <c r="FD303" s="50"/>
    </row>
    <row r="304" spans="1:160" s="55" customFormat="1" ht="51" customHeight="1" x14ac:dyDescent="0.15">
      <c r="A304" s="56"/>
      <c r="B304" s="329" t="s">
        <v>470</v>
      </c>
      <c r="C304" s="328" t="s">
        <v>471</v>
      </c>
      <c r="D304" s="333" t="s">
        <v>703</v>
      </c>
      <c r="E304" s="319">
        <f>VLOOKUP(B304,'Fire EN 54'!$D$5:$H$497,5,0)</f>
        <v>10</v>
      </c>
      <c r="F304" s="108" t="s">
        <v>694</v>
      </c>
      <c r="G304" s="321" t="s">
        <v>3</v>
      </c>
      <c r="H304" s="335" t="s">
        <v>731</v>
      </c>
      <c r="I304" s="335"/>
      <c r="J304" s="85" t="s">
        <v>868</v>
      </c>
      <c r="K304" s="85" t="s">
        <v>603</v>
      </c>
      <c r="L304" s="327" t="s">
        <v>677</v>
      </c>
      <c r="M304" s="582">
        <f>VLOOKUP(B304,'Fire EN 54'!$D$5:$L$493,9,0)</f>
        <v>3926909790</v>
      </c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0"/>
      <c r="AT304" s="50"/>
      <c r="AU304" s="50"/>
      <c r="AV304" s="50"/>
      <c r="AW304" s="50"/>
      <c r="AX304" s="50"/>
      <c r="AY304" s="50"/>
      <c r="AZ304" s="50"/>
      <c r="BA304" s="50"/>
      <c r="BB304" s="50"/>
      <c r="BC304" s="50"/>
      <c r="BD304" s="50"/>
      <c r="BE304" s="50"/>
      <c r="BF304" s="50"/>
      <c r="BG304" s="50"/>
      <c r="BH304" s="50"/>
      <c r="BI304" s="50"/>
      <c r="BJ304" s="50"/>
      <c r="BK304" s="50"/>
      <c r="BL304" s="50"/>
      <c r="BM304" s="50"/>
      <c r="BN304" s="50"/>
      <c r="BO304" s="50"/>
      <c r="BP304" s="50"/>
      <c r="BQ304" s="50"/>
      <c r="BR304" s="50"/>
      <c r="BS304" s="50"/>
      <c r="BT304" s="50"/>
      <c r="BU304" s="50"/>
      <c r="BV304" s="50"/>
      <c r="BW304" s="50"/>
      <c r="BX304" s="50"/>
      <c r="BY304" s="50"/>
      <c r="BZ304" s="50"/>
      <c r="CA304" s="50"/>
      <c r="CB304" s="50"/>
      <c r="CC304" s="50"/>
      <c r="CD304" s="50"/>
      <c r="CE304" s="50"/>
      <c r="CF304" s="50"/>
      <c r="CG304" s="50"/>
      <c r="CH304" s="50"/>
      <c r="CI304" s="50"/>
      <c r="CJ304" s="50"/>
      <c r="CK304" s="50"/>
      <c r="CL304" s="50"/>
      <c r="CM304" s="50"/>
      <c r="CN304" s="50"/>
      <c r="CO304" s="50"/>
      <c r="CP304" s="50"/>
      <c r="CQ304" s="50"/>
      <c r="CR304" s="50"/>
      <c r="CS304" s="50"/>
      <c r="CT304" s="50"/>
      <c r="CU304" s="50"/>
      <c r="CV304" s="50"/>
      <c r="CW304" s="50"/>
      <c r="CX304" s="50"/>
      <c r="CY304" s="50"/>
      <c r="CZ304" s="50"/>
      <c r="DA304" s="50"/>
      <c r="DB304" s="50"/>
      <c r="DC304" s="50"/>
      <c r="DD304" s="50"/>
      <c r="DE304" s="50"/>
      <c r="DF304" s="50"/>
      <c r="DG304" s="50"/>
      <c r="DH304" s="50"/>
      <c r="DI304" s="50"/>
      <c r="DJ304" s="50"/>
      <c r="DK304" s="50"/>
      <c r="DL304" s="50"/>
      <c r="DM304" s="50"/>
      <c r="DN304" s="50"/>
      <c r="DO304" s="50"/>
      <c r="DP304" s="50"/>
      <c r="DQ304" s="50"/>
      <c r="DR304" s="50"/>
      <c r="DS304" s="50"/>
      <c r="DT304" s="50"/>
      <c r="DU304" s="50"/>
      <c r="DV304" s="50"/>
      <c r="DW304" s="50"/>
      <c r="DX304" s="50"/>
      <c r="DY304" s="50"/>
      <c r="DZ304" s="50"/>
      <c r="EA304" s="50"/>
      <c r="EB304" s="50"/>
      <c r="EC304" s="50"/>
      <c r="ED304" s="50"/>
      <c r="EE304" s="50"/>
      <c r="EF304" s="50"/>
      <c r="EG304" s="50"/>
      <c r="EH304" s="50"/>
      <c r="EI304" s="50"/>
      <c r="EJ304" s="50"/>
      <c r="EK304" s="50"/>
      <c r="EL304" s="50"/>
      <c r="EM304" s="50"/>
      <c r="EN304" s="50"/>
      <c r="EO304" s="50"/>
      <c r="EP304" s="50"/>
      <c r="EQ304" s="50"/>
      <c r="ER304" s="50"/>
      <c r="ES304" s="50"/>
      <c r="ET304" s="50"/>
      <c r="EU304" s="50"/>
      <c r="EV304" s="50"/>
      <c r="EW304" s="50"/>
      <c r="EX304" s="50"/>
      <c r="EY304" s="50"/>
      <c r="EZ304" s="50"/>
      <c r="FA304" s="50"/>
      <c r="FB304" s="50"/>
      <c r="FC304" s="50"/>
      <c r="FD304" s="50"/>
    </row>
    <row r="305" spans="1:160" s="55" customFormat="1" ht="51" customHeight="1" x14ac:dyDescent="0.15">
      <c r="A305" s="56"/>
      <c r="B305" s="329" t="s">
        <v>472</v>
      </c>
      <c r="C305" s="328" t="s">
        <v>473</v>
      </c>
      <c r="D305" s="333" t="s">
        <v>704</v>
      </c>
      <c r="E305" s="319">
        <f>VLOOKUP(B305,'Fire EN 54'!$D$5:$H$497,5,0)</f>
        <v>10</v>
      </c>
      <c r="F305" s="108" t="s">
        <v>694</v>
      </c>
      <c r="G305" s="321" t="s">
        <v>3</v>
      </c>
      <c r="H305" s="335" t="s">
        <v>731</v>
      </c>
      <c r="I305" s="335"/>
      <c r="J305" s="85" t="s">
        <v>868</v>
      </c>
      <c r="K305" s="85" t="s">
        <v>603</v>
      </c>
      <c r="L305" s="327" t="s">
        <v>677</v>
      </c>
      <c r="M305" s="582">
        <f>VLOOKUP(B305,'Fire EN 54'!$D$5:$L$493,9,0)</f>
        <v>3926909790</v>
      </c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0"/>
      <c r="AT305" s="50"/>
      <c r="AU305" s="50"/>
      <c r="AV305" s="50"/>
      <c r="AW305" s="50"/>
      <c r="AX305" s="50"/>
      <c r="AY305" s="50"/>
      <c r="AZ305" s="50"/>
      <c r="BA305" s="50"/>
      <c r="BB305" s="50"/>
      <c r="BC305" s="50"/>
      <c r="BD305" s="50"/>
      <c r="BE305" s="50"/>
      <c r="BF305" s="50"/>
      <c r="BG305" s="50"/>
      <c r="BH305" s="50"/>
      <c r="BI305" s="50"/>
      <c r="BJ305" s="50"/>
      <c r="BK305" s="50"/>
      <c r="BL305" s="50"/>
      <c r="BM305" s="50"/>
      <c r="BN305" s="50"/>
      <c r="BO305" s="50"/>
      <c r="BP305" s="50"/>
      <c r="BQ305" s="50"/>
      <c r="BR305" s="50"/>
      <c r="BS305" s="50"/>
      <c r="BT305" s="50"/>
      <c r="BU305" s="50"/>
      <c r="BV305" s="50"/>
      <c r="BW305" s="50"/>
      <c r="BX305" s="50"/>
      <c r="BY305" s="50"/>
      <c r="BZ305" s="50"/>
      <c r="CA305" s="50"/>
      <c r="CB305" s="50"/>
      <c r="CC305" s="50"/>
      <c r="CD305" s="50"/>
      <c r="CE305" s="50"/>
      <c r="CF305" s="50"/>
      <c r="CG305" s="50"/>
      <c r="CH305" s="50"/>
      <c r="CI305" s="50"/>
      <c r="CJ305" s="50"/>
      <c r="CK305" s="50"/>
      <c r="CL305" s="50"/>
      <c r="CM305" s="50"/>
      <c r="CN305" s="50"/>
      <c r="CO305" s="50"/>
      <c r="CP305" s="50"/>
      <c r="CQ305" s="50"/>
      <c r="CR305" s="50"/>
      <c r="CS305" s="50"/>
      <c r="CT305" s="50"/>
      <c r="CU305" s="50"/>
      <c r="CV305" s="50"/>
      <c r="CW305" s="50"/>
      <c r="CX305" s="50"/>
      <c r="CY305" s="50"/>
      <c r="CZ305" s="50"/>
      <c r="DA305" s="50"/>
      <c r="DB305" s="50"/>
      <c r="DC305" s="50"/>
      <c r="DD305" s="50"/>
      <c r="DE305" s="50"/>
      <c r="DF305" s="50"/>
      <c r="DG305" s="50"/>
      <c r="DH305" s="50"/>
      <c r="DI305" s="50"/>
      <c r="DJ305" s="50"/>
      <c r="DK305" s="50"/>
      <c r="DL305" s="50"/>
      <c r="DM305" s="50"/>
      <c r="DN305" s="50"/>
      <c r="DO305" s="50"/>
      <c r="DP305" s="50"/>
      <c r="DQ305" s="50"/>
      <c r="DR305" s="50"/>
      <c r="DS305" s="50"/>
      <c r="DT305" s="50"/>
      <c r="DU305" s="50"/>
      <c r="DV305" s="50"/>
      <c r="DW305" s="50"/>
      <c r="DX305" s="50"/>
      <c r="DY305" s="50"/>
      <c r="DZ305" s="50"/>
      <c r="EA305" s="50"/>
      <c r="EB305" s="50"/>
      <c r="EC305" s="50"/>
      <c r="ED305" s="50"/>
      <c r="EE305" s="50"/>
      <c r="EF305" s="50"/>
      <c r="EG305" s="50"/>
      <c r="EH305" s="50"/>
      <c r="EI305" s="50"/>
      <c r="EJ305" s="50"/>
      <c r="EK305" s="50"/>
      <c r="EL305" s="50"/>
      <c r="EM305" s="50"/>
      <c r="EN305" s="50"/>
      <c r="EO305" s="50"/>
      <c r="EP305" s="50"/>
      <c r="EQ305" s="50"/>
      <c r="ER305" s="50"/>
      <c r="ES305" s="50"/>
      <c r="ET305" s="50"/>
      <c r="EU305" s="50"/>
      <c r="EV305" s="50"/>
      <c r="EW305" s="50"/>
      <c r="EX305" s="50"/>
      <c r="EY305" s="50"/>
      <c r="EZ305" s="50"/>
      <c r="FA305" s="50"/>
      <c r="FB305" s="50"/>
      <c r="FC305" s="50"/>
      <c r="FD305" s="50"/>
    </row>
    <row r="306" spans="1:160" s="55" customFormat="1" ht="51" customHeight="1" x14ac:dyDescent="0.15">
      <c r="A306" s="56"/>
      <c r="B306" s="329" t="s">
        <v>474</v>
      </c>
      <c r="C306" s="328" t="s">
        <v>475</v>
      </c>
      <c r="D306" s="333" t="s">
        <v>705</v>
      </c>
      <c r="E306" s="319">
        <f>VLOOKUP(B306,'Fire EN 54'!$D$5:$H$497,5,0)</f>
        <v>10</v>
      </c>
      <c r="F306" s="108" t="s">
        <v>694</v>
      </c>
      <c r="G306" s="321" t="s">
        <v>3</v>
      </c>
      <c r="H306" s="335" t="s">
        <v>731</v>
      </c>
      <c r="I306" s="335"/>
      <c r="J306" s="85" t="s">
        <v>868</v>
      </c>
      <c r="K306" s="85" t="s">
        <v>603</v>
      </c>
      <c r="L306" s="327" t="s">
        <v>677</v>
      </c>
      <c r="M306" s="582">
        <f>VLOOKUP(B306,'Fire EN 54'!$D$5:$L$493,9,0)</f>
        <v>3926909790</v>
      </c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0"/>
      <c r="AT306" s="50"/>
      <c r="AU306" s="50"/>
      <c r="AV306" s="50"/>
      <c r="AW306" s="50"/>
      <c r="AX306" s="50"/>
      <c r="AY306" s="50"/>
      <c r="AZ306" s="50"/>
      <c r="BA306" s="50"/>
      <c r="BB306" s="50"/>
      <c r="BC306" s="50"/>
      <c r="BD306" s="50"/>
      <c r="BE306" s="50"/>
      <c r="BF306" s="50"/>
      <c r="BG306" s="50"/>
      <c r="BH306" s="50"/>
      <c r="BI306" s="50"/>
      <c r="BJ306" s="50"/>
      <c r="BK306" s="50"/>
      <c r="BL306" s="50"/>
      <c r="BM306" s="50"/>
      <c r="BN306" s="50"/>
      <c r="BO306" s="50"/>
      <c r="BP306" s="50"/>
      <c r="BQ306" s="50"/>
      <c r="BR306" s="50"/>
      <c r="BS306" s="50"/>
      <c r="BT306" s="50"/>
      <c r="BU306" s="50"/>
      <c r="BV306" s="50"/>
      <c r="BW306" s="50"/>
      <c r="BX306" s="50"/>
      <c r="BY306" s="50"/>
      <c r="BZ306" s="50"/>
      <c r="CA306" s="50"/>
      <c r="CB306" s="50"/>
      <c r="CC306" s="50"/>
      <c r="CD306" s="50"/>
      <c r="CE306" s="50"/>
      <c r="CF306" s="50"/>
      <c r="CG306" s="50"/>
      <c r="CH306" s="50"/>
      <c r="CI306" s="50"/>
      <c r="CJ306" s="50"/>
      <c r="CK306" s="50"/>
      <c r="CL306" s="50"/>
      <c r="CM306" s="50"/>
      <c r="CN306" s="50"/>
      <c r="CO306" s="50"/>
      <c r="CP306" s="50"/>
      <c r="CQ306" s="50"/>
      <c r="CR306" s="50"/>
      <c r="CS306" s="50"/>
      <c r="CT306" s="50"/>
      <c r="CU306" s="50"/>
      <c r="CV306" s="50"/>
      <c r="CW306" s="50"/>
      <c r="CX306" s="50"/>
      <c r="CY306" s="50"/>
      <c r="CZ306" s="50"/>
      <c r="DA306" s="50"/>
      <c r="DB306" s="50"/>
      <c r="DC306" s="50"/>
      <c r="DD306" s="50"/>
      <c r="DE306" s="50"/>
      <c r="DF306" s="50"/>
      <c r="DG306" s="50"/>
      <c r="DH306" s="50"/>
      <c r="DI306" s="50"/>
      <c r="DJ306" s="50"/>
      <c r="DK306" s="50"/>
      <c r="DL306" s="50"/>
      <c r="DM306" s="50"/>
      <c r="DN306" s="50"/>
      <c r="DO306" s="50"/>
      <c r="DP306" s="50"/>
      <c r="DQ306" s="50"/>
      <c r="DR306" s="50"/>
      <c r="DS306" s="50"/>
      <c r="DT306" s="50"/>
      <c r="DU306" s="50"/>
      <c r="DV306" s="50"/>
      <c r="DW306" s="50"/>
      <c r="DX306" s="50"/>
      <c r="DY306" s="50"/>
      <c r="DZ306" s="50"/>
      <c r="EA306" s="50"/>
      <c r="EB306" s="50"/>
      <c r="EC306" s="50"/>
      <c r="ED306" s="50"/>
      <c r="EE306" s="50"/>
      <c r="EF306" s="50"/>
      <c r="EG306" s="50"/>
      <c r="EH306" s="50"/>
      <c r="EI306" s="50"/>
      <c r="EJ306" s="50"/>
      <c r="EK306" s="50"/>
      <c r="EL306" s="50"/>
      <c r="EM306" s="50"/>
      <c r="EN306" s="50"/>
      <c r="EO306" s="50"/>
      <c r="EP306" s="50"/>
      <c r="EQ306" s="50"/>
      <c r="ER306" s="50"/>
      <c r="ES306" s="50"/>
      <c r="ET306" s="50"/>
      <c r="EU306" s="50"/>
      <c r="EV306" s="50"/>
      <c r="EW306" s="50"/>
      <c r="EX306" s="50"/>
      <c r="EY306" s="50"/>
      <c r="EZ306" s="50"/>
      <c r="FA306" s="50"/>
      <c r="FB306" s="50"/>
      <c r="FC306" s="50"/>
      <c r="FD306" s="50"/>
    </row>
    <row r="307" spans="1:160" s="55" customFormat="1" ht="51" customHeight="1" x14ac:dyDescent="0.15">
      <c r="A307" s="56"/>
      <c r="B307" s="329" t="s">
        <v>476</v>
      </c>
      <c r="C307" s="328" t="s">
        <v>477</v>
      </c>
      <c r="D307" s="333" t="s">
        <v>706</v>
      </c>
      <c r="E307" s="319">
        <f>VLOOKUP(B307,'Fire EN 54'!$D$5:$H$497,5,0)</f>
        <v>10</v>
      </c>
      <c r="F307" s="108" t="s">
        <v>694</v>
      </c>
      <c r="G307" s="321" t="s">
        <v>3</v>
      </c>
      <c r="H307" s="335" t="s">
        <v>731</v>
      </c>
      <c r="I307" s="335"/>
      <c r="J307" s="85" t="s">
        <v>868</v>
      </c>
      <c r="K307" s="85" t="s">
        <v>603</v>
      </c>
      <c r="L307" s="327" t="s">
        <v>677</v>
      </c>
      <c r="M307" s="582">
        <f>VLOOKUP(B307,'Fire EN 54'!$D$5:$L$493,9,0)</f>
        <v>3926909790</v>
      </c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0"/>
      <c r="AT307" s="50"/>
      <c r="AU307" s="50"/>
      <c r="AV307" s="50"/>
      <c r="AW307" s="50"/>
      <c r="AX307" s="50"/>
      <c r="AY307" s="50"/>
      <c r="AZ307" s="50"/>
      <c r="BA307" s="50"/>
      <c r="BB307" s="50"/>
      <c r="BC307" s="50"/>
      <c r="BD307" s="50"/>
      <c r="BE307" s="50"/>
      <c r="BF307" s="50"/>
      <c r="BG307" s="50"/>
      <c r="BH307" s="50"/>
      <c r="BI307" s="50"/>
      <c r="BJ307" s="50"/>
      <c r="BK307" s="50"/>
      <c r="BL307" s="50"/>
      <c r="BM307" s="50"/>
      <c r="BN307" s="50"/>
      <c r="BO307" s="50"/>
      <c r="BP307" s="50"/>
      <c r="BQ307" s="50"/>
      <c r="BR307" s="50"/>
      <c r="BS307" s="50"/>
      <c r="BT307" s="50"/>
      <c r="BU307" s="50"/>
      <c r="BV307" s="50"/>
      <c r="BW307" s="50"/>
      <c r="BX307" s="50"/>
      <c r="BY307" s="50"/>
      <c r="BZ307" s="50"/>
      <c r="CA307" s="50"/>
      <c r="CB307" s="50"/>
      <c r="CC307" s="50"/>
      <c r="CD307" s="50"/>
      <c r="CE307" s="50"/>
      <c r="CF307" s="50"/>
      <c r="CG307" s="50"/>
      <c r="CH307" s="50"/>
      <c r="CI307" s="50"/>
      <c r="CJ307" s="50"/>
      <c r="CK307" s="50"/>
      <c r="CL307" s="50"/>
      <c r="CM307" s="50"/>
      <c r="CN307" s="50"/>
      <c r="CO307" s="50"/>
      <c r="CP307" s="50"/>
      <c r="CQ307" s="50"/>
      <c r="CR307" s="50"/>
      <c r="CS307" s="50"/>
      <c r="CT307" s="50"/>
      <c r="CU307" s="50"/>
      <c r="CV307" s="50"/>
      <c r="CW307" s="50"/>
      <c r="CX307" s="50"/>
      <c r="CY307" s="50"/>
      <c r="CZ307" s="50"/>
      <c r="DA307" s="50"/>
      <c r="DB307" s="50"/>
      <c r="DC307" s="50"/>
      <c r="DD307" s="50"/>
      <c r="DE307" s="50"/>
      <c r="DF307" s="50"/>
      <c r="DG307" s="50"/>
      <c r="DH307" s="50"/>
      <c r="DI307" s="50"/>
      <c r="DJ307" s="50"/>
      <c r="DK307" s="50"/>
      <c r="DL307" s="50"/>
      <c r="DM307" s="50"/>
      <c r="DN307" s="50"/>
      <c r="DO307" s="50"/>
      <c r="DP307" s="50"/>
      <c r="DQ307" s="50"/>
      <c r="DR307" s="50"/>
      <c r="DS307" s="50"/>
      <c r="DT307" s="50"/>
      <c r="DU307" s="50"/>
      <c r="DV307" s="50"/>
      <c r="DW307" s="50"/>
      <c r="DX307" s="50"/>
      <c r="DY307" s="50"/>
      <c r="DZ307" s="50"/>
      <c r="EA307" s="50"/>
      <c r="EB307" s="50"/>
      <c r="EC307" s="50"/>
      <c r="ED307" s="50"/>
      <c r="EE307" s="50"/>
      <c r="EF307" s="50"/>
      <c r="EG307" s="50"/>
      <c r="EH307" s="50"/>
      <c r="EI307" s="50"/>
      <c r="EJ307" s="50"/>
      <c r="EK307" s="50"/>
      <c r="EL307" s="50"/>
      <c r="EM307" s="50"/>
      <c r="EN307" s="50"/>
      <c r="EO307" s="50"/>
      <c r="EP307" s="50"/>
      <c r="EQ307" s="50"/>
      <c r="ER307" s="50"/>
      <c r="ES307" s="50"/>
      <c r="ET307" s="50"/>
      <c r="EU307" s="50"/>
      <c r="EV307" s="50"/>
      <c r="EW307" s="50"/>
      <c r="EX307" s="50"/>
      <c r="EY307" s="50"/>
      <c r="EZ307" s="50"/>
      <c r="FA307" s="50"/>
      <c r="FB307" s="50"/>
      <c r="FC307" s="50"/>
      <c r="FD307" s="50"/>
    </row>
    <row r="308" spans="1:160" s="55" customFormat="1" ht="51" customHeight="1" x14ac:dyDescent="0.15">
      <c r="A308" s="56"/>
      <c r="B308" s="329" t="s">
        <v>478</v>
      </c>
      <c r="C308" s="328" t="s">
        <v>479</v>
      </c>
      <c r="D308" s="333" t="s">
        <v>707</v>
      </c>
      <c r="E308" s="319">
        <f>VLOOKUP(B308,'Fire EN 54'!$D$5:$H$497,5,0)</f>
        <v>10</v>
      </c>
      <c r="F308" s="108" t="s">
        <v>694</v>
      </c>
      <c r="G308" s="321" t="s">
        <v>3</v>
      </c>
      <c r="H308" s="335" t="s">
        <v>731</v>
      </c>
      <c r="I308" s="335"/>
      <c r="J308" s="85" t="s">
        <v>868</v>
      </c>
      <c r="K308" s="85" t="s">
        <v>603</v>
      </c>
      <c r="L308" s="327" t="s">
        <v>677</v>
      </c>
      <c r="M308" s="582">
        <f>VLOOKUP(B308,'Fire EN 54'!$D$5:$L$493,9,0)</f>
        <v>3926909790</v>
      </c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0"/>
      <c r="AT308" s="50"/>
      <c r="AU308" s="50"/>
      <c r="AV308" s="50"/>
      <c r="AW308" s="50"/>
      <c r="AX308" s="50"/>
      <c r="AY308" s="50"/>
      <c r="AZ308" s="50"/>
      <c r="BA308" s="50"/>
      <c r="BB308" s="50"/>
      <c r="BC308" s="50"/>
      <c r="BD308" s="50"/>
      <c r="BE308" s="50"/>
      <c r="BF308" s="50"/>
      <c r="BG308" s="50"/>
      <c r="BH308" s="50"/>
      <c r="BI308" s="50"/>
      <c r="BJ308" s="50"/>
      <c r="BK308" s="50"/>
      <c r="BL308" s="50"/>
      <c r="BM308" s="50"/>
      <c r="BN308" s="50"/>
      <c r="BO308" s="50"/>
      <c r="BP308" s="50"/>
      <c r="BQ308" s="50"/>
      <c r="BR308" s="50"/>
      <c r="BS308" s="50"/>
      <c r="BT308" s="50"/>
      <c r="BU308" s="50"/>
      <c r="BV308" s="50"/>
      <c r="BW308" s="50"/>
      <c r="BX308" s="50"/>
      <c r="BY308" s="50"/>
      <c r="BZ308" s="50"/>
      <c r="CA308" s="50"/>
      <c r="CB308" s="50"/>
      <c r="CC308" s="50"/>
      <c r="CD308" s="50"/>
      <c r="CE308" s="50"/>
      <c r="CF308" s="50"/>
      <c r="CG308" s="50"/>
      <c r="CH308" s="50"/>
      <c r="CI308" s="50"/>
      <c r="CJ308" s="50"/>
      <c r="CK308" s="50"/>
      <c r="CL308" s="50"/>
      <c r="CM308" s="50"/>
      <c r="CN308" s="50"/>
      <c r="CO308" s="50"/>
      <c r="CP308" s="50"/>
      <c r="CQ308" s="50"/>
      <c r="CR308" s="50"/>
      <c r="CS308" s="50"/>
      <c r="CT308" s="50"/>
      <c r="CU308" s="50"/>
      <c r="CV308" s="50"/>
      <c r="CW308" s="50"/>
      <c r="CX308" s="50"/>
      <c r="CY308" s="50"/>
      <c r="CZ308" s="50"/>
      <c r="DA308" s="50"/>
      <c r="DB308" s="50"/>
      <c r="DC308" s="50"/>
      <c r="DD308" s="50"/>
      <c r="DE308" s="50"/>
      <c r="DF308" s="50"/>
      <c r="DG308" s="50"/>
      <c r="DH308" s="50"/>
      <c r="DI308" s="50"/>
      <c r="DJ308" s="50"/>
      <c r="DK308" s="50"/>
      <c r="DL308" s="50"/>
      <c r="DM308" s="50"/>
      <c r="DN308" s="50"/>
      <c r="DO308" s="50"/>
      <c r="DP308" s="50"/>
      <c r="DQ308" s="50"/>
      <c r="DR308" s="50"/>
      <c r="DS308" s="50"/>
      <c r="DT308" s="50"/>
      <c r="DU308" s="50"/>
      <c r="DV308" s="50"/>
      <c r="DW308" s="50"/>
      <c r="DX308" s="50"/>
      <c r="DY308" s="50"/>
      <c r="DZ308" s="50"/>
      <c r="EA308" s="50"/>
      <c r="EB308" s="50"/>
      <c r="EC308" s="50"/>
      <c r="ED308" s="50"/>
      <c r="EE308" s="50"/>
      <c r="EF308" s="50"/>
      <c r="EG308" s="50"/>
      <c r="EH308" s="50"/>
      <c r="EI308" s="50"/>
      <c r="EJ308" s="50"/>
      <c r="EK308" s="50"/>
      <c r="EL308" s="50"/>
      <c r="EM308" s="50"/>
      <c r="EN308" s="50"/>
      <c r="EO308" s="50"/>
      <c r="EP308" s="50"/>
      <c r="EQ308" s="50"/>
      <c r="ER308" s="50"/>
      <c r="ES308" s="50"/>
      <c r="ET308" s="50"/>
      <c r="EU308" s="50"/>
      <c r="EV308" s="50"/>
      <c r="EW308" s="50"/>
      <c r="EX308" s="50"/>
      <c r="EY308" s="50"/>
      <c r="EZ308" s="50"/>
      <c r="FA308" s="50"/>
      <c r="FB308" s="50"/>
      <c r="FC308" s="50"/>
      <c r="FD308" s="50"/>
    </row>
    <row r="309" spans="1:160" s="55" customFormat="1" ht="51" customHeight="1" x14ac:dyDescent="0.15">
      <c r="A309" s="56"/>
      <c r="B309" s="329" t="s">
        <v>480</v>
      </c>
      <c r="C309" s="328" t="s">
        <v>481</v>
      </c>
      <c r="D309" s="333" t="s">
        <v>708</v>
      </c>
      <c r="E309" s="319">
        <f>VLOOKUP(B309,'Fire EN 54'!$D$5:$H$497,5,0)</f>
        <v>10</v>
      </c>
      <c r="F309" s="108" t="s">
        <v>694</v>
      </c>
      <c r="G309" s="321" t="s">
        <v>3</v>
      </c>
      <c r="H309" s="335" t="s">
        <v>731</v>
      </c>
      <c r="I309" s="335"/>
      <c r="J309" s="85" t="s">
        <v>868</v>
      </c>
      <c r="K309" s="85" t="s">
        <v>603</v>
      </c>
      <c r="L309" s="327" t="s">
        <v>677</v>
      </c>
      <c r="M309" s="582">
        <f>VLOOKUP(B309,'Fire EN 54'!$D$5:$L$493,9,0)</f>
        <v>3926909790</v>
      </c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0"/>
      <c r="AT309" s="50"/>
      <c r="AU309" s="50"/>
      <c r="AV309" s="50"/>
      <c r="AW309" s="50"/>
      <c r="AX309" s="50"/>
      <c r="AY309" s="50"/>
      <c r="AZ309" s="50"/>
      <c r="BA309" s="50"/>
      <c r="BB309" s="50"/>
      <c r="BC309" s="50"/>
      <c r="BD309" s="50"/>
      <c r="BE309" s="50"/>
      <c r="BF309" s="50"/>
      <c r="BG309" s="50"/>
      <c r="BH309" s="50"/>
      <c r="BI309" s="50"/>
      <c r="BJ309" s="50"/>
      <c r="BK309" s="50"/>
      <c r="BL309" s="50"/>
      <c r="BM309" s="50"/>
      <c r="BN309" s="50"/>
      <c r="BO309" s="50"/>
      <c r="BP309" s="50"/>
      <c r="BQ309" s="50"/>
      <c r="BR309" s="50"/>
      <c r="BS309" s="50"/>
      <c r="BT309" s="50"/>
      <c r="BU309" s="50"/>
      <c r="BV309" s="50"/>
      <c r="BW309" s="50"/>
      <c r="BX309" s="50"/>
      <c r="BY309" s="50"/>
      <c r="BZ309" s="50"/>
      <c r="CA309" s="50"/>
      <c r="CB309" s="50"/>
      <c r="CC309" s="50"/>
      <c r="CD309" s="50"/>
      <c r="CE309" s="50"/>
      <c r="CF309" s="50"/>
      <c r="CG309" s="50"/>
      <c r="CH309" s="50"/>
      <c r="CI309" s="50"/>
      <c r="CJ309" s="50"/>
      <c r="CK309" s="50"/>
      <c r="CL309" s="50"/>
      <c r="CM309" s="50"/>
      <c r="CN309" s="50"/>
      <c r="CO309" s="50"/>
      <c r="CP309" s="50"/>
      <c r="CQ309" s="50"/>
      <c r="CR309" s="50"/>
      <c r="CS309" s="50"/>
      <c r="CT309" s="50"/>
      <c r="CU309" s="50"/>
      <c r="CV309" s="50"/>
      <c r="CW309" s="50"/>
      <c r="CX309" s="50"/>
      <c r="CY309" s="50"/>
      <c r="CZ309" s="50"/>
      <c r="DA309" s="50"/>
      <c r="DB309" s="50"/>
      <c r="DC309" s="50"/>
      <c r="DD309" s="50"/>
      <c r="DE309" s="50"/>
      <c r="DF309" s="50"/>
      <c r="DG309" s="50"/>
      <c r="DH309" s="50"/>
      <c r="DI309" s="50"/>
      <c r="DJ309" s="50"/>
      <c r="DK309" s="50"/>
      <c r="DL309" s="50"/>
      <c r="DM309" s="50"/>
      <c r="DN309" s="50"/>
      <c r="DO309" s="50"/>
      <c r="DP309" s="50"/>
      <c r="DQ309" s="50"/>
      <c r="DR309" s="50"/>
      <c r="DS309" s="50"/>
      <c r="DT309" s="50"/>
      <c r="DU309" s="50"/>
      <c r="DV309" s="50"/>
      <c r="DW309" s="50"/>
      <c r="DX309" s="50"/>
      <c r="DY309" s="50"/>
      <c r="DZ309" s="50"/>
      <c r="EA309" s="50"/>
      <c r="EB309" s="50"/>
      <c r="EC309" s="50"/>
      <c r="ED309" s="50"/>
      <c r="EE309" s="50"/>
      <c r="EF309" s="50"/>
      <c r="EG309" s="50"/>
      <c r="EH309" s="50"/>
      <c r="EI309" s="50"/>
      <c r="EJ309" s="50"/>
      <c r="EK309" s="50"/>
      <c r="EL309" s="50"/>
      <c r="EM309" s="50"/>
      <c r="EN309" s="50"/>
      <c r="EO309" s="50"/>
      <c r="EP309" s="50"/>
      <c r="EQ309" s="50"/>
      <c r="ER309" s="50"/>
      <c r="ES309" s="50"/>
      <c r="ET309" s="50"/>
      <c r="EU309" s="50"/>
      <c r="EV309" s="50"/>
      <c r="EW309" s="50"/>
      <c r="EX309" s="50"/>
      <c r="EY309" s="50"/>
      <c r="EZ309" s="50"/>
      <c r="FA309" s="50"/>
      <c r="FB309" s="50"/>
      <c r="FC309" s="50"/>
      <c r="FD309" s="50"/>
    </row>
    <row r="310" spans="1:160" s="55" customFormat="1" ht="51" customHeight="1" x14ac:dyDescent="0.15">
      <c r="A310" s="56"/>
      <c r="B310" s="329" t="s">
        <v>482</v>
      </c>
      <c r="C310" s="328" t="s">
        <v>483</v>
      </c>
      <c r="D310" s="333" t="s">
        <v>709</v>
      </c>
      <c r="E310" s="319">
        <f>VLOOKUP(B310,'Fire EN 54'!$D$5:$H$497,5,0)</f>
        <v>10</v>
      </c>
      <c r="F310" s="108" t="s">
        <v>694</v>
      </c>
      <c r="G310" s="321" t="s">
        <v>3</v>
      </c>
      <c r="H310" s="335" t="s">
        <v>731</v>
      </c>
      <c r="I310" s="335"/>
      <c r="J310" s="85" t="s">
        <v>868</v>
      </c>
      <c r="K310" s="85" t="s">
        <v>603</v>
      </c>
      <c r="L310" s="327" t="s">
        <v>677</v>
      </c>
      <c r="M310" s="582">
        <f>VLOOKUP(B310,'Fire EN 54'!$D$5:$L$493,9,0)</f>
        <v>3926909790</v>
      </c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0"/>
      <c r="AT310" s="50"/>
      <c r="AU310" s="50"/>
      <c r="AV310" s="50"/>
      <c r="AW310" s="50"/>
      <c r="AX310" s="50"/>
      <c r="AY310" s="50"/>
      <c r="AZ310" s="50"/>
      <c r="BA310" s="50"/>
      <c r="BB310" s="50"/>
      <c r="BC310" s="50"/>
      <c r="BD310" s="50"/>
      <c r="BE310" s="50"/>
      <c r="BF310" s="50"/>
      <c r="BG310" s="50"/>
      <c r="BH310" s="50"/>
      <c r="BI310" s="50"/>
      <c r="BJ310" s="50"/>
      <c r="BK310" s="50"/>
      <c r="BL310" s="50"/>
      <c r="BM310" s="50"/>
      <c r="BN310" s="50"/>
      <c r="BO310" s="50"/>
      <c r="BP310" s="50"/>
      <c r="BQ310" s="50"/>
      <c r="BR310" s="50"/>
      <c r="BS310" s="50"/>
      <c r="BT310" s="50"/>
      <c r="BU310" s="50"/>
      <c r="BV310" s="50"/>
      <c r="BW310" s="50"/>
      <c r="BX310" s="50"/>
      <c r="BY310" s="50"/>
      <c r="BZ310" s="50"/>
      <c r="CA310" s="50"/>
      <c r="CB310" s="50"/>
      <c r="CC310" s="50"/>
      <c r="CD310" s="50"/>
      <c r="CE310" s="50"/>
      <c r="CF310" s="50"/>
      <c r="CG310" s="50"/>
      <c r="CH310" s="50"/>
      <c r="CI310" s="50"/>
      <c r="CJ310" s="50"/>
      <c r="CK310" s="50"/>
      <c r="CL310" s="50"/>
      <c r="CM310" s="50"/>
      <c r="CN310" s="50"/>
      <c r="CO310" s="50"/>
      <c r="CP310" s="50"/>
      <c r="CQ310" s="50"/>
      <c r="CR310" s="50"/>
      <c r="CS310" s="50"/>
      <c r="CT310" s="50"/>
      <c r="CU310" s="50"/>
      <c r="CV310" s="50"/>
      <c r="CW310" s="50"/>
      <c r="CX310" s="50"/>
      <c r="CY310" s="50"/>
      <c r="CZ310" s="50"/>
      <c r="DA310" s="50"/>
      <c r="DB310" s="50"/>
      <c r="DC310" s="50"/>
      <c r="DD310" s="50"/>
      <c r="DE310" s="50"/>
      <c r="DF310" s="50"/>
      <c r="DG310" s="50"/>
      <c r="DH310" s="50"/>
      <c r="DI310" s="50"/>
      <c r="DJ310" s="50"/>
      <c r="DK310" s="50"/>
      <c r="DL310" s="50"/>
      <c r="DM310" s="50"/>
      <c r="DN310" s="50"/>
      <c r="DO310" s="50"/>
      <c r="DP310" s="50"/>
      <c r="DQ310" s="50"/>
      <c r="DR310" s="50"/>
      <c r="DS310" s="50"/>
      <c r="DT310" s="50"/>
      <c r="DU310" s="50"/>
      <c r="DV310" s="50"/>
      <c r="DW310" s="50"/>
      <c r="DX310" s="50"/>
      <c r="DY310" s="50"/>
      <c r="DZ310" s="50"/>
      <c r="EA310" s="50"/>
      <c r="EB310" s="50"/>
      <c r="EC310" s="50"/>
      <c r="ED310" s="50"/>
      <c r="EE310" s="50"/>
      <c r="EF310" s="50"/>
      <c r="EG310" s="50"/>
      <c r="EH310" s="50"/>
      <c r="EI310" s="50"/>
      <c r="EJ310" s="50"/>
      <c r="EK310" s="50"/>
      <c r="EL310" s="50"/>
      <c r="EM310" s="50"/>
      <c r="EN310" s="50"/>
      <c r="EO310" s="50"/>
      <c r="EP310" s="50"/>
      <c r="EQ310" s="50"/>
      <c r="ER310" s="50"/>
      <c r="ES310" s="50"/>
      <c r="ET310" s="50"/>
      <c r="EU310" s="50"/>
      <c r="EV310" s="50"/>
      <c r="EW310" s="50"/>
      <c r="EX310" s="50"/>
      <c r="EY310" s="50"/>
      <c r="EZ310" s="50"/>
      <c r="FA310" s="50"/>
      <c r="FB310" s="50"/>
      <c r="FC310" s="50"/>
      <c r="FD310" s="50"/>
    </row>
    <row r="311" spans="1:160" s="55" customFormat="1" ht="51" customHeight="1" x14ac:dyDescent="0.15">
      <c r="A311" s="56"/>
      <c r="B311" s="329" t="s">
        <v>484</v>
      </c>
      <c r="C311" s="328" t="s">
        <v>485</v>
      </c>
      <c r="D311" s="333" t="s">
        <v>710</v>
      </c>
      <c r="E311" s="319">
        <f>VLOOKUP(B311,'Fire EN 54'!$D$5:$H$497,5,0)</f>
        <v>10</v>
      </c>
      <c r="F311" s="108" t="s">
        <v>694</v>
      </c>
      <c r="G311" s="321" t="s">
        <v>3</v>
      </c>
      <c r="H311" s="335" t="s">
        <v>731</v>
      </c>
      <c r="I311" s="335"/>
      <c r="J311" s="85" t="s">
        <v>868</v>
      </c>
      <c r="K311" s="85" t="s">
        <v>603</v>
      </c>
      <c r="L311" s="327" t="s">
        <v>677</v>
      </c>
      <c r="M311" s="582">
        <f>VLOOKUP(B311,'Fire EN 54'!$D$5:$L$493,9,0)</f>
        <v>3926909790</v>
      </c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0"/>
      <c r="AT311" s="50"/>
      <c r="AU311" s="50"/>
      <c r="AV311" s="50"/>
      <c r="AW311" s="50"/>
      <c r="AX311" s="50"/>
      <c r="AY311" s="50"/>
      <c r="AZ311" s="50"/>
      <c r="BA311" s="50"/>
      <c r="BB311" s="50"/>
      <c r="BC311" s="50"/>
      <c r="BD311" s="50"/>
      <c r="BE311" s="50"/>
      <c r="BF311" s="50"/>
      <c r="BG311" s="50"/>
      <c r="BH311" s="50"/>
      <c r="BI311" s="50"/>
      <c r="BJ311" s="50"/>
      <c r="BK311" s="50"/>
      <c r="BL311" s="50"/>
      <c r="BM311" s="50"/>
      <c r="BN311" s="50"/>
      <c r="BO311" s="50"/>
      <c r="BP311" s="50"/>
      <c r="BQ311" s="50"/>
      <c r="BR311" s="50"/>
      <c r="BS311" s="50"/>
      <c r="BT311" s="50"/>
      <c r="BU311" s="50"/>
      <c r="BV311" s="50"/>
      <c r="BW311" s="50"/>
      <c r="BX311" s="50"/>
      <c r="BY311" s="50"/>
      <c r="BZ311" s="50"/>
      <c r="CA311" s="50"/>
      <c r="CB311" s="50"/>
      <c r="CC311" s="50"/>
      <c r="CD311" s="50"/>
      <c r="CE311" s="50"/>
      <c r="CF311" s="50"/>
      <c r="CG311" s="50"/>
      <c r="CH311" s="50"/>
      <c r="CI311" s="50"/>
      <c r="CJ311" s="50"/>
      <c r="CK311" s="50"/>
      <c r="CL311" s="50"/>
      <c r="CM311" s="50"/>
      <c r="CN311" s="50"/>
      <c r="CO311" s="50"/>
      <c r="CP311" s="50"/>
      <c r="CQ311" s="50"/>
      <c r="CR311" s="50"/>
      <c r="CS311" s="50"/>
      <c r="CT311" s="50"/>
      <c r="CU311" s="50"/>
      <c r="CV311" s="50"/>
      <c r="CW311" s="50"/>
      <c r="CX311" s="50"/>
      <c r="CY311" s="50"/>
      <c r="CZ311" s="50"/>
      <c r="DA311" s="50"/>
      <c r="DB311" s="50"/>
      <c r="DC311" s="50"/>
      <c r="DD311" s="50"/>
      <c r="DE311" s="50"/>
      <c r="DF311" s="50"/>
      <c r="DG311" s="50"/>
      <c r="DH311" s="50"/>
      <c r="DI311" s="50"/>
      <c r="DJ311" s="50"/>
      <c r="DK311" s="50"/>
      <c r="DL311" s="50"/>
      <c r="DM311" s="50"/>
      <c r="DN311" s="50"/>
      <c r="DO311" s="50"/>
      <c r="DP311" s="50"/>
      <c r="DQ311" s="50"/>
      <c r="DR311" s="50"/>
      <c r="DS311" s="50"/>
      <c r="DT311" s="50"/>
      <c r="DU311" s="50"/>
      <c r="DV311" s="50"/>
      <c r="DW311" s="50"/>
      <c r="DX311" s="50"/>
      <c r="DY311" s="50"/>
      <c r="DZ311" s="50"/>
      <c r="EA311" s="50"/>
      <c r="EB311" s="50"/>
      <c r="EC311" s="50"/>
      <c r="ED311" s="50"/>
      <c r="EE311" s="50"/>
      <c r="EF311" s="50"/>
      <c r="EG311" s="50"/>
      <c r="EH311" s="50"/>
      <c r="EI311" s="50"/>
      <c r="EJ311" s="50"/>
      <c r="EK311" s="50"/>
      <c r="EL311" s="50"/>
      <c r="EM311" s="50"/>
      <c r="EN311" s="50"/>
      <c r="EO311" s="50"/>
      <c r="EP311" s="50"/>
      <c r="EQ311" s="50"/>
      <c r="ER311" s="50"/>
      <c r="ES311" s="50"/>
      <c r="ET311" s="50"/>
      <c r="EU311" s="50"/>
      <c r="EV311" s="50"/>
      <c r="EW311" s="50"/>
      <c r="EX311" s="50"/>
      <c r="EY311" s="50"/>
      <c r="EZ311" s="50"/>
      <c r="FA311" s="50"/>
      <c r="FB311" s="50"/>
      <c r="FC311" s="50"/>
      <c r="FD311" s="50"/>
    </row>
    <row r="312" spans="1:160" s="55" customFormat="1" ht="51" customHeight="1" x14ac:dyDescent="0.15">
      <c r="A312" s="56"/>
      <c r="B312" s="329" t="s">
        <v>486</v>
      </c>
      <c r="C312" s="328" t="s">
        <v>487</v>
      </c>
      <c r="D312" s="333" t="s">
        <v>711</v>
      </c>
      <c r="E312" s="319">
        <f>VLOOKUP(B312,'Fire EN 54'!$D$5:$H$497,5,0)</f>
        <v>10</v>
      </c>
      <c r="F312" s="108" t="s">
        <v>694</v>
      </c>
      <c r="G312" s="321" t="s">
        <v>3</v>
      </c>
      <c r="H312" s="335" t="s">
        <v>731</v>
      </c>
      <c r="I312" s="335"/>
      <c r="J312" s="85" t="s">
        <v>868</v>
      </c>
      <c r="K312" s="85" t="s">
        <v>603</v>
      </c>
      <c r="L312" s="327" t="s">
        <v>677</v>
      </c>
      <c r="M312" s="582">
        <f>VLOOKUP(B312,'Fire EN 54'!$D$5:$L$493,9,0)</f>
        <v>3926909790</v>
      </c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0"/>
      <c r="AT312" s="50"/>
      <c r="AU312" s="50"/>
      <c r="AV312" s="50"/>
      <c r="AW312" s="50"/>
      <c r="AX312" s="50"/>
      <c r="AY312" s="50"/>
      <c r="AZ312" s="50"/>
      <c r="BA312" s="50"/>
      <c r="BB312" s="50"/>
      <c r="BC312" s="50"/>
      <c r="BD312" s="50"/>
      <c r="BE312" s="50"/>
      <c r="BF312" s="50"/>
      <c r="BG312" s="50"/>
      <c r="BH312" s="50"/>
      <c r="BI312" s="50"/>
      <c r="BJ312" s="50"/>
      <c r="BK312" s="50"/>
      <c r="BL312" s="50"/>
      <c r="BM312" s="50"/>
      <c r="BN312" s="50"/>
      <c r="BO312" s="50"/>
      <c r="BP312" s="50"/>
      <c r="BQ312" s="50"/>
      <c r="BR312" s="50"/>
      <c r="BS312" s="50"/>
      <c r="BT312" s="50"/>
      <c r="BU312" s="50"/>
      <c r="BV312" s="50"/>
      <c r="BW312" s="50"/>
      <c r="BX312" s="50"/>
      <c r="BY312" s="50"/>
      <c r="BZ312" s="50"/>
      <c r="CA312" s="50"/>
      <c r="CB312" s="50"/>
      <c r="CC312" s="50"/>
      <c r="CD312" s="50"/>
      <c r="CE312" s="50"/>
      <c r="CF312" s="50"/>
      <c r="CG312" s="50"/>
      <c r="CH312" s="50"/>
      <c r="CI312" s="50"/>
      <c r="CJ312" s="50"/>
      <c r="CK312" s="50"/>
      <c r="CL312" s="50"/>
      <c r="CM312" s="50"/>
      <c r="CN312" s="50"/>
      <c r="CO312" s="50"/>
      <c r="CP312" s="50"/>
      <c r="CQ312" s="50"/>
      <c r="CR312" s="50"/>
      <c r="CS312" s="50"/>
      <c r="CT312" s="50"/>
      <c r="CU312" s="50"/>
      <c r="CV312" s="50"/>
      <c r="CW312" s="50"/>
      <c r="CX312" s="50"/>
      <c r="CY312" s="50"/>
      <c r="CZ312" s="50"/>
      <c r="DA312" s="50"/>
      <c r="DB312" s="50"/>
      <c r="DC312" s="50"/>
      <c r="DD312" s="50"/>
      <c r="DE312" s="50"/>
      <c r="DF312" s="50"/>
      <c r="DG312" s="50"/>
      <c r="DH312" s="50"/>
      <c r="DI312" s="50"/>
      <c r="DJ312" s="50"/>
      <c r="DK312" s="50"/>
      <c r="DL312" s="50"/>
      <c r="DM312" s="50"/>
      <c r="DN312" s="50"/>
      <c r="DO312" s="50"/>
      <c r="DP312" s="50"/>
      <c r="DQ312" s="50"/>
      <c r="DR312" s="50"/>
      <c r="DS312" s="50"/>
      <c r="DT312" s="50"/>
      <c r="DU312" s="50"/>
      <c r="DV312" s="50"/>
      <c r="DW312" s="50"/>
      <c r="DX312" s="50"/>
      <c r="DY312" s="50"/>
      <c r="DZ312" s="50"/>
      <c r="EA312" s="50"/>
      <c r="EB312" s="50"/>
      <c r="EC312" s="50"/>
      <c r="ED312" s="50"/>
      <c r="EE312" s="50"/>
      <c r="EF312" s="50"/>
      <c r="EG312" s="50"/>
      <c r="EH312" s="50"/>
      <c r="EI312" s="50"/>
      <c r="EJ312" s="50"/>
      <c r="EK312" s="50"/>
      <c r="EL312" s="50"/>
      <c r="EM312" s="50"/>
      <c r="EN312" s="50"/>
      <c r="EO312" s="50"/>
      <c r="EP312" s="50"/>
      <c r="EQ312" s="50"/>
      <c r="ER312" s="50"/>
      <c r="ES312" s="50"/>
      <c r="ET312" s="50"/>
      <c r="EU312" s="50"/>
      <c r="EV312" s="50"/>
      <c r="EW312" s="50"/>
      <c r="EX312" s="50"/>
      <c r="EY312" s="50"/>
      <c r="EZ312" s="50"/>
      <c r="FA312" s="50"/>
      <c r="FB312" s="50"/>
      <c r="FC312" s="50"/>
      <c r="FD312" s="50"/>
    </row>
    <row r="313" spans="1:160" s="55" customFormat="1" ht="51" customHeight="1" x14ac:dyDescent="0.15">
      <c r="A313" s="56"/>
      <c r="B313" s="329" t="s">
        <v>488</v>
      </c>
      <c r="C313" s="328" t="s">
        <v>489</v>
      </c>
      <c r="D313" s="333" t="s">
        <v>712</v>
      </c>
      <c r="E313" s="319">
        <f>VLOOKUP(B313,'Fire EN 54'!$D$5:$H$497,5,0)</f>
        <v>10</v>
      </c>
      <c r="F313" s="108" t="s">
        <v>694</v>
      </c>
      <c r="G313" s="321" t="s">
        <v>3</v>
      </c>
      <c r="H313" s="335" t="s">
        <v>731</v>
      </c>
      <c r="I313" s="335"/>
      <c r="J313" s="85" t="s">
        <v>868</v>
      </c>
      <c r="K313" s="85" t="s">
        <v>603</v>
      </c>
      <c r="L313" s="327" t="s">
        <v>677</v>
      </c>
      <c r="M313" s="582">
        <f>VLOOKUP(B313,'Fire EN 54'!$D$5:$L$493,9,0)</f>
        <v>3926909790</v>
      </c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0"/>
      <c r="AT313" s="50"/>
      <c r="AU313" s="50"/>
      <c r="AV313" s="50"/>
      <c r="AW313" s="50"/>
      <c r="AX313" s="50"/>
      <c r="AY313" s="50"/>
      <c r="AZ313" s="50"/>
      <c r="BA313" s="50"/>
      <c r="BB313" s="50"/>
      <c r="BC313" s="50"/>
      <c r="BD313" s="50"/>
      <c r="BE313" s="50"/>
      <c r="BF313" s="50"/>
      <c r="BG313" s="50"/>
      <c r="BH313" s="50"/>
      <c r="BI313" s="50"/>
      <c r="BJ313" s="50"/>
      <c r="BK313" s="50"/>
      <c r="BL313" s="50"/>
      <c r="BM313" s="50"/>
      <c r="BN313" s="50"/>
      <c r="BO313" s="50"/>
      <c r="BP313" s="50"/>
      <c r="BQ313" s="50"/>
      <c r="BR313" s="50"/>
      <c r="BS313" s="50"/>
      <c r="BT313" s="50"/>
      <c r="BU313" s="50"/>
      <c r="BV313" s="50"/>
      <c r="BW313" s="50"/>
      <c r="BX313" s="50"/>
      <c r="BY313" s="50"/>
      <c r="BZ313" s="50"/>
      <c r="CA313" s="50"/>
      <c r="CB313" s="50"/>
      <c r="CC313" s="50"/>
      <c r="CD313" s="50"/>
      <c r="CE313" s="50"/>
      <c r="CF313" s="50"/>
      <c r="CG313" s="50"/>
      <c r="CH313" s="50"/>
      <c r="CI313" s="50"/>
      <c r="CJ313" s="50"/>
      <c r="CK313" s="50"/>
      <c r="CL313" s="50"/>
      <c r="CM313" s="50"/>
      <c r="CN313" s="50"/>
      <c r="CO313" s="50"/>
      <c r="CP313" s="50"/>
      <c r="CQ313" s="50"/>
      <c r="CR313" s="50"/>
      <c r="CS313" s="50"/>
      <c r="CT313" s="50"/>
      <c r="CU313" s="50"/>
      <c r="CV313" s="50"/>
      <c r="CW313" s="50"/>
      <c r="CX313" s="50"/>
      <c r="CY313" s="50"/>
      <c r="CZ313" s="50"/>
      <c r="DA313" s="50"/>
      <c r="DB313" s="50"/>
      <c r="DC313" s="50"/>
      <c r="DD313" s="50"/>
      <c r="DE313" s="50"/>
      <c r="DF313" s="50"/>
      <c r="DG313" s="50"/>
      <c r="DH313" s="50"/>
      <c r="DI313" s="50"/>
      <c r="DJ313" s="50"/>
      <c r="DK313" s="50"/>
      <c r="DL313" s="50"/>
      <c r="DM313" s="50"/>
      <c r="DN313" s="50"/>
      <c r="DO313" s="50"/>
      <c r="DP313" s="50"/>
      <c r="DQ313" s="50"/>
      <c r="DR313" s="50"/>
      <c r="DS313" s="50"/>
      <c r="DT313" s="50"/>
      <c r="DU313" s="50"/>
      <c r="DV313" s="50"/>
      <c r="DW313" s="50"/>
      <c r="DX313" s="50"/>
      <c r="DY313" s="50"/>
      <c r="DZ313" s="50"/>
      <c r="EA313" s="50"/>
      <c r="EB313" s="50"/>
      <c r="EC313" s="50"/>
      <c r="ED313" s="50"/>
      <c r="EE313" s="50"/>
      <c r="EF313" s="50"/>
      <c r="EG313" s="50"/>
      <c r="EH313" s="50"/>
      <c r="EI313" s="50"/>
      <c r="EJ313" s="50"/>
      <c r="EK313" s="50"/>
      <c r="EL313" s="50"/>
      <c r="EM313" s="50"/>
      <c r="EN313" s="50"/>
      <c r="EO313" s="50"/>
      <c r="EP313" s="50"/>
      <c r="EQ313" s="50"/>
      <c r="ER313" s="50"/>
      <c r="ES313" s="50"/>
      <c r="ET313" s="50"/>
      <c r="EU313" s="50"/>
      <c r="EV313" s="50"/>
      <c r="EW313" s="50"/>
      <c r="EX313" s="50"/>
      <c r="EY313" s="50"/>
      <c r="EZ313" s="50"/>
      <c r="FA313" s="50"/>
      <c r="FB313" s="50"/>
      <c r="FC313" s="50"/>
      <c r="FD313" s="50"/>
    </row>
    <row r="314" spans="1:160" s="57" customFormat="1" ht="51" customHeight="1" x14ac:dyDescent="0.15">
      <c r="A314" s="109"/>
      <c r="B314" s="329" t="s">
        <v>490</v>
      </c>
      <c r="C314" s="328" t="s">
        <v>491</v>
      </c>
      <c r="D314" s="333" t="s">
        <v>713</v>
      </c>
      <c r="E314" s="319">
        <f>VLOOKUP(B314,'Fire EN 54'!$D$5:$H$497,5,0)</f>
        <v>10</v>
      </c>
      <c r="F314" s="108" t="s">
        <v>694</v>
      </c>
      <c r="G314" s="321" t="s">
        <v>3</v>
      </c>
      <c r="H314" s="335" t="s">
        <v>731</v>
      </c>
      <c r="I314" s="335"/>
      <c r="J314" s="85" t="s">
        <v>868</v>
      </c>
      <c r="K314" s="85" t="s">
        <v>603</v>
      </c>
      <c r="L314" s="327" t="s">
        <v>677</v>
      </c>
      <c r="M314" s="582">
        <f>VLOOKUP(B314,'Fire EN 54'!$D$5:$L$493,9,0)</f>
        <v>3926909790</v>
      </c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51"/>
      <c r="AU314" s="51"/>
      <c r="AV314" s="51"/>
      <c r="AW314" s="51"/>
      <c r="AX314" s="51"/>
      <c r="AY314" s="51"/>
      <c r="AZ314" s="51"/>
      <c r="BA314" s="51"/>
      <c r="BB314" s="51"/>
      <c r="BC314" s="51"/>
      <c r="BD314" s="51"/>
      <c r="BE314" s="51"/>
      <c r="BF314" s="51"/>
      <c r="BG314" s="51"/>
      <c r="BH314" s="51"/>
      <c r="BI314" s="51"/>
      <c r="BJ314" s="51"/>
      <c r="BK314" s="51"/>
      <c r="BL314" s="51"/>
      <c r="BM314" s="51"/>
      <c r="BN314" s="51"/>
      <c r="BO314" s="51"/>
      <c r="BP314" s="51"/>
      <c r="BQ314" s="51"/>
      <c r="BR314" s="51"/>
      <c r="BS314" s="51"/>
      <c r="BT314" s="51"/>
      <c r="BU314" s="51"/>
      <c r="BV314" s="51"/>
      <c r="BW314" s="51"/>
      <c r="BX314" s="51"/>
      <c r="BY314" s="51"/>
      <c r="BZ314" s="51"/>
      <c r="CA314" s="51"/>
      <c r="CB314" s="51"/>
      <c r="CC314" s="51"/>
      <c r="CD314" s="51"/>
      <c r="CE314" s="51"/>
      <c r="CF314" s="51"/>
      <c r="CG314" s="51"/>
      <c r="CH314" s="51"/>
      <c r="CI314" s="51"/>
      <c r="CJ314" s="51"/>
      <c r="CK314" s="51"/>
      <c r="CL314" s="51"/>
      <c r="CM314" s="51"/>
      <c r="CN314" s="51"/>
      <c r="CO314" s="51"/>
      <c r="CP314" s="51"/>
      <c r="CQ314" s="51"/>
      <c r="CR314" s="51"/>
      <c r="CS314" s="51"/>
      <c r="CT314" s="51"/>
      <c r="CU314" s="51"/>
      <c r="CV314" s="51"/>
      <c r="CW314" s="51"/>
      <c r="CX314" s="51"/>
      <c r="CY314" s="51"/>
      <c r="CZ314" s="51"/>
      <c r="DA314" s="51"/>
      <c r="DB314" s="51"/>
      <c r="DC314" s="51"/>
      <c r="DD314" s="51"/>
      <c r="DE314" s="51"/>
      <c r="DF314" s="51"/>
      <c r="DG314" s="51"/>
      <c r="DH314" s="51"/>
      <c r="DI314" s="51"/>
      <c r="DJ314" s="51"/>
      <c r="DK314" s="51"/>
      <c r="DL314" s="51"/>
      <c r="DM314" s="51"/>
      <c r="DN314" s="51"/>
      <c r="DO314" s="51"/>
      <c r="DP314" s="51"/>
      <c r="DQ314" s="51"/>
      <c r="DR314" s="51"/>
      <c r="DS314" s="51"/>
      <c r="DT314" s="51"/>
      <c r="DU314" s="51"/>
      <c r="DV314" s="51"/>
      <c r="DW314" s="51"/>
      <c r="DX314" s="51"/>
      <c r="DY314" s="51"/>
      <c r="DZ314" s="51"/>
      <c r="EA314" s="51"/>
      <c r="EB314" s="51"/>
      <c r="EC314" s="51"/>
      <c r="ED314" s="51"/>
      <c r="EE314" s="51"/>
      <c r="EF314" s="51"/>
      <c r="EG314" s="51"/>
      <c r="EH314" s="51"/>
      <c r="EI314" s="51"/>
      <c r="EJ314" s="51"/>
      <c r="EK314" s="51"/>
      <c r="EL314" s="51"/>
      <c r="EM314" s="51"/>
      <c r="EN314" s="51"/>
      <c r="EO314" s="51"/>
      <c r="EP314" s="51"/>
      <c r="EQ314" s="51"/>
      <c r="ER314" s="51"/>
      <c r="ES314" s="51"/>
      <c r="ET314" s="51"/>
      <c r="EU314" s="51"/>
      <c r="EV314" s="51"/>
      <c r="EW314" s="51"/>
      <c r="EX314" s="51"/>
      <c r="EY314" s="51"/>
      <c r="EZ314" s="51"/>
      <c r="FA314" s="51"/>
      <c r="FB314" s="51"/>
      <c r="FC314" s="51"/>
      <c r="FD314" s="51"/>
    </row>
    <row r="315" spans="1:160" ht="51" customHeight="1" x14ac:dyDescent="0.15">
      <c r="A315" s="56"/>
      <c r="B315" s="329" t="s">
        <v>492</v>
      </c>
      <c r="C315" s="328" t="s">
        <v>493</v>
      </c>
      <c r="D315" s="333" t="s">
        <v>714</v>
      </c>
      <c r="E315" s="319">
        <f>VLOOKUP(B315,'Fire EN 54'!$D$5:$H$497,5,0)</f>
        <v>10</v>
      </c>
      <c r="F315" s="108" t="s">
        <v>694</v>
      </c>
      <c r="G315" s="321" t="s">
        <v>3</v>
      </c>
      <c r="H315" s="335" t="s">
        <v>731</v>
      </c>
      <c r="I315" s="335"/>
      <c r="J315" s="85" t="s">
        <v>868</v>
      </c>
      <c r="K315" s="85" t="s">
        <v>603</v>
      </c>
      <c r="L315" s="327" t="s">
        <v>677</v>
      </c>
      <c r="M315" s="582">
        <f>VLOOKUP(B315,'Fire EN 54'!$D$5:$L$493,9,0)</f>
        <v>3926909790</v>
      </c>
    </row>
    <row r="316" spans="1:160" s="55" customFormat="1" ht="51" customHeight="1" x14ac:dyDescent="0.15">
      <c r="A316" s="56"/>
      <c r="B316" s="329" t="s">
        <v>494</v>
      </c>
      <c r="C316" s="328" t="s">
        <v>495</v>
      </c>
      <c r="D316" s="333" t="s">
        <v>715</v>
      </c>
      <c r="E316" s="319">
        <f>VLOOKUP(B316,'Fire EN 54'!$D$5:$H$497,5,0)</f>
        <v>10</v>
      </c>
      <c r="F316" s="108" t="s">
        <v>694</v>
      </c>
      <c r="G316" s="321" t="s">
        <v>3</v>
      </c>
      <c r="H316" s="335" t="s">
        <v>731</v>
      </c>
      <c r="I316" s="335"/>
      <c r="J316" s="85" t="s">
        <v>868</v>
      </c>
      <c r="K316" s="85" t="s">
        <v>603</v>
      </c>
      <c r="L316" s="327" t="s">
        <v>677</v>
      </c>
      <c r="M316" s="582">
        <f>VLOOKUP(B316,'Fire EN 54'!$D$5:$L$493,9,0)</f>
        <v>3926909790</v>
      </c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0"/>
      <c r="AT316" s="50"/>
      <c r="AU316" s="50"/>
      <c r="AV316" s="50"/>
      <c r="AW316" s="50"/>
      <c r="AX316" s="50"/>
      <c r="AY316" s="50"/>
      <c r="AZ316" s="50"/>
      <c r="BA316" s="50"/>
      <c r="BB316" s="50"/>
      <c r="BC316" s="50"/>
      <c r="BD316" s="50"/>
      <c r="BE316" s="50"/>
      <c r="BF316" s="50"/>
      <c r="BG316" s="50"/>
      <c r="BH316" s="50"/>
      <c r="BI316" s="50"/>
      <c r="BJ316" s="50"/>
      <c r="BK316" s="50"/>
      <c r="BL316" s="50"/>
      <c r="BM316" s="50"/>
      <c r="BN316" s="50"/>
      <c r="BO316" s="50"/>
      <c r="BP316" s="50"/>
      <c r="BQ316" s="50"/>
      <c r="BR316" s="50"/>
      <c r="BS316" s="50"/>
      <c r="BT316" s="50"/>
      <c r="BU316" s="50"/>
      <c r="BV316" s="50"/>
      <c r="BW316" s="50"/>
      <c r="BX316" s="50"/>
      <c r="BY316" s="50"/>
      <c r="BZ316" s="50"/>
      <c r="CA316" s="50"/>
      <c r="CB316" s="50"/>
      <c r="CC316" s="50"/>
      <c r="CD316" s="50"/>
      <c r="CE316" s="50"/>
      <c r="CF316" s="50"/>
      <c r="CG316" s="50"/>
      <c r="CH316" s="50"/>
      <c r="CI316" s="50"/>
      <c r="CJ316" s="50"/>
      <c r="CK316" s="50"/>
      <c r="CL316" s="50"/>
      <c r="CM316" s="50"/>
      <c r="CN316" s="50"/>
      <c r="CO316" s="50"/>
      <c r="CP316" s="50"/>
      <c r="CQ316" s="50"/>
      <c r="CR316" s="50"/>
      <c r="CS316" s="50"/>
      <c r="CT316" s="50"/>
      <c r="CU316" s="50"/>
      <c r="CV316" s="50"/>
      <c r="CW316" s="50"/>
      <c r="CX316" s="50"/>
      <c r="CY316" s="50"/>
      <c r="CZ316" s="50"/>
      <c r="DA316" s="50"/>
      <c r="DB316" s="50"/>
      <c r="DC316" s="50"/>
      <c r="DD316" s="50"/>
      <c r="DE316" s="50"/>
      <c r="DF316" s="50"/>
      <c r="DG316" s="50"/>
      <c r="DH316" s="50"/>
      <c r="DI316" s="50"/>
      <c r="DJ316" s="50"/>
      <c r="DK316" s="50"/>
      <c r="DL316" s="50"/>
      <c r="DM316" s="50"/>
      <c r="DN316" s="50"/>
      <c r="DO316" s="50"/>
      <c r="DP316" s="50"/>
      <c r="DQ316" s="50"/>
      <c r="DR316" s="50"/>
      <c r="DS316" s="50"/>
      <c r="DT316" s="50"/>
      <c r="DU316" s="50"/>
      <c r="DV316" s="50"/>
      <c r="DW316" s="50"/>
      <c r="DX316" s="50"/>
      <c r="DY316" s="50"/>
      <c r="DZ316" s="50"/>
      <c r="EA316" s="50"/>
      <c r="EB316" s="50"/>
      <c r="EC316" s="50"/>
      <c r="ED316" s="50"/>
      <c r="EE316" s="50"/>
      <c r="EF316" s="50"/>
      <c r="EG316" s="50"/>
      <c r="EH316" s="50"/>
      <c r="EI316" s="50"/>
      <c r="EJ316" s="50"/>
      <c r="EK316" s="50"/>
      <c r="EL316" s="50"/>
      <c r="EM316" s="50"/>
      <c r="EN316" s="50"/>
      <c r="EO316" s="50"/>
      <c r="EP316" s="50"/>
      <c r="EQ316" s="50"/>
      <c r="ER316" s="50"/>
      <c r="ES316" s="50"/>
      <c r="ET316" s="50"/>
      <c r="EU316" s="50"/>
      <c r="EV316" s="50"/>
      <c r="EW316" s="50"/>
      <c r="EX316" s="50"/>
      <c r="EY316" s="50"/>
      <c r="EZ316" s="50"/>
      <c r="FA316" s="50"/>
      <c r="FB316" s="50"/>
      <c r="FC316" s="50"/>
      <c r="FD316" s="50"/>
    </row>
    <row r="317" spans="1:160" s="55" customFormat="1" ht="51" customHeight="1" x14ac:dyDescent="0.15">
      <c r="A317" s="56"/>
      <c r="B317" s="329" t="s">
        <v>496</v>
      </c>
      <c r="C317" s="328" t="s">
        <v>497</v>
      </c>
      <c r="D317" s="333" t="s">
        <v>716</v>
      </c>
      <c r="E317" s="319">
        <f>VLOOKUP(B317,'Fire EN 54'!$D$5:$H$497,5,0)</f>
        <v>10</v>
      </c>
      <c r="F317" s="108" t="s">
        <v>694</v>
      </c>
      <c r="G317" s="321" t="s">
        <v>3</v>
      </c>
      <c r="H317" s="335" t="s">
        <v>731</v>
      </c>
      <c r="I317" s="335"/>
      <c r="J317" s="85" t="s">
        <v>868</v>
      </c>
      <c r="K317" s="85" t="s">
        <v>603</v>
      </c>
      <c r="L317" s="327" t="s">
        <v>677</v>
      </c>
      <c r="M317" s="582">
        <f>VLOOKUP(B317,'Fire EN 54'!$D$5:$L$493,9,0)</f>
        <v>3926909790</v>
      </c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0"/>
      <c r="AT317" s="50"/>
      <c r="AU317" s="50"/>
      <c r="AV317" s="50"/>
      <c r="AW317" s="50"/>
      <c r="AX317" s="50"/>
      <c r="AY317" s="50"/>
      <c r="AZ317" s="50"/>
      <c r="BA317" s="50"/>
      <c r="BB317" s="50"/>
      <c r="BC317" s="50"/>
      <c r="BD317" s="50"/>
      <c r="BE317" s="50"/>
      <c r="BF317" s="50"/>
      <c r="BG317" s="50"/>
      <c r="BH317" s="50"/>
      <c r="BI317" s="50"/>
      <c r="BJ317" s="50"/>
      <c r="BK317" s="50"/>
      <c r="BL317" s="50"/>
      <c r="BM317" s="50"/>
      <c r="BN317" s="50"/>
      <c r="BO317" s="50"/>
      <c r="BP317" s="50"/>
      <c r="BQ317" s="50"/>
      <c r="BR317" s="50"/>
      <c r="BS317" s="50"/>
      <c r="BT317" s="50"/>
      <c r="BU317" s="50"/>
      <c r="BV317" s="50"/>
      <c r="BW317" s="50"/>
      <c r="BX317" s="50"/>
      <c r="BY317" s="50"/>
      <c r="BZ317" s="50"/>
      <c r="CA317" s="50"/>
      <c r="CB317" s="50"/>
      <c r="CC317" s="50"/>
      <c r="CD317" s="50"/>
      <c r="CE317" s="50"/>
      <c r="CF317" s="50"/>
      <c r="CG317" s="50"/>
      <c r="CH317" s="50"/>
      <c r="CI317" s="50"/>
      <c r="CJ317" s="50"/>
      <c r="CK317" s="50"/>
      <c r="CL317" s="50"/>
      <c r="CM317" s="50"/>
      <c r="CN317" s="50"/>
      <c r="CO317" s="50"/>
      <c r="CP317" s="50"/>
      <c r="CQ317" s="50"/>
      <c r="CR317" s="50"/>
      <c r="CS317" s="50"/>
      <c r="CT317" s="50"/>
      <c r="CU317" s="50"/>
      <c r="CV317" s="50"/>
      <c r="CW317" s="50"/>
      <c r="CX317" s="50"/>
      <c r="CY317" s="50"/>
      <c r="CZ317" s="50"/>
      <c r="DA317" s="50"/>
      <c r="DB317" s="50"/>
      <c r="DC317" s="50"/>
      <c r="DD317" s="50"/>
      <c r="DE317" s="50"/>
      <c r="DF317" s="50"/>
      <c r="DG317" s="50"/>
      <c r="DH317" s="50"/>
      <c r="DI317" s="50"/>
      <c r="DJ317" s="50"/>
      <c r="DK317" s="50"/>
      <c r="DL317" s="50"/>
      <c r="DM317" s="50"/>
      <c r="DN317" s="50"/>
      <c r="DO317" s="50"/>
      <c r="DP317" s="50"/>
      <c r="DQ317" s="50"/>
      <c r="DR317" s="50"/>
      <c r="DS317" s="50"/>
      <c r="DT317" s="50"/>
      <c r="DU317" s="50"/>
      <c r="DV317" s="50"/>
      <c r="DW317" s="50"/>
      <c r="DX317" s="50"/>
      <c r="DY317" s="50"/>
      <c r="DZ317" s="50"/>
      <c r="EA317" s="50"/>
      <c r="EB317" s="50"/>
      <c r="EC317" s="50"/>
      <c r="ED317" s="50"/>
      <c r="EE317" s="50"/>
      <c r="EF317" s="50"/>
      <c r="EG317" s="50"/>
      <c r="EH317" s="50"/>
      <c r="EI317" s="50"/>
      <c r="EJ317" s="50"/>
      <c r="EK317" s="50"/>
      <c r="EL317" s="50"/>
      <c r="EM317" s="50"/>
      <c r="EN317" s="50"/>
      <c r="EO317" s="50"/>
      <c r="EP317" s="50"/>
      <c r="EQ317" s="50"/>
      <c r="ER317" s="50"/>
      <c r="ES317" s="50"/>
      <c r="ET317" s="50"/>
      <c r="EU317" s="50"/>
      <c r="EV317" s="50"/>
      <c r="EW317" s="50"/>
      <c r="EX317" s="50"/>
      <c r="EY317" s="50"/>
      <c r="EZ317" s="50"/>
      <c r="FA317" s="50"/>
      <c r="FB317" s="50"/>
      <c r="FC317" s="50"/>
      <c r="FD317" s="50"/>
    </row>
    <row r="318" spans="1:160" s="55" customFormat="1" ht="51" customHeight="1" x14ac:dyDescent="0.15">
      <c r="A318" s="56"/>
      <c r="B318" s="329" t="s">
        <v>498</v>
      </c>
      <c r="C318" s="328" t="s">
        <v>499</v>
      </c>
      <c r="D318" s="333" t="s">
        <v>717</v>
      </c>
      <c r="E318" s="319">
        <f>VLOOKUP(B318,'Fire EN 54'!$D$5:$H$497,5,0)</f>
        <v>10</v>
      </c>
      <c r="F318" s="108" t="s">
        <v>694</v>
      </c>
      <c r="G318" s="321" t="s">
        <v>3</v>
      </c>
      <c r="H318" s="335" t="s">
        <v>731</v>
      </c>
      <c r="I318" s="335"/>
      <c r="J318" s="85" t="s">
        <v>868</v>
      </c>
      <c r="K318" s="85" t="s">
        <v>603</v>
      </c>
      <c r="L318" s="327" t="s">
        <v>677</v>
      </c>
      <c r="M318" s="582">
        <f>VLOOKUP(B318,'Fire EN 54'!$D$5:$L$493,9,0)</f>
        <v>3926909790</v>
      </c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0"/>
      <c r="AT318" s="50"/>
      <c r="AU318" s="50"/>
      <c r="AV318" s="50"/>
      <c r="AW318" s="50"/>
      <c r="AX318" s="50"/>
      <c r="AY318" s="50"/>
      <c r="AZ318" s="50"/>
      <c r="BA318" s="50"/>
      <c r="BB318" s="50"/>
      <c r="BC318" s="50"/>
      <c r="BD318" s="50"/>
      <c r="BE318" s="50"/>
      <c r="BF318" s="50"/>
      <c r="BG318" s="50"/>
      <c r="BH318" s="50"/>
      <c r="BI318" s="50"/>
      <c r="BJ318" s="50"/>
      <c r="BK318" s="50"/>
      <c r="BL318" s="50"/>
      <c r="BM318" s="50"/>
      <c r="BN318" s="50"/>
      <c r="BO318" s="50"/>
      <c r="BP318" s="50"/>
      <c r="BQ318" s="50"/>
      <c r="BR318" s="50"/>
      <c r="BS318" s="50"/>
      <c r="BT318" s="50"/>
      <c r="BU318" s="50"/>
      <c r="BV318" s="50"/>
      <c r="BW318" s="50"/>
      <c r="BX318" s="50"/>
      <c r="BY318" s="50"/>
      <c r="BZ318" s="50"/>
      <c r="CA318" s="50"/>
      <c r="CB318" s="50"/>
      <c r="CC318" s="50"/>
      <c r="CD318" s="50"/>
      <c r="CE318" s="50"/>
      <c r="CF318" s="50"/>
      <c r="CG318" s="50"/>
      <c r="CH318" s="50"/>
      <c r="CI318" s="50"/>
      <c r="CJ318" s="50"/>
      <c r="CK318" s="50"/>
      <c r="CL318" s="50"/>
      <c r="CM318" s="50"/>
      <c r="CN318" s="50"/>
      <c r="CO318" s="50"/>
      <c r="CP318" s="50"/>
      <c r="CQ318" s="50"/>
      <c r="CR318" s="50"/>
      <c r="CS318" s="50"/>
      <c r="CT318" s="50"/>
      <c r="CU318" s="50"/>
      <c r="CV318" s="50"/>
      <c r="CW318" s="50"/>
      <c r="CX318" s="50"/>
      <c r="CY318" s="50"/>
      <c r="CZ318" s="50"/>
      <c r="DA318" s="50"/>
      <c r="DB318" s="50"/>
      <c r="DC318" s="50"/>
      <c r="DD318" s="50"/>
      <c r="DE318" s="50"/>
      <c r="DF318" s="50"/>
      <c r="DG318" s="50"/>
      <c r="DH318" s="50"/>
      <c r="DI318" s="50"/>
      <c r="DJ318" s="50"/>
      <c r="DK318" s="50"/>
      <c r="DL318" s="50"/>
      <c r="DM318" s="50"/>
      <c r="DN318" s="50"/>
      <c r="DO318" s="50"/>
      <c r="DP318" s="50"/>
      <c r="DQ318" s="50"/>
      <c r="DR318" s="50"/>
      <c r="DS318" s="50"/>
      <c r="DT318" s="50"/>
      <c r="DU318" s="50"/>
      <c r="DV318" s="50"/>
      <c r="DW318" s="50"/>
      <c r="DX318" s="50"/>
      <c r="DY318" s="50"/>
      <c r="DZ318" s="50"/>
      <c r="EA318" s="50"/>
      <c r="EB318" s="50"/>
      <c r="EC318" s="50"/>
      <c r="ED318" s="50"/>
      <c r="EE318" s="50"/>
      <c r="EF318" s="50"/>
      <c r="EG318" s="50"/>
      <c r="EH318" s="50"/>
      <c r="EI318" s="50"/>
      <c r="EJ318" s="50"/>
      <c r="EK318" s="50"/>
      <c r="EL318" s="50"/>
      <c r="EM318" s="50"/>
      <c r="EN318" s="50"/>
      <c r="EO318" s="50"/>
      <c r="EP318" s="50"/>
      <c r="EQ318" s="50"/>
      <c r="ER318" s="50"/>
      <c r="ES318" s="50"/>
      <c r="ET318" s="50"/>
      <c r="EU318" s="50"/>
      <c r="EV318" s="50"/>
      <c r="EW318" s="50"/>
      <c r="EX318" s="50"/>
      <c r="EY318" s="50"/>
      <c r="EZ318" s="50"/>
      <c r="FA318" s="50"/>
      <c r="FB318" s="50"/>
      <c r="FC318" s="50"/>
      <c r="FD318" s="50"/>
    </row>
    <row r="319" spans="1:160" s="55" customFormat="1" ht="51" customHeight="1" x14ac:dyDescent="0.15">
      <c r="A319" s="56"/>
      <c r="B319" s="329" t="s">
        <v>500</v>
      </c>
      <c r="C319" s="328" t="s">
        <v>501</v>
      </c>
      <c r="D319" s="333" t="s">
        <v>718</v>
      </c>
      <c r="E319" s="319">
        <f>VLOOKUP(B319,'Fire EN 54'!$D$5:$H$497,5,0)</f>
        <v>10</v>
      </c>
      <c r="F319" s="108" t="s">
        <v>694</v>
      </c>
      <c r="G319" s="321" t="s">
        <v>3</v>
      </c>
      <c r="H319" s="335" t="s">
        <v>731</v>
      </c>
      <c r="I319" s="335"/>
      <c r="J319" s="85" t="s">
        <v>868</v>
      </c>
      <c r="K319" s="85" t="s">
        <v>603</v>
      </c>
      <c r="L319" s="327" t="s">
        <v>677</v>
      </c>
      <c r="M319" s="582">
        <f>VLOOKUP(B319,'Fire EN 54'!$D$5:$L$493,9,0)</f>
        <v>3926909790</v>
      </c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0"/>
      <c r="AT319" s="50"/>
      <c r="AU319" s="50"/>
      <c r="AV319" s="50"/>
      <c r="AW319" s="50"/>
      <c r="AX319" s="50"/>
      <c r="AY319" s="50"/>
      <c r="AZ319" s="50"/>
      <c r="BA319" s="50"/>
      <c r="BB319" s="50"/>
      <c r="BC319" s="50"/>
      <c r="BD319" s="50"/>
      <c r="BE319" s="50"/>
      <c r="BF319" s="50"/>
      <c r="BG319" s="50"/>
      <c r="BH319" s="50"/>
      <c r="BI319" s="50"/>
      <c r="BJ319" s="50"/>
      <c r="BK319" s="50"/>
      <c r="BL319" s="50"/>
      <c r="BM319" s="50"/>
      <c r="BN319" s="50"/>
      <c r="BO319" s="50"/>
      <c r="BP319" s="50"/>
      <c r="BQ319" s="50"/>
      <c r="BR319" s="50"/>
      <c r="BS319" s="50"/>
      <c r="BT319" s="50"/>
      <c r="BU319" s="50"/>
      <c r="BV319" s="50"/>
      <c r="BW319" s="50"/>
      <c r="BX319" s="50"/>
      <c r="BY319" s="50"/>
      <c r="BZ319" s="50"/>
      <c r="CA319" s="50"/>
      <c r="CB319" s="50"/>
      <c r="CC319" s="50"/>
      <c r="CD319" s="50"/>
      <c r="CE319" s="50"/>
      <c r="CF319" s="50"/>
      <c r="CG319" s="50"/>
      <c r="CH319" s="50"/>
      <c r="CI319" s="50"/>
      <c r="CJ319" s="50"/>
      <c r="CK319" s="50"/>
      <c r="CL319" s="50"/>
      <c r="CM319" s="50"/>
      <c r="CN319" s="50"/>
      <c r="CO319" s="50"/>
      <c r="CP319" s="50"/>
      <c r="CQ319" s="50"/>
      <c r="CR319" s="50"/>
      <c r="CS319" s="50"/>
      <c r="CT319" s="50"/>
      <c r="CU319" s="50"/>
      <c r="CV319" s="50"/>
      <c r="CW319" s="50"/>
      <c r="CX319" s="50"/>
      <c r="CY319" s="50"/>
      <c r="CZ319" s="50"/>
      <c r="DA319" s="50"/>
      <c r="DB319" s="50"/>
      <c r="DC319" s="50"/>
      <c r="DD319" s="50"/>
      <c r="DE319" s="50"/>
      <c r="DF319" s="50"/>
      <c r="DG319" s="50"/>
      <c r="DH319" s="50"/>
      <c r="DI319" s="50"/>
      <c r="DJ319" s="50"/>
      <c r="DK319" s="50"/>
      <c r="DL319" s="50"/>
      <c r="DM319" s="50"/>
      <c r="DN319" s="50"/>
      <c r="DO319" s="50"/>
      <c r="DP319" s="50"/>
      <c r="DQ319" s="50"/>
      <c r="DR319" s="50"/>
      <c r="DS319" s="50"/>
      <c r="DT319" s="50"/>
      <c r="DU319" s="50"/>
      <c r="DV319" s="50"/>
      <c r="DW319" s="50"/>
      <c r="DX319" s="50"/>
      <c r="DY319" s="50"/>
      <c r="DZ319" s="50"/>
      <c r="EA319" s="50"/>
      <c r="EB319" s="50"/>
      <c r="EC319" s="50"/>
      <c r="ED319" s="50"/>
      <c r="EE319" s="50"/>
      <c r="EF319" s="50"/>
      <c r="EG319" s="50"/>
      <c r="EH319" s="50"/>
      <c r="EI319" s="50"/>
      <c r="EJ319" s="50"/>
      <c r="EK319" s="50"/>
      <c r="EL319" s="50"/>
      <c r="EM319" s="50"/>
      <c r="EN319" s="50"/>
      <c r="EO319" s="50"/>
      <c r="EP319" s="50"/>
      <c r="EQ319" s="50"/>
      <c r="ER319" s="50"/>
      <c r="ES319" s="50"/>
      <c r="ET319" s="50"/>
      <c r="EU319" s="50"/>
      <c r="EV319" s="50"/>
      <c r="EW319" s="50"/>
      <c r="EX319" s="50"/>
      <c r="EY319" s="50"/>
      <c r="EZ319" s="50"/>
      <c r="FA319" s="50"/>
      <c r="FB319" s="50"/>
      <c r="FC319" s="50"/>
      <c r="FD319" s="50"/>
    </row>
    <row r="320" spans="1:160" s="55" customFormat="1" ht="51" customHeight="1" x14ac:dyDescent="0.15">
      <c r="A320" s="56"/>
      <c r="B320" s="329" t="s">
        <v>502</v>
      </c>
      <c r="C320" s="329" t="s">
        <v>503</v>
      </c>
      <c r="D320" s="333" t="s">
        <v>504</v>
      </c>
      <c r="E320" s="319">
        <f>VLOOKUP(B320,'Fire EN 54'!$D$5:$H$497,5,0)</f>
        <v>331</v>
      </c>
      <c r="F320" s="108" t="s">
        <v>694</v>
      </c>
      <c r="G320" s="321" t="s">
        <v>3</v>
      </c>
      <c r="H320" s="321"/>
      <c r="I320" s="321"/>
      <c r="J320" s="85" t="s">
        <v>868</v>
      </c>
      <c r="K320" s="85" t="s">
        <v>603</v>
      </c>
      <c r="L320" s="327" t="s">
        <v>677</v>
      </c>
      <c r="M320" s="582">
        <f>VLOOKUP(B320,'Fire EN 54'!$D$5:$L$493,9,0)</f>
        <v>8531900000</v>
      </c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0"/>
      <c r="AT320" s="50"/>
      <c r="AU320" s="50"/>
      <c r="AV320" s="50"/>
      <c r="AW320" s="50"/>
      <c r="AX320" s="50"/>
      <c r="AY320" s="50"/>
      <c r="AZ320" s="50"/>
      <c r="BA320" s="50"/>
      <c r="BB320" s="50"/>
      <c r="BC320" s="50"/>
      <c r="BD320" s="50"/>
      <c r="BE320" s="50"/>
      <c r="BF320" s="50"/>
      <c r="BG320" s="50"/>
      <c r="BH320" s="50"/>
      <c r="BI320" s="50"/>
      <c r="BJ320" s="50"/>
      <c r="BK320" s="50"/>
      <c r="BL320" s="50"/>
      <c r="BM320" s="50"/>
      <c r="BN320" s="50"/>
      <c r="BO320" s="50"/>
      <c r="BP320" s="50"/>
      <c r="BQ320" s="50"/>
      <c r="BR320" s="50"/>
      <c r="BS320" s="50"/>
      <c r="BT320" s="50"/>
      <c r="BU320" s="50"/>
      <c r="BV320" s="50"/>
      <c r="BW320" s="50"/>
      <c r="BX320" s="50"/>
      <c r="BY320" s="50"/>
      <c r="BZ320" s="50"/>
      <c r="CA320" s="50"/>
      <c r="CB320" s="50"/>
      <c r="CC320" s="50"/>
      <c r="CD320" s="50"/>
      <c r="CE320" s="50"/>
      <c r="CF320" s="50"/>
      <c r="CG320" s="50"/>
      <c r="CH320" s="50"/>
      <c r="CI320" s="50"/>
      <c r="CJ320" s="50"/>
      <c r="CK320" s="50"/>
      <c r="CL320" s="50"/>
      <c r="CM320" s="50"/>
      <c r="CN320" s="50"/>
      <c r="CO320" s="50"/>
      <c r="CP320" s="50"/>
      <c r="CQ320" s="50"/>
      <c r="CR320" s="50"/>
      <c r="CS320" s="50"/>
      <c r="CT320" s="50"/>
      <c r="CU320" s="50"/>
      <c r="CV320" s="50"/>
      <c r="CW320" s="50"/>
      <c r="CX320" s="50"/>
      <c r="CY320" s="50"/>
      <c r="CZ320" s="50"/>
      <c r="DA320" s="50"/>
      <c r="DB320" s="50"/>
      <c r="DC320" s="50"/>
      <c r="DD320" s="50"/>
      <c r="DE320" s="50"/>
      <c r="DF320" s="50"/>
      <c r="DG320" s="50"/>
      <c r="DH320" s="50"/>
      <c r="DI320" s="50"/>
      <c r="DJ320" s="50"/>
      <c r="DK320" s="50"/>
      <c r="DL320" s="50"/>
      <c r="DM320" s="50"/>
      <c r="DN320" s="50"/>
      <c r="DO320" s="50"/>
      <c r="DP320" s="50"/>
      <c r="DQ320" s="50"/>
      <c r="DR320" s="50"/>
      <c r="DS320" s="50"/>
      <c r="DT320" s="50"/>
      <c r="DU320" s="50"/>
      <c r="DV320" s="50"/>
      <c r="DW320" s="50"/>
      <c r="DX320" s="50"/>
      <c r="DY320" s="50"/>
      <c r="DZ320" s="50"/>
      <c r="EA320" s="50"/>
      <c r="EB320" s="50"/>
      <c r="EC320" s="50"/>
      <c r="ED320" s="50"/>
      <c r="EE320" s="50"/>
      <c r="EF320" s="50"/>
      <c r="EG320" s="50"/>
      <c r="EH320" s="50"/>
      <c r="EI320" s="50"/>
      <c r="EJ320" s="50"/>
      <c r="EK320" s="50"/>
      <c r="EL320" s="50"/>
      <c r="EM320" s="50"/>
      <c r="EN320" s="50"/>
      <c r="EO320" s="50"/>
      <c r="EP320" s="50"/>
      <c r="EQ320" s="50"/>
      <c r="ER320" s="50"/>
      <c r="ES320" s="50"/>
      <c r="ET320" s="50"/>
      <c r="EU320" s="50"/>
      <c r="EV320" s="50"/>
      <c r="EW320" s="50"/>
      <c r="EX320" s="50"/>
      <c r="EY320" s="50"/>
      <c r="EZ320" s="50"/>
      <c r="FA320" s="50"/>
      <c r="FB320" s="50"/>
      <c r="FC320" s="50"/>
      <c r="FD320" s="50"/>
    </row>
    <row r="321" spans="1:13" ht="51" customHeight="1" x14ac:dyDescent="0.15">
      <c r="A321" s="56"/>
      <c r="B321" s="329" t="s">
        <v>505</v>
      </c>
      <c r="C321" s="329" t="s">
        <v>506</v>
      </c>
      <c r="D321" s="333" t="s">
        <v>507</v>
      </c>
      <c r="E321" s="319">
        <f>VLOOKUP(B321,'Fire EN 54'!$D$5:$H$497,5,0)</f>
        <v>207</v>
      </c>
      <c r="F321" s="108" t="s">
        <v>694</v>
      </c>
      <c r="G321" s="321" t="s">
        <v>3</v>
      </c>
      <c r="H321" s="321"/>
      <c r="I321" s="321"/>
      <c r="J321" s="85" t="s">
        <v>868</v>
      </c>
      <c r="K321" s="85" t="s">
        <v>603</v>
      </c>
      <c r="L321" s="327" t="s">
        <v>677</v>
      </c>
      <c r="M321" s="582">
        <f>VLOOKUP(B321,'Fire EN 54'!$D$5:$L$493,9,0)</f>
        <v>3917400099</v>
      </c>
    </row>
    <row r="322" spans="1:13" ht="51" customHeight="1" x14ac:dyDescent="0.15">
      <c r="A322" s="56"/>
      <c r="B322" s="329" t="s">
        <v>508</v>
      </c>
      <c r="C322" s="329" t="s">
        <v>509</v>
      </c>
      <c r="D322" s="333" t="s">
        <v>510</v>
      </c>
      <c r="E322" s="319">
        <f>VLOOKUP(B322,'Fire EN 54'!$D$5:$H$497,5,0)</f>
        <v>4444</v>
      </c>
      <c r="F322" s="108" t="s">
        <v>694</v>
      </c>
      <c r="G322" s="321" t="s">
        <v>3</v>
      </c>
      <c r="H322" s="321"/>
      <c r="I322" s="321"/>
      <c r="J322" s="85" t="s">
        <v>868</v>
      </c>
      <c r="K322" s="85" t="s">
        <v>603</v>
      </c>
      <c r="L322" s="327" t="s">
        <v>677</v>
      </c>
      <c r="M322" s="582">
        <f>VLOOKUP(B322,'Fire EN 54'!$D$5:$L$493,9,0)</f>
        <v>8523491000</v>
      </c>
    </row>
    <row r="323" spans="1:13" s="65" customFormat="1" ht="51" customHeight="1" x14ac:dyDescent="0.2">
      <c r="A323" s="336"/>
      <c r="B323" s="329" t="s">
        <v>511</v>
      </c>
      <c r="C323" s="329" t="s">
        <v>512</v>
      </c>
      <c r="D323" s="337" t="s">
        <v>513</v>
      </c>
      <c r="E323" s="319">
        <f>VLOOKUP(B323,'Fire EN 54'!$D$5:$H$497,5,0)</f>
        <v>3114</v>
      </c>
      <c r="F323" s="108" t="s">
        <v>694</v>
      </c>
      <c r="G323" s="321" t="s">
        <v>229</v>
      </c>
      <c r="H323" s="321"/>
      <c r="I323" s="321"/>
      <c r="J323" s="85" t="s">
        <v>868</v>
      </c>
      <c r="K323" s="85" t="s">
        <v>603</v>
      </c>
      <c r="L323" s="327" t="s">
        <v>677</v>
      </c>
      <c r="M323" s="582">
        <f>VLOOKUP(B323,'Fire EN 54'!$D$5:$L$493,9,0)</f>
        <v>3917320099</v>
      </c>
    </row>
    <row r="324" spans="1:13" s="65" customFormat="1" ht="51" customHeight="1" x14ac:dyDescent="0.2">
      <c r="A324" s="336"/>
      <c r="B324" s="329" t="s">
        <v>514</v>
      </c>
      <c r="C324" s="329" t="s">
        <v>515</v>
      </c>
      <c r="D324" s="333" t="s">
        <v>719</v>
      </c>
      <c r="E324" s="319">
        <f>VLOOKUP(B324,'Fire EN 54'!$D$5:$H$497,5,0)</f>
        <v>106</v>
      </c>
      <c r="F324" s="108" t="s">
        <v>694</v>
      </c>
      <c r="G324" s="321" t="s">
        <v>229</v>
      </c>
      <c r="H324" s="335" t="s">
        <v>732</v>
      </c>
      <c r="I324" s="335"/>
      <c r="J324" s="85" t="s">
        <v>868</v>
      </c>
      <c r="K324" s="85" t="s">
        <v>603</v>
      </c>
      <c r="L324" s="327" t="s">
        <v>677</v>
      </c>
      <c r="M324" s="582">
        <f>VLOOKUP(B324,'Fire EN 54'!$D$5:$L$493,9,0)</f>
        <v>3917400099</v>
      </c>
    </row>
    <row r="325" spans="1:13" s="65" customFormat="1" ht="33.75" customHeight="1" x14ac:dyDescent="0.2">
      <c r="A325" s="336"/>
      <c r="B325" s="329" t="s">
        <v>516</v>
      </c>
      <c r="C325" s="329" t="s">
        <v>517</v>
      </c>
      <c r="D325" s="337" t="s">
        <v>518</v>
      </c>
      <c r="E325" s="319">
        <f>VLOOKUP(B325,'Fire EN 54'!$D$5:$H$497,5,0)</f>
        <v>39</v>
      </c>
      <c r="F325" s="108" t="s">
        <v>694</v>
      </c>
      <c r="G325" s="321" t="s">
        <v>229</v>
      </c>
      <c r="H325" s="321"/>
      <c r="I325" s="321"/>
      <c r="J325" s="85" t="s">
        <v>868</v>
      </c>
      <c r="K325" s="85" t="s">
        <v>603</v>
      </c>
      <c r="L325" s="327" t="s">
        <v>677</v>
      </c>
      <c r="M325" s="582">
        <f>VLOOKUP(B325,'Fire EN 54'!$D$5:$L$493,9,0)</f>
        <v>3926909790</v>
      </c>
    </row>
    <row r="326" spans="1:13" s="65" customFormat="1" ht="51" customHeight="1" x14ac:dyDescent="0.2">
      <c r="A326" s="336"/>
      <c r="B326" s="329" t="s">
        <v>519</v>
      </c>
      <c r="C326" s="329" t="s">
        <v>520</v>
      </c>
      <c r="D326" s="333" t="s">
        <v>521</v>
      </c>
      <c r="E326" s="319">
        <f>VLOOKUP(B326,'Fire EN 54'!$D$5:$H$497,5,0)</f>
        <v>273</v>
      </c>
      <c r="F326" s="108" t="s">
        <v>694</v>
      </c>
      <c r="G326" s="321" t="s">
        <v>229</v>
      </c>
      <c r="H326" s="321"/>
      <c r="I326" s="321"/>
      <c r="J326" s="85" t="s">
        <v>868</v>
      </c>
      <c r="K326" s="85" t="s">
        <v>603</v>
      </c>
      <c r="L326" s="327" t="s">
        <v>677</v>
      </c>
      <c r="M326" s="582">
        <f>VLOOKUP(B326,'Fire EN 54'!$D$5:$L$493,9,0)</f>
        <v>3926909790</v>
      </c>
    </row>
    <row r="327" spans="1:13" s="65" customFormat="1" ht="51" customHeight="1" x14ac:dyDescent="0.2">
      <c r="A327" s="336"/>
      <c r="B327" s="329" t="s">
        <v>522</v>
      </c>
      <c r="C327" s="329" t="s">
        <v>523</v>
      </c>
      <c r="D327" s="337" t="s">
        <v>524</v>
      </c>
      <c r="E327" s="319">
        <f>VLOOKUP(B327,'Fire EN 54'!$D$5:$H$497,5,0)</f>
        <v>45</v>
      </c>
      <c r="F327" s="108" t="s">
        <v>694</v>
      </c>
      <c r="G327" s="321" t="s">
        <v>229</v>
      </c>
      <c r="H327" s="321"/>
      <c r="I327" s="321"/>
      <c r="J327" s="85" t="s">
        <v>868</v>
      </c>
      <c r="K327" s="85" t="s">
        <v>603</v>
      </c>
      <c r="L327" s="327" t="s">
        <v>677</v>
      </c>
      <c r="M327" s="582">
        <f>VLOOKUP(B327,'Fire EN 54'!$D$5:$L$493,9,0)</f>
        <v>3917400099</v>
      </c>
    </row>
    <row r="328" spans="1:13" s="65" customFormat="1" ht="51" customHeight="1" x14ac:dyDescent="0.2">
      <c r="A328" s="336"/>
      <c r="B328" s="329" t="s">
        <v>525</v>
      </c>
      <c r="C328" s="329" t="s">
        <v>526</v>
      </c>
      <c r="D328" s="337" t="s">
        <v>527</v>
      </c>
      <c r="E328" s="319">
        <f>VLOOKUP(B328,'Fire EN 54'!$D$5:$H$497,5,0)</f>
        <v>39</v>
      </c>
      <c r="F328" s="108" t="s">
        <v>694</v>
      </c>
      <c r="G328" s="321" t="s">
        <v>229</v>
      </c>
      <c r="H328" s="321"/>
      <c r="I328" s="321"/>
      <c r="J328" s="85" t="s">
        <v>868</v>
      </c>
      <c r="K328" s="85" t="s">
        <v>603</v>
      </c>
      <c r="L328" s="327" t="s">
        <v>677</v>
      </c>
      <c r="M328" s="582">
        <f>VLOOKUP(B328,'Fire EN 54'!$D$5:$L$493,9,0)</f>
        <v>3917400099</v>
      </c>
    </row>
    <row r="329" spans="1:13" s="65" customFormat="1" ht="51" customHeight="1" x14ac:dyDescent="0.2">
      <c r="A329" s="336"/>
      <c r="B329" s="329" t="s">
        <v>528</v>
      </c>
      <c r="C329" s="329" t="s">
        <v>529</v>
      </c>
      <c r="D329" s="333" t="s">
        <v>530</v>
      </c>
      <c r="E329" s="319">
        <f>VLOOKUP(B329,'Fire EN 54'!$D$5:$H$497,5,0)</f>
        <v>2408</v>
      </c>
      <c r="F329" s="108" t="s">
        <v>694</v>
      </c>
      <c r="G329" s="321" t="s">
        <v>229</v>
      </c>
      <c r="H329" s="321"/>
      <c r="I329" s="321"/>
      <c r="J329" s="85" t="s">
        <v>868</v>
      </c>
      <c r="K329" s="85" t="s">
        <v>603</v>
      </c>
      <c r="L329" s="327" t="s">
        <v>677</v>
      </c>
      <c r="M329" s="582">
        <f>VLOOKUP(B329,'Fire EN 54'!$D$5:$L$493,9,0)</f>
        <v>3917320099</v>
      </c>
    </row>
    <row r="330" spans="1:13" s="65" customFormat="1" ht="51" customHeight="1" x14ac:dyDescent="0.2">
      <c r="A330" s="336"/>
      <c r="B330" s="329" t="s">
        <v>531</v>
      </c>
      <c r="C330" s="329" t="s">
        <v>532</v>
      </c>
      <c r="D330" s="333" t="s">
        <v>533</v>
      </c>
      <c r="E330" s="319">
        <f>VLOOKUP(B330,'Fire EN 54'!$D$5:$H$497,5,0)</f>
        <v>1124</v>
      </c>
      <c r="F330" s="108" t="s">
        <v>694</v>
      </c>
      <c r="G330" s="321" t="s">
        <v>229</v>
      </c>
      <c r="H330" s="321"/>
      <c r="I330" s="321"/>
      <c r="J330" s="85" t="s">
        <v>868</v>
      </c>
      <c r="K330" s="85" t="s">
        <v>603</v>
      </c>
      <c r="L330" s="327" t="s">
        <v>677</v>
      </c>
      <c r="M330" s="582">
        <f>VLOOKUP(B330,'Fire EN 54'!$D$5:$L$493,9,0)</f>
        <v>8481808190</v>
      </c>
    </row>
    <row r="331" spans="1:13" s="65" customFormat="1" ht="51" customHeight="1" x14ac:dyDescent="0.2">
      <c r="A331" s="336"/>
      <c r="B331" s="329" t="s">
        <v>534</v>
      </c>
      <c r="C331" s="329" t="s">
        <v>535</v>
      </c>
      <c r="D331" s="337" t="s">
        <v>536</v>
      </c>
      <c r="E331" s="319">
        <f>VLOOKUP(B331,'Fire EN 54'!$D$5:$H$497,5,0)</f>
        <v>2890</v>
      </c>
      <c r="F331" s="108" t="s">
        <v>694</v>
      </c>
      <c r="G331" s="321" t="s">
        <v>229</v>
      </c>
      <c r="H331" s="321"/>
      <c r="I331" s="321"/>
      <c r="J331" s="85" t="s">
        <v>868</v>
      </c>
      <c r="K331" s="85" t="s">
        <v>603</v>
      </c>
      <c r="L331" s="327" t="s">
        <v>677</v>
      </c>
      <c r="M331" s="582">
        <f>VLOOKUP(B331,'Fire EN 54'!$D$5:$L$493,9,0)</f>
        <v>8421210090</v>
      </c>
    </row>
    <row r="332" spans="1:13" s="65" customFormat="1" ht="51" customHeight="1" x14ac:dyDescent="0.2">
      <c r="A332" s="336"/>
      <c r="B332" s="329" t="s">
        <v>537</v>
      </c>
      <c r="C332" s="329" t="s">
        <v>538</v>
      </c>
      <c r="D332" s="337" t="s">
        <v>539</v>
      </c>
      <c r="E332" s="319">
        <f>VLOOKUP(B332,'Fire EN 54'!$D$5:$H$497,5,0)</f>
        <v>11559</v>
      </c>
      <c r="F332" s="108" t="s">
        <v>694</v>
      </c>
      <c r="G332" s="321" t="s">
        <v>229</v>
      </c>
      <c r="H332" s="321"/>
      <c r="I332" s="321"/>
      <c r="J332" s="85" t="s">
        <v>868</v>
      </c>
      <c r="K332" s="85" t="s">
        <v>603</v>
      </c>
      <c r="L332" s="327" t="s">
        <v>677</v>
      </c>
      <c r="M332" s="582">
        <f>VLOOKUP(B332,'Fire EN 54'!$D$5:$L$493,9,0)</f>
        <v>7326909890</v>
      </c>
    </row>
    <row r="333" spans="1:13" s="65" customFormat="1" ht="51" customHeight="1" x14ac:dyDescent="0.2">
      <c r="A333" s="336"/>
      <c r="B333" s="329" t="s">
        <v>540</v>
      </c>
      <c r="C333" s="329" t="s">
        <v>541</v>
      </c>
      <c r="D333" s="337" t="s">
        <v>542</v>
      </c>
      <c r="E333" s="319">
        <f>VLOOKUP(B333,'Fire EN 54'!$D$5:$H$497,5,0)</f>
        <v>231</v>
      </c>
      <c r="F333" s="108" t="s">
        <v>694</v>
      </c>
      <c r="G333" s="321" t="s">
        <v>229</v>
      </c>
      <c r="H333" s="321"/>
      <c r="I333" s="321"/>
      <c r="J333" s="85" t="s">
        <v>868</v>
      </c>
      <c r="K333" s="85" t="s">
        <v>603</v>
      </c>
      <c r="L333" s="327" t="s">
        <v>677</v>
      </c>
      <c r="M333" s="582">
        <f>VLOOKUP(B333,'Fire EN 54'!$D$5:$L$493,9,0)</f>
        <v>84219900</v>
      </c>
    </row>
    <row r="334" spans="1:13" s="65" customFormat="1" ht="51" customHeight="1" x14ac:dyDescent="0.2">
      <c r="A334" s="336"/>
      <c r="B334" s="329" t="s">
        <v>543</v>
      </c>
      <c r="C334" s="329" t="s">
        <v>544</v>
      </c>
      <c r="D334" s="337" t="s">
        <v>545</v>
      </c>
      <c r="E334" s="319">
        <f>VLOOKUP(B334,'Fire EN 54'!$D$5:$H$497,5,0)</f>
        <v>1156</v>
      </c>
      <c r="F334" s="108" t="s">
        <v>694</v>
      </c>
      <c r="G334" s="321" t="s">
        <v>229</v>
      </c>
      <c r="H334" s="321"/>
      <c r="I334" s="321"/>
      <c r="J334" s="85" t="s">
        <v>868</v>
      </c>
      <c r="K334" s="85" t="s">
        <v>603</v>
      </c>
      <c r="L334" s="327" t="s">
        <v>677</v>
      </c>
      <c r="M334" s="582">
        <f>VLOOKUP(B334,'Fire EN 54'!$D$5:$L$493,9,0)</f>
        <v>8421999099</v>
      </c>
    </row>
    <row r="335" spans="1:13" s="65" customFormat="1" ht="18.75" customHeight="1" x14ac:dyDescent="0.2">
      <c r="A335" s="615" t="s">
        <v>546</v>
      </c>
      <c r="B335" s="616"/>
      <c r="C335" s="616"/>
      <c r="D335" s="616"/>
      <c r="E335" s="592"/>
      <c r="F335" s="616"/>
      <c r="G335" s="616"/>
      <c r="H335" s="616"/>
      <c r="I335" s="616"/>
      <c r="J335" s="616"/>
      <c r="K335" s="616"/>
      <c r="L335" s="616"/>
      <c r="M335" s="591"/>
    </row>
    <row r="336" spans="1:13" s="65" customFormat="1" ht="51" customHeight="1" x14ac:dyDescent="0.2">
      <c r="A336" s="607"/>
      <c r="B336" s="329" t="s">
        <v>547</v>
      </c>
      <c r="C336" s="318" t="s">
        <v>548</v>
      </c>
      <c r="D336" s="318" t="s">
        <v>549</v>
      </c>
      <c r="E336" s="319">
        <f>VLOOKUP(B336,'Fire EN 54'!$D$5:$H$497,5,0)</f>
        <v>1833</v>
      </c>
      <c r="F336" s="320" t="s">
        <v>694</v>
      </c>
      <c r="G336" s="321" t="s">
        <v>3</v>
      </c>
      <c r="H336" s="321"/>
      <c r="I336" s="322" t="s">
        <v>791</v>
      </c>
      <c r="J336" s="322" t="s">
        <v>838</v>
      </c>
      <c r="K336" s="323">
        <f>'Dodatkowa gwarancja'!$E$12</f>
        <v>69</v>
      </c>
      <c r="L336" s="327" t="s">
        <v>634</v>
      </c>
      <c r="M336" s="582">
        <f>VLOOKUP(B336,'Fire EN 54'!$D$5:$L$493,9,0)</f>
        <v>8531103000</v>
      </c>
    </row>
    <row r="337" spans="1:13" s="65" customFormat="1" ht="51" customHeight="1" x14ac:dyDescent="0.2">
      <c r="A337" s="608"/>
      <c r="B337" s="329" t="s">
        <v>550</v>
      </c>
      <c r="C337" s="318" t="s">
        <v>551</v>
      </c>
      <c r="D337" s="318" t="s">
        <v>552</v>
      </c>
      <c r="E337" s="319">
        <f>VLOOKUP(B337,'Fire EN 54'!$D$5:$H$497,5,0)</f>
        <v>2259</v>
      </c>
      <c r="F337" s="320" t="s">
        <v>694</v>
      </c>
      <c r="G337" s="321" t="s">
        <v>3</v>
      </c>
      <c r="H337" s="321"/>
      <c r="I337" s="322" t="s">
        <v>791</v>
      </c>
      <c r="J337" s="322" t="s">
        <v>838</v>
      </c>
      <c r="K337" s="323">
        <f>'Dodatkowa gwarancja'!$E$12</f>
        <v>69</v>
      </c>
      <c r="L337" s="327" t="s">
        <v>634</v>
      </c>
      <c r="M337" s="582">
        <f>VLOOKUP(B337,'Fire EN 54'!$D$5:$L$493,9,0)</f>
        <v>8531103000</v>
      </c>
    </row>
    <row r="338" spans="1:13" s="65" customFormat="1" ht="51" customHeight="1" x14ac:dyDescent="0.2">
      <c r="A338" s="608"/>
      <c r="B338" s="329" t="s">
        <v>553</v>
      </c>
      <c r="C338" s="318" t="s">
        <v>554</v>
      </c>
      <c r="D338" s="318" t="s">
        <v>555</v>
      </c>
      <c r="E338" s="319">
        <f>VLOOKUP(B338,'Fire EN 54'!$D$5:$H$497,5,0)</f>
        <v>2827</v>
      </c>
      <c r="F338" s="320" t="s">
        <v>694</v>
      </c>
      <c r="G338" s="321" t="s">
        <v>3</v>
      </c>
      <c r="H338" s="321"/>
      <c r="I338" s="322" t="s">
        <v>791</v>
      </c>
      <c r="J338" s="322" t="s">
        <v>838</v>
      </c>
      <c r="K338" s="323">
        <f>'Dodatkowa gwarancja'!$E$12</f>
        <v>69</v>
      </c>
      <c r="L338" s="327" t="s">
        <v>634</v>
      </c>
      <c r="M338" s="582">
        <f>VLOOKUP(B338,'Fire EN 54'!$D$5:$L$493,9,0)</f>
        <v>8531103000</v>
      </c>
    </row>
    <row r="339" spans="1:13" s="65" customFormat="1" ht="51" customHeight="1" x14ac:dyDescent="0.15">
      <c r="A339" s="109"/>
      <c r="B339" s="329" t="s">
        <v>556</v>
      </c>
      <c r="C339" s="318" t="s">
        <v>557</v>
      </c>
      <c r="D339" s="318" t="s">
        <v>558</v>
      </c>
      <c r="E339" s="319">
        <f>VLOOKUP(B339,'Fire EN 54'!$D$5:$H$497,5,0)</f>
        <v>213</v>
      </c>
      <c r="F339" s="320" t="s">
        <v>694</v>
      </c>
      <c r="G339" s="321" t="s">
        <v>3</v>
      </c>
      <c r="H339" s="321"/>
      <c r="I339" s="322" t="s">
        <v>791</v>
      </c>
      <c r="J339" s="85" t="s">
        <v>868</v>
      </c>
      <c r="K339" s="85" t="s">
        <v>603</v>
      </c>
      <c r="L339" s="327" t="s">
        <v>634</v>
      </c>
      <c r="M339" s="582">
        <f>VLOOKUP(B339,'Fire EN 54'!$D$5:$L$493,9,0)</f>
        <v>8531900000</v>
      </c>
    </row>
    <row r="340" spans="1:13" s="65" customFormat="1" ht="51" customHeight="1" x14ac:dyDescent="0.15">
      <c r="A340" s="109"/>
      <c r="B340" s="329" t="s">
        <v>559</v>
      </c>
      <c r="C340" s="318" t="s">
        <v>560</v>
      </c>
      <c r="D340" s="318" t="s">
        <v>561</v>
      </c>
      <c r="E340" s="319">
        <f>VLOOKUP(B340,'Fire EN 54'!$D$5:$H$497,5,0)</f>
        <v>398</v>
      </c>
      <c r="F340" s="320" t="s">
        <v>694</v>
      </c>
      <c r="G340" s="321" t="s">
        <v>3</v>
      </c>
      <c r="H340" s="321"/>
      <c r="I340" s="322" t="s">
        <v>791</v>
      </c>
      <c r="J340" s="85" t="s">
        <v>868</v>
      </c>
      <c r="K340" s="85" t="s">
        <v>603</v>
      </c>
      <c r="L340" s="327" t="s">
        <v>634</v>
      </c>
      <c r="M340" s="582">
        <f>VLOOKUP(B340,'Fire EN 54'!$D$5:$L$493,9,0)</f>
        <v>8531900000</v>
      </c>
    </row>
    <row r="341" spans="1:13" s="65" customFormat="1" ht="51" customHeight="1" x14ac:dyDescent="0.15">
      <c r="A341" s="109"/>
      <c r="B341" s="329" t="s">
        <v>562</v>
      </c>
      <c r="C341" s="318" t="s">
        <v>563</v>
      </c>
      <c r="D341" s="318" t="s">
        <v>564</v>
      </c>
      <c r="E341" s="319">
        <f>VLOOKUP(B341,'Fire EN 54'!$D$5:$H$497,5,0)</f>
        <v>142</v>
      </c>
      <c r="F341" s="320" t="s">
        <v>694</v>
      </c>
      <c r="G341" s="321" t="s">
        <v>3</v>
      </c>
      <c r="H341" s="321"/>
      <c r="I341" s="322" t="s">
        <v>791</v>
      </c>
      <c r="J341" s="85" t="s">
        <v>868</v>
      </c>
      <c r="K341" s="85" t="s">
        <v>603</v>
      </c>
      <c r="L341" s="327" t="s">
        <v>634</v>
      </c>
      <c r="M341" s="582">
        <f>VLOOKUP(B341,'Fire EN 54'!$D$5:$L$493,9,0)</f>
        <v>3926909790</v>
      </c>
    </row>
    <row r="342" spans="1:13" s="65" customFormat="1" ht="13.5" customHeight="1" x14ac:dyDescent="0.2">
      <c r="A342" s="615" t="s">
        <v>565</v>
      </c>
      <c r="B342" s="616"/>
      <c r="C342" s="616"/>
      <c r="D342" s="616"/>
      <c r="E342" s="592"/>
      <c r="F342" s="616"/>
      <c r="G342" s="616"/>
      <c r="H342" s="616"/>
      <c r="I342" s="616"/>
      <c r="J342" s="616"/>
      <c r="K342" s="616"/>
      <c r="L342" s="616"/>
      <c r="M342" s="591"/>
    </row>
    <row r="343" spans="1:13" s="65" customFormat="1" ht="12.75" customHeight="1" x14ac:dyDescent="0.2">
      <c r="A343" s="609" t="s">
        <v>566</v>
      </c>
      <c r="B343" s="610"/>
      <c r="C343" s="610"/>
      <c r="D343" s="610"/>
      <c r="E343" s="492"/>
      <c r="F343" s="611"/>
      <c r="G343" s="611"/>
      <c r="H343" s="611"/>
      <c r="I343" s="611"/>
      <c r="J343" s="611"/>
      <c r="K343" s="611"/>
      <c r="L343" s="611"/>
      <c r="M343" s="589"/>
    </row>
    <row r="344" spans="1:13" s="65" customFormat="1" ht="51" customHeight="1" x14ac:dyDescent="0.15">
      <c r="A344" s="109"/>
      <c r="B344" s="326" t="s">
        <v>1041</v>
      </c>
      <c r="C344" s="318" t="s">
        <v>567</v>
      </c>
      <c r="D344" s="318" t="s">
        <v>568</v>
      </c>
      <c r="E344" s="319">
        <f>VLOOKUP(B344,'Fire EN 54'!$D$5:$H$497,5,0)</f>
        <v>189</v>
      </c>
      <c r="F344" s="108" t="s">
        <v>694</v>
      </c>
      <c r="G344" s="321" t="s">
        <v>3</v>
      </c>
      <c r="H344" s="321"/>
      <c r="I344" s="321"/>
      <c r="J344" s="322" t="s">
        <v>839</v>
      </c>
      <c r="K344" s="323">
        <f>'Dodatkowa gwarancja'!$E$13</f>
        <v>17</v>
      </c>
      <c r="L344" s="327" t="s">
        <v>634</v>
      </c>
      <c r="M344" s="582">
        <f>VLOOKUP(B344,'Fire EN 54'!$D$5:$L$493,9,0)</f>
        <v>8531103000</v>
      </c>
    </row>
    <row r="345" spans="1:13" s="65" customFormat="1" ht="51" customHeight="1" x14ac:dyDescent="0.15">
      <c r="A345" s="109"/>
      <c r="B345" s="326" t="s">
        <v>1042</v>
      </c>
      <c r="C345" s="318" t="s">
        <v>569</v>
      </c>
      <c r="D345" s="318" t="s">
        <v>570</v>
      </c>
      <c r="E345" s="319">
        <f>VLOOKUP(B345,'Fire EN 54'!$D$5:$H$497,5,0)</f>
        <v>831</v>
      </c>
      <c r="F345" s="108" t="s">
        <v>694</v>
      </c>
      <c r="G345" s="321" t="s">
        <v>3</v>
      </c>
      <c r="H345" s="321"/>
      <c r="I345" s="321"/>
      <c r="J345" s="322" t="s">
        <v>839</v>
      </c>
      <c r="K345" s="323">
        <f>'Dodatkowa gwarancja'!$E$13</f>
        <v>17</v>
      </c>
      <c r="L345" s="327" t="s">
        <v>634</v>
      </c>
      <c r="M345" s="582">
        <f>VLOOKUP(B345,'Fire EN 54'!$D$5:$L$493,9,0)</f>
        <v>8531103000</v>
      </c>
    </row>
    <row r="346" spans="1:13" s="65" customFormat="1" ht="51" customHeight="1" x14ac:dyDescent="0.15">
      <c r="A346" s="109"/>
      <c r="B346" s="326" t="s">
        <v>1043</v>
      </c>
      <c r="C346" s="318" t="s">
        <v>571</v>
      </c>
      <c r="D346" s="318" t="s">
        <v>572</v>
      </c>
      <c r="E346" s="319">
        <f>VLOOKUP(B346,'Fire EN 54'!$D$5:$H$497,5,0)</f>
        <v>325</v>
      </c>
      <c r="F346" s="108" t="s">
        <v>694</v>
      </c>
      <c r="G346" s="321" t="s">
        <v>3</v>
      </c>
      <c r="H346" s="321"/>
      <c r="I346" s="321"/>
      <c r="J346" s="322" t="s">
        <v>839</v>
      </c>
      <c r="K346" s="323">
        <f>'Dodatkowa gwarancja'!$E$13</f>
        <v>17</v>
      </c>
      <c r="L346" s="327" t="s">
        <v>634</v>
      </c>
      <c r="M346" s="582">
        <f>VLOOKUP(B346,'Fire EN 54'!$D$5:$L$493,9,0)</f>
        <v>8531103000</v>
      </c>
    </row>
    <row r="347" spans="1:13" s="65" customFormat="1" ht="51" customHeight="1" x14ac:dyDescent="0.15">
      <c r="A347" s="109"/>
      <c r="B347" s="326" t="s">
        <v>1044</v>
      </c>
      <c r="C347" s="318" t="s">
        <v>573</v>
      </c>
      <c r="D347" s="318" t="s">
        <v>143</v>
      </c>
      <c r="E347" s="319">
        <f>VLOOKUP(B347,'Fire EN 54'!$D$5:$H$497,5,0)</f>
        <v>144</v>
      </c>
      <c r="F347" s="108" t="s">
        <v>694</v>
      </c>
      <c r="G347" s="321" t="s">
        <v>3</v>
      </c>
      <c r="H347" s="321"/>
      <c r="I347" s="321"/>
      <c r="J347" s="322" t="s">
        <v>839</v>
      </c>
      <c r="K347" s="323">
        <f>'Dodatkowa gwarancja'!$E$13</f>
        <v>17</v>
      </c>
      <c r="L347" s="327" t="s">
        <v>634</v>
      </c>
      <c r="M347" s="582">
        <f>VLOOKUP(B347,'Fire EN 54'!$D$5:$L$493,9,0)</f>
        <v>8531103000</v>
      </c>
    </row>
    <row r="348" spans="1:13" s="65" customFormat="1" ht="51" customHeight="1" x14ac:dyDescent="0.15">
      <c r="A348" s="109"/>
      <c r="B348" s="328" t="s">
        <v>574</v>
      </c>
      <c r="C348" s="328" t="s">
        <v>575</v>
      </c>
      <c r="D348" s="318" t="s">
        <v>568</v>
      </c>
      <c r="E348" s="319">
        <f>VLOOKUP(B348,'Fire EN 54'!$D$5:$H$497,5,0)</f>
        <v>189</v>
      </c>
      <c r="F348" s="108" t="s">
        <v>694</v>
      </c>
      <c r="G348" s="321" t="s">
        <v>3</v>
      </c>
      <c r="H348" s="321"/>
      <c r="I348" s="321"/>
      <c r="J348" s="322" t="s">
        <v>839</v>
      </c>
      <c r="K348" s="323">
        <f>'Dodatkowa gwarancja'!$E$13</f>
        <v>17</v>
      </c>
      <c r="L348" s="327" t="s">
        <v>634</v>
      </c>
      <c r="M348" s="582">
        <f>VLOOKUP(B348,'Fire EN 54'!$D$5:$L$493,9,0)</f>
        <v>8531900000</v>
      </c>
    </row>
    <row r="349" spans="1:13" s="65" customFormat="1" ht="51" customHeight="1" x14ac:dyDescent="0.15">
      <c r="A349" s="109"/>
      <c r="B349" s="328" t="s">
        <v>576</v>
      </c>
      <c r="C349" s="328" t="s">
        <v>577</v>
      </c>
      <c r="D349" s="318" t="s">
        <v>570</v>
      </c>
      <c r="E349" s="319">
        <f>VLOOKUP(B349,'Fire EN 54'!$D$5:$H$497,5,0)</f>
        <v>831</v>
      </c>
      <c r="F349" s="108" t="s">
        <v>694</v>
      </c>
      <c r="G349" s="321" t="s">
        <v>3</v>
      </c>
      <c r="H349" s="321"/>
      <c r="I349" s="321"/>
      <c r="J349" s="322" t="s">
        <v>839</v>
      </c>
      <c r="K349" s="323">
        <f>'Dodatkowa gwarancja'!$E$13</f>
        <v>17</v>
      </c>
      <c r="L349" s="327" t="s">
        <v>634</v>
      </c>
      <c r="M349" s="582">
        <f>VLOOKUP(B349,'Fire EN 54'!$D$5:$L$493,9,0)</f>
        <v>8531103000</v>
      </c>
    </row>
    <row r="350" spans="1:13" s="65" customFormat="1" ht="51" customHeight="1" x14ac:dyDescent="0.15">
      <c r="A350" s="109"/>
      <c r="B350" s="328" t="s">
        <v>578</v>
      </c>
      <c r="C350" s="328" t="s">
        <v>579</v>
      </c>
      <c r="D350" s="318" t="s">
        <v>572</v>
      </c>
      <c r="E350" s="319">
        <f>VLOOKUP(B350,'Fire EN 54'!$D$5:$H$497,5,0)</f>
        <v>325</v>
      </c>
      <c r="F350" s="108" t="s">
        <v>694</v>
      </c>
      <c r="G350" s="321" t="s">
        <v>3</v>
      </c>
      <c r="H350" s="321"/>
      <c r="I350" s="321"/>
      <c r="J350" s="322" t="s">
        <v>839</v>
      </c>
      <c r="K350" s="323">
        <f>'Dodatkowa gwarancja'!$E$13</f>
        <v>17</v>
      </c>
      <c r="L350" s="327" t="s">
        <v>634</v>
      </c>
      <c r="M350" s="582">
        <f>VLOOKUP(B350,'Fire EN 54'!$D$5:$L$493,9,0)</f>
        <v>8531103000</v>
      </c>
    </row>
    <row r="351" spans="1:13" s="65" customFormat="1" ht="51" customHeight="1" x14ac:dyDescent="0.15">
      <c r="A351" s="109"/>
      <c r="B351" s="328" t="s">
        <v>580</v>
      </c>
      <c r="C351" s="328" t="s">
        <v>581</v>
      </c>
      <c r="D351" s="318" t="s">
        <v>143</v>
      </c>
      <c r="E351" s="319">
        <f>VLOOKUP(B351,'Fire EN 54'!$D$5:$H$497,5,0)</f>
        <v>144</v>
      </c>
      <c r="F351" s="108" t="s">
        <v>694</v>
      </c>
      <c r="G351" s="321" t="s">
        <v>3</v>
      </c>
      <c r="H351" s="321"/>
      <c r="I351" s="321"/>
      <c r="J351" s="322" t="s">
        <v>839</v>
      </c>
      <c r="K351" s="323">
        <f>'Dodatkowa gwarancja'!$E$13</f>
        <v>17</v>
      </c>
      <c r="L351" s="327" t="s">
        <v>634</v>
      </c>
      <c r="M351" s="582">
        <f>VLOOKUP(B351,'Fire EN 54'!$D$5:$L$493,9,0)</f>
        <v>8531103000</v>
      </c>
    </row>
    <row r="352" spans="1:13" s="65" customFormat="1" ht="19.5" customHeight="1" x14ac:dyDescent="0.2">
      <c r="A352" s="615" t="s">
        <v>582</v>
      </c>
      <c r="B352" s="616"/>
      <c r="C352" s="616"/>
      <c r="D352" s="616"/>
      <c r="E352" s="592"/>
      <c r="F352" s="616"/>
      <c r="G352" s="616"/>
      <c r="H352" s="616"/>
      <c r="I352" s="616"/>
      <c r="J352" s="616"/>
      <c r="K352" s="616"/>
      <c r="L352" s="616"/>
      <c r="M352" s="591"/>
    </row>
    <row r="353" spans="1:13" s="65" customFormat="1" ht="16.5" customHeight="1" x14ac:dyDescent="0.2">
      <c r="A353" s="609" t="s">
        <v>661</v>
      </c>
      <c r="B353" s="610"/>
      <c r="C353" s="610"/>
      <c r="D353" s="610"/>
      <c r="E353" s="492"/>
      <c r="F353" s="611"/>
      <c r="G353" s="611"/>
      <c r="H353" s="611"/>
      <c r="I353" s="611"/>
      <c r="J353" s="611"/>
      <c r="K353" s="611"/>
      <c r="L353" s="611"/>
      <c r="M353" s="589"/>
    </row>
    <row r="354" spans="1:13" s="65" customFormat="1" ht="51" customHeight="1" x14ac:dyDescent="0.15">
      <c r="A354" s="316"/>
      <c r="B354" s="317" t="s">
        <v>583</v>
      </c>
      <c r="C354" s="318" t="s">
        <v>584</v>
      </c>
      <c r="D354" s="318" t="s">
        <v>799</v>
      </c>
      <c r="E354" s="319">
        <f>VLOOKUP(B354,'Fire EN 54'!$D$5:$H$497,5,0)</f>
        <v>174</v>
      </c>
      <c r="F354" s="320" t="s">
        <v>694</v>
      </c>
      <c r="G354" s="321" t="s">
        <v>3</v>
      </c>
      <c r="H354" s="321"/>
      <c r="I354" s="322" t="s">
        <v>791</v>
      </c>
      <c r="J354" s="322" t="s">
        <v>834</v>
      </c>
      <c r="K354" s="323">
        <f>'Dodatkowa gwarancja'!$E$8</f>
        <v>17</v>
      </c>
      <c r="L354" s="324" t="s">
        <v>634</v>
      </c>
      <c r="M354" s="582">
        <f>VLOOKUP(B354,'Fire EN 54'!$D$5:$L$493,9,0)</f>
        <v>8536501999</v>
      </c>
    </row>
    <row r="355" spans="1:13" s="65" customFormat="1" ht="51" customHeight="1" x14ac:dyDescent="0.15">
      <c r="A355" s="325"/>
      <c r="B355" s="317" t="s">
        <v>585</v>
      </c>
      <c r="C355" s="318" t="s">
        <v>586</v>
      </c>
      <c r="D355" s="318" t="s">
        <v>800</v>
      </c>
      <c r="E355" s="319">
        <f>VLOOKUP(B355,'Fire EN 54'!$D$5:$H$497,5,0)</f>
        <v>174</v>
      </c>
      <c r="F355" s="320" t="s">
        <v>694</v>
      </c>
      <c r="G355" s="321" t="s">
        <v>3</v>
      </c>
      <c r="H355" s="321"/>
      <c r="I355" s="322" t="s">
        <v>791</v>
      </c>
      <c r="J355" s="322" t="s">
        <v>834</v>
      </c>
      <c r="K355" s="323">
        <f>'Dodatkowa gwarancja'!$E$8</f>
        <v>17</v>
      </c>
      <c r="L355" s="324" t="s">
        <v>634</v>
      </c>
      <c r="M355" s="582">
        <f>VLOOKUP(B355,'Fire EN 54'!$D$5:$L$493,9,0)</f>
        <v>8536501999</v>
      </c>
    </row>
    <row r="356" spans="1:13" ht="13.5" thickBot="1" x14ac:dyDescent="0.2">
      <c r="A356" s="625" t="s">
        <v>587</v>
      </c>
      <c r="B356" s="626"/>
      <c r="C356" s="626"/>
      <c r="D356" s="626"/>
      <c r="E356" s="626"/>
      <c r="F356" s="626"/>
      <c r="G356" s="626"/>
      <c r="H356" s="626"/>
      <c r="I356" s="626"/>
      <c r="J356" s="626"/>
      <c r="K356" s="626"/>
      <c r="L356" s="626"/>
      <c r="M356" s="627"/>
    </row>
    <row r="357" spans="1:13" x14ac:dyDescent="0.15">
      <c r="A357" s="103"/>
      <c r="B357" s="100"/>
      <c r="C357" s="104"/>
      <c r="D357" s="101"/>
      <c r="E357" s="1"/>
      <c r="F357" s="1"/>
      <c r="G357" s="81"/>
      <c r="H357" s="81"/>
      <c r="I357" s="81"/>
      <c r="J357" s="81"/>
      <c r="K357" s="81"/>
      <c r="L357" s="102"/>
      <c r="M357" s="102"/>
    </row>
    <row r="358" spans="1:13" x14ac:dyDescent="0.15">
      <c r="A358" s="66" t="s">
        <v>588</v>
      </c>
      <c r="B358" s="87"/>
      <c r="C358" s="2"/>
      <c r="G358" s="82"/>
      <c r="H358" s="82"/>
      <c r="I358" s="82"/>
      <c r="J358" s="82"/>
      <c r="K358" s="82"/>
      <c r="L358" s="5"/>
      <c r="M358" s="5"/>
    </row>
    <row r="359" spans="1:13" x14ac:dyDescent="0.15">
      <c r="A359" s="91" t="s">
        <v>589</v>
      </c>
      <c r="B359" s="92"/>
      <c r="C359" s="6"/>
      <c r="G359" s="82"/>
      <c r="H359" s="82"/>
      <c r="I359" s="82"/>
      <c r="J359" s="82"/>
      <c r="K359" s="82"/>
      <c r="L359" s="5"/>
      <c r="M359" s="5"/>
    </row>
    <row r="360" spans="1:13" x14ac:dyDescent="0.15">
      <c r="A360" s="93" t="s">
        <v>590</v>
      </c>
      <c r="B360" s="94"/>
      <c r="C360" s="6"/>
    </row>
    <row r="361" spans="1:13" x14ac:dyDescent="0.15">
      <c r="A361" s="95" t="s">
        <v>591</v>
      </c>
      <c r="B361" s="96"/>
      <c r="C361" s="88"/>
    </row>
    <row r="362" spans="1:13" x14ac:dyDescent="0.15">
      <c r="A362" s="67" t="s">
        <v>592</v>
      </c>
      <c r="B362" s="8"/>
      <c r="C362" s="89"/>
      <c r="D362" s="9"/>
      <c r="E362" s="10"/>
      <c r="F362" s="10"/>
      <c r="G362" s="84"/>
      <c r="H362" s="84"/>
      <c r="I362" s="84"/>
      <c r="J362" s="84"/>
      <c r="K362" s="84"/>
      <c r="L362" s="11"/>
      <c r="M362" s="11"/>
    </row>
    <row r="363" spans="1:13" x14ac:dyDescent="0.15">
      <c r="A363" s="50" t="s">
        <v>593</v>
      </c>
      <c r="B363" s="87"/>
      <c r="C363" s="2"/>
      <c r="G363" s="82"/>
      <c r="H363" s="82"/>
      <c r="I363" s="82"/>
      <c r="J363" s="82"/>
      <c r="K363" s="82"/>
      <c r="L363" s="5"/>
      <c r="M363" s="5"/>
    </row>
    <row r="364" spans="1:13" x14ac:dyDescent="0.15">
      <c r="B364" s="87"/>
      <c r="C364" s="2"/>
      <c r="G364" s="82"/>
      <c r="H364" s="82"/>
      <c r="I364" s="82"/>
      <c r="J364" s="82"/>
      <c r="K364" s="82"/>
      <c r="L364" s="5"/>
      <c r="M364" s="5"/>
    </row>
    <row r="365" spans="1:13" x14ac:dyDescent="0.15">
      <c r="B365" s="87"/>
      <c r="C365" s="2"/>
      <c r="G365" s="82"/>
      <c r="H365" s="82"/>
      <c r="I365" s="82"/>
      <c r="J365" s="82"/>
      <c r="K365" s="82"/>
      <c r="L365" s="5"/>
      <c r="M365" s="5"/>
    </row>
    <row r="366" spans="1:13" x14ac:dyDescent="0.15">
      <c r="B366" s="87"/>
      <c r="C366" s="2"/>
      <c r="G366" s="82"/>
      <c r="H366" s="82"/>
      <c r="I366" s="82"/>
      <c r="J366" s="82"/>
      <c r="K366" s="82"/>
      <c r="L366" s="5"/>
      <c r="M366" s="5"/>
    </row>
    <row r="367" spans="1:13" x14ac:dyDescent="0.15">
      <c r="B367" s="87"/>
      <c r="C367" s="2"/>
      <c r="G367" s="82"/>
      <c r="H367" s="82"/>
      <c r="I367" s="82"/>
      <c r="J367" s="82"/>
      <c r="K367" s="82"/>
      <c r="L367" s="5"/>
      <c r="M367" s="5"/>
    </row>
  </sheetData>
  <sheetProtection algorithmName="SHA-512" hashValue="XIKSjeV3hg0JZ+Yc6EgluHchkU6iLlze53QAmJF12rqvFcy1AHmA2rKtfNs+gdYtJbDd1gQFYMcPpjX6c5dxrw==" saltValue="JSbtbnlRuhwIQ74LYkOzWQ==" spinCount="100000" sheet="1" formatCells="0" formatColumns="0" formatRows="0" insertColumns="0" insertRows="0" insertHyperlinks="0" deleteColumns="0" deleteRows="0" sort="0" autoFilter="0" pivotTables="0"/>
  <mergeCells count="104">
    <mergeCell ref="F145:L145"/>
    <mergeCell ref="A145:D145"/>
    <mergeCell ref="A157:D157"/>
    <mergeCell ref="F157:L157"/>
    <mergeCell ref="A170:D170"/>
    <mergeCell ref="F170:L170"/>
    <mergeCell ref="F101:L101"/>
    <mergeCell ref="F117:L117"/>
    <mergeCell ref="A117:D117"/>
    <mergeCell ref="A118:D118"/>
    <mergeCell ref="F118:L118"/>
    <mergeCell ref="I146:I148"/>
    <mergeCell ref="A129:A144"/>
    <mergeCell ref="A146:A148"/>
    <mergeCell ref="A128:D128"/>
    <mergeCell ref="F128:L128"/>
    <mergeCell ref="A101:D101"/>
    <mergeCell ref="F60:L60"/>
    <mergeCell ref="A60:D60"/>
    <mergeCell ref="A65:D65"/>
    <mergeCell ref="F65:L65"/>
    <mergeCell ref="A67:D67"/>
    <mergeCell ref="F67:L67"/>
    <mergeCell ref="A45:D45"/>
    <mergeCell ref="F45:L45"/>
    <mergeCell ref="A51:D51"/>
    <mergeCell ref="F51:L51"/>
    <mergeCell ref="A56:D56"/>
    <mergeCell ref="F56:L56"/>
    <mergeCell ref="A13:D13"/>
    <mergeCell ref="F13:L13"/>
    <mergeCell ref="A26:D26"/>
    <mergeCell ref="F26:L26"/>
    <mergeCell ref="A29:D29"/>
    <mergeCell ref="F29:L29"/>
    <mergeCell ref="A3:D3"/>
    <mergeCell ref="F3:L3"/>
    <mergeCell ref="A8:D8"/>
    <mergeCell ref="F8:L8"/>
    <mergeCell ref="A9:D9"/>
    <mergeCell ref="F9:L9"/>
    <mergeCell ref="A356:M356"/>
    <mergeCell ref="A342:D342"/>
    <mergeCell ref="F342:L342"/>
    <mergeCell ref="F343:L343"/>
    <mergeCell ref="A343:D343"/>
    <mergeCell ref="A352:D352"/>
    <mergeCell ref="F352:L352"/>
    <mergeCell ref="F353:L353"/>
    <mergeCell ref="A353:D353"/>
    <mergeCell ref="F271:L271"/>
    <mergeCell ref="A271:D271"/>
    <mergeCell ref="A272:D272"/>
    <mergeCell ref="F272:L272"/>
    <mergeCell ref="F289:L289"/>
    <mergeCell ref="A289:D289"/>
    <mergeCell ref="A300:D300"/>
    <mergeCell ref="F300:L300"/>
    <mergeCell ref="F335:L335"/>
    <mergeCell ref="A335:D335"/>
    <mergeCell ref="A244:D244"/>
    <mergeCell ref="F244:L244"/>
    <mergeCell ref="F250:L250"/>
    <mergeCell ref="A250:D250"/>
    <mergeCell ref="A252:D252"/>
    <mergeCell ref="F252:L252"/>
    <mergeCell ref="F266:L266"/>
    <mergeCell ref="A266:D266"/>
    <mergeCell ref="A267:D267"/>
    <mergeCell ref="F267:L267"/>
    <mergeCell ref="F197:L197"/>
    <mergeCell ref="A197:D197"/>
    <mergeCell ref="A218:D218"/>
    <mergeCell ref="F218:L218"/>
    <mergeCell ref="F219:L219"/>
    <mergeCell ref="A219:D219"/>
    <mergeCell ref="A222:D222"/>
    <mergeCell ref="F222:L222"/>
    <mergeCell ref="F231:L231"/>
    <mergeCell ref="A231:D231"/>
    <mergeCell ref="A2:L2"/>
    <mergeCell ref="A336:A338"/>
    <mergeCell ref="A68:D68"/>
    <mergeCell ref="F68:L68"/>
    <mergeCell ref="F73:L73"/>
    <mergeCell ref="A73:D73"/>
    <mergeCell ref="A81:D81"/>
    <mergeCell ref="F81:L81"/>
    <mergeCell ref="A91:D91"/>
    <mergeCell ref="F91:L91"/>
    <mergeCell ref="F92:L92"/>
    <mergeCell ref="A92:D92"/>
    <mergeCell ref="F173:L173"/>
    <mergeCell ref="A173:D173"/>
    <mergeCell ref="A182:D182"/>
    <mergeCell ref="F182:L182"/>
    <mergeCell ref="F183:L183"/>
    <mergeCell ref="A183:D183"/>
    <mergeCell ref="A188:D188"/>
    <mergeCell ref="F188:L188"/>
    <mergeCell ref="I150:I152"/>
    <mergeCell ref="I153:I155"/>
    <mergeCell ref="A153:A155"/>
    <mergeCell ref="A150:A152"/>
  </mergeCells>
  <pageMargins left="0.70866141732283472" right="0.70866141732283472" top="0.74803149606299213" bottom="0.74803149606299213" header="0.31496062992125984" footer="0.31496062992125984"/>
  <pageSetup paperSize="9" scale="55" orientation="portrait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47"/>
  <sheetViews>
    <sheetView zoomScale="130" zoomScaleNormal="130" workbookViewId="0">
      <selection activeCell="J10" sqref="J10"/>
    </sheetView>
  </sheetViews>
  <sheetFormatPr defaultRowHeight="12.75" x14ac:dyDescent="0.2"/>
  <cols>
    <col min="1" max="1" width="15" customWidth="1"/>
    <col min="2" max="2" width="16.28515625" customWidth="1"/>
    <col min="3" max="3" width="52.28515625" customWidth="1"/>
    <col min="4" max="4" width="20" hidden="1" customWidth="1"/>
    <col min="5" max="5" width="20.28515625" hidden="1" customWidth="1"/>
    <col min="6" max="6" width="19.7109375" customWidth="1"/>
    <col min="7" max="7" width="13.5703125" customWidth="1"/>
    <col min="8" max="8" width="45.28515625" customWidth="1"/>
    <col min="12" max="12" width="15" customWidth="1"/>
    <col min="16" max="16" width="11.28515625" bestFit="1" customWidth="1"/>
    <col min="17" max="17" width="13.7109375" customWidth="1"/>
    <col min="19" max="19" width="12.140625" customWidth="1"/>
  </cols>
  <sheetData>
    <row r="1" spans="1:17" ht="9" customHeight="1" x14ac:dyDescent="0.2">
      <c r="A1" s="90"/>
      <c r="B1" s="12"/>
      <c r="C1" s="3"/>
      <c r="D1" s="4"/>
      <c r="E1" s="4"/>
      <c r="F1" s="4"/>
      <c r="G1" s="4"/>
    </row>
    <row r="2" spans="1:17" ht="12.75" customHeight="1" x14ac:dyDescent="0.2">
      <c r="A2" s="632" t="s">
        <v>967</v>
      </c>
      <c r="B2" s="632"/>
      <c r="C2" s="632"/>
      <c r="D2" s="632"/>
      <c r="E2" s="632"/>
      <c r="F2" s="632"/>
      <c r="G2" s="632"/>
      <c r="H2" s="632"/>
    </row>
    <row r="3" spans="1:17" ht="41.25" customHeight="1" x14ac:dyDescent="0.2">
      <c r="A3" s="633"/>
      <c r="B3" s="633"/>
      <c r="C3" s="633"/>
      <c r="D3" s="633"/>
      <c r="E3" s="633"/>
      <c r="F3" s="633"/>
      <c r="G3" s="633"/>
      <c r="H3" s="633"/>
    </row>
    <row r="4" spans="1:17" ht="25.5" x14ac:dyDescent="0.2">
      <c r="A4" s="97" t="s">
        <v>0</v>
      </c>
      <c r="B4" s="97" t="s">
        <v>1</v>
      </c>
      <c r="C4" s="97" t="s">
        <v>2</v>
      </c>
      <c r="D4" s="98" t="s">
        <v>771</v>
      </c>
      <c r="E4" s="98" t="s">
        <v>2658</v>
      </c>
      <c r="F4" s="98" t="s">
        <v>771</v>
      </c>
      <c r="G4" s="99" t="s">
        <v>772</v>
      </c>
      <c r="H4" s="98" t="s">
        <v>900</v>
      </c>
    </row>
    <row r="5" spans="1:17" x14ac:dyDescent="0.2">
      <c r="A5" s="634"/>
      <c r="B5" s="634"/>
      <c r="C5" s="634"/>
      <c r="D5" s="634"/>
      <c r="E5" s="634"/>
      <c r="F5" s="634"/>
      <c r="G5" s="634"/>
      <c r="H5" s="634"/>
    </row>
    <row r="6" spans="1:17" ht="16.5" customHeight="1" x14ac:dyDescent="0.2">
      <c r="A6" s="476" t="s">
        <v>1059</v>
      </c>
      <c r="B6" s="477" t="s">
        <v>901</v>
      </c>
      <c r="C6" s="477" t="s">
        <v>902</v>
      </c>
      <c r="D6" s="319">
        <v>4191</v>
      </c>
      <c r="E6" s="319">
        <f>D6/4.25</f>
        <v>986.11764705882354</v>
      </c>
      <c r="F6" s="319">
        <f>ROUND(ROUND(E6*4.8,2),0)</f>
        <v>4733</v>
      </c>
      <c r="G6" s="319" t="s">
        <v>694</v>
      </c>
      <c r="H6" s="319"/>
      <c r="O6" s="112"/>
    </row>
    <row r="7" spans="1:17" x14ac:dyDescent="0.2">
      <c r="A7" s="476" t="s">
        <v>1060</v>
      </c>
      <c r="B7" s="477" t="s">
        <v>903</v>
      </c>
      <c r="C7" s="477" t="s">
        <v>904</v>
      </c>
      <c r="D7" s="319">
        <v>5272</v>
      </c>
      <c r="E7" s="319">
        <f t="shared" ref="E7:E41" si="0">D7/4.25</f>
        <v>1240.4705882352941</v>
      </c>
      <c r="F7" s="319">
        <f t="shared" ref="F7:F41" si="1">ROUND(ROUND(E7*4.8,2),0)</f>
        <v>5954</v>
      </c>
      <c r="G7" s="319" t="s">
        <v>694</v>
      </c>
      <c r="H7" s="319"/>
      <c r="O7" s="113"/>
    </row>
    <row r="8" spans="1:17" x14ac:dyDescent="0.2">
      <c r="A8" s="476" t="s">
        <v>1061</v>
      </c>
      <c r="B8" s="477" t="s">
        <v>905</v>
      </c>
      <c r="C8" s="355" t="s">
        <v>906</v>
      </c>
      <c r="D8" s="319">
        <v>1993</v>
      </c>
      <c r="E8" s="319">
        <f t="shared" si="0"/>
        <v>468.94117647058823</v>
      </c>
      <c r="F8" s="319">
        <f t="shared" si="1"/>
        <v>2251</v>
      </c>
      <c r="G8" s="319" t="s">
        <v>694</v>
      </c>
      <c r="H8" s="319"/>
      <c r="O8" s="112"/>
    </row>
    <row r="9" spans="1:17" x14ac:dyDescent="0.2">
      <c r="A9" s="476" t="s">
        <v>1062</v>
      </c>
      <c r="B9" s="477" t="s">
        <v>907</v>
      </c>
      <c r="C9" s="477" t="s">
        <v>908</v>
      </c>
      <c r="D9" s="319">
        <v>893</v>
      </c>
      <c r="E9" s="319">
        <f t="shared" si="0"/>
        <v>210.11764705882354</v>
      </c>
      <c r="F9" s="319">
        <f t="shared" si="1"/>
        <v>1009</v>
      </c>
      <c r="G9" s="319" t="s">
        <v>694</v>
      </c>
      <c r="H9" s="319"/>
      <c r="O9" s="112"/>
    </row>
    <row r="10" spans="1:17" x14ac:dyDescent="0.2">
      <c r="A10" s="476" t="s">
        <v>1063</v>
      </c>
      <c r="B10" s="478" t="s">
        <v>909</v>
      </c>
      <c r="C10" s="477" t="s">
        <v>910</v>
      </c>
      <c r="D10" s="319">
        <v>2328</v>
      </c>
      <c r="E10" s="319">
        <f t="shared" si="0"/>
        <v>547.76470588235293</v>
      </c>
      <c r="F10" s="319">
        <f t="shared" si="1"/>
        <v>2629</v>
      </c>
      <c r="G10" s="319" t="s">
        <v>694</v>
      </c>
      <c r="H10" s="319"/>
      <c r="O10" s="112"/>
    </row>
    <row r="11" spans="1:17" ht="21" x14ac:dyDescent="0.2">
      <c r="A11" s="476" t="s">
        <v>1064</v>
      </c>
      <c r="B11" s="477" t="s">
        <v>911</v>
      </c>
      <c r="C11" s="477" t="s">
        <v>912</v>
      </c>
      <c r="D11" s="319">
        <v>93</v>
      </c>
      <c r="E11" s="319">
        <f t="shared" si="0"/>
        <v>21.882352941176471</v>
      </c>
      <c r="F11" s="319">
        <f t="shared" si="1"/>
        <v>105</v>
      </c>
      <c r="G11" s="319" t="s">
        <v>694</v>
      </c>
      <c r="H11" s="110" t="s">
        <v>731</v>
      </c>
      <c r="O11" s="113"/>
    </row>
    <row r="12" spans="1:17" ht="21" x14ac:dyDescent="0.2">
      <c r="A12" s="476" t="s">
        <v>1065</v>
      </c>
      <c r="B12" s="477" t="s">
        <v>913</v>
      </c>
      <c r="C12" s="477" t="s">
        <v>914</v>
      </c>
      <c r="D12" s="319">
        <v>93</v>
      </c>
      <c r="E12" s="319">
        <f t="shared" si="0"/>
        <v>21.882352941176471</v>
      </c>
      <c r="F12" s="319">
        <f t="shared" si="1"/>
        <v>105</v>
      </c>
      <c r="G12" s="319" t="s">
        <v>694</v>
      </c>
      <c r="H12" s="110" t="s">
        <v>1054</v>
      </c>
      <c r="M12" s="112"/>
    </row>
    <row r="13" spans="1:17" ht="21" x14ac:dyDescent="0.2">
      <c r="A13" s="476" t="s">
        <v>1066</v>
      </c>
      <c r="B13" s="477" t="s">
        <v>915</v>
      </c>
      <c r="C13" s="477" t="s">
        <v>916</v>
      </c>
      <c r="D13" s="319">
        <v>93</v>
      </c>
      <c r="E13" s="319">
        <f t="shared" si="0"/>
        <v>21.882352941176471</v>
      </c>
      <c r="F13" s="319">
        <f t="shared" si="1"/>
        <v>105</v>
      </c>
      <c r="G13" s="319" t="s">
        <v>694</v>
      </c>
      <c r="H13" s="110" t="s">
        <v>1054</v>
      </c>
    </row>
    <row r="14" spans="1:17" ht="21" x14ac:dyDescent="0.2">
      <c r="A14" s="476" t="s">
        <v>1067</v>
      </c>
      <c r="B14" s="477" t="s">
        <v>917</v>
      </c>
      <c r="C14" s="477" t="s">
        <v>918</v>
      </c>
      <c r="D14" s="319">
        <v>93</v>
      </c>
      <c r="E14" s="319">
        <f t="shared" si="0"/>
        <v>21.882352941176471</v>
      </c>
      <c r="F14" s="319">
        <f t="shared" si="1"/>
        <v>105</v>
      </c>
      <c r="G14" s="319" t="s">
        <v>694</v>
      </c>
      <c r="H14" s="110" t="s">
        <v>1054</v>
      </c>
    </row>
    <row r="15" spans="1:17" ht="21" x14ac:dyDescent="0.2">
      <c r="A15" s="476" t="s">
        <v>1068</v>
      </c>
      <c r="B15" s="477" t="s">
        <v>919</v>
      </c>
      <c r="C15" s="477" t="s">
        <v>920</v>
      </c>
      <c r="D15" s="319">
        <v>93</v>
      </c>
      <c r="E15" s="319">
        <f t="shared" si="0"/>
        <v>21.882352941176471</v>
      </c>
      <c r="F15" s="319">
        <f t="shared" si="1"/>
        <v>105</v>
      </c>
      <c r="G15" s="319" t="s">
        <v>694</v>
      </c>
      <c r="H15" s="110" t="s">
        <v>1054</v>
      </c>
      <c r="Q15" s="112"/>
    </row>
    <row r="16" spans="1:17" ht="21" x14ac:dyDescent="0.2">
      <c r="A16" s="476" t="s">
        <v>1069</v>
      </c>
      <c r="B16" s="477" t="s">
        <v>921</v>
      </c>
      <c r="C16" s="477" t="s">
        <v>922</v>
      </c>
      <c r="D16" s="319">
        <v>93</v>
      </c>
      <c r="E16" s="319">
        <f t="shared" si="0"/>
        <v>21.882352941176471</v>
      </c>
      <c r="F16" s="319">
        <f t="shared" si="1"/>
        <v>105</v>
      </c>
      <c r="G16" s="319" t="s">
        <v>694</v>
      </c>
      <c r="H16" s="110" t="s">
        <v>1054</v>
      </c>
    </row>
    <row r="17" spans="1:13" ht="21" x14ac:dyDescent="0.2">
      <c r="A17" s="476" t="s">
        <v>1070</v>
      </c>
      <c r="B17" s="477" t="s">
        <v>923</v>
      </c>
      <c r="C17" s="477" t="s">
        <v>924</v>
      </c>
      <c r="D17" s="319">
        <v>93</v>
      </c>
      <c r="E17" s="319">
        <f t="shared" si="0"/>
        <v>21.882352941176471</v>
      </c>
      <c r="F17" s="319">
        <f t="shared" si="1"/>
        <v>105</v>
      </c>
      <c r="G17" s="319" t="s">
        <v>694</v>
      </c>
      <c r="H17" s="110" t="s">
        <v>1054</v>
      </c>
    </row>
    <row r="18" spans="1:13" ht="21" x14ac:dyDescent="0.2">
      <c r="A18" s="476" t="s">
        <v>1071</v>
      </c>
      <c r="B18" s="477" t="s">
        <v>925</v>
      </c>
      <c r="C18" s="477" t="s">
        <v>926</v>
      </c>
      <c r="D18" s="319">
        <v>93</v>
      </c>
      <c r="E18" s="319">
        <f t="shared" si="0"/>
        <v>21.882352941176471</v>
      </c>
      <c r="F18" s="319">
        <f t="shared" si="1"/>
        <v>105</v>
      </c>
      <c r="G18" s="319" t="s">
        <v>694</v>
      </c>
      <c r="H18" s="110" t="s">
        <v>1054</v>
      </c>
    </row>
    <row r="19" spans="1:13" ht="21" x14ac:dyDescent="0.2">
      <c r="A19" s="476" t="s">
        <v>1072</v>
      </c>
      <c r="B19" s="477" t="s">
        <v>927</v>
      </c>
      <c r="C19" s="477" t="s">
        <v>928</v>
      </c>
      <c r="D19" s="319">
        <v>93</v>
      </c>
      <c r="E19" s="319">
        <f t="shared" si="0"/>
        <v>21.882352941176471</v>
      </c>
      <c r="F19" s="319">
        <f t="shared" si="1"/>
        <v>105</v>
      </c>
      <c r="G19" s="319" t="s">
        <v>694</v>
      </c>
      <c r="H19" s="110" t="s">
        <v>1054</v>
      </c>
    </row>
    <row r="20" spans="1:13" ht="21" x14ac:dyDescent="0.2">
      <c r="A20" s="476" t="s">
        <v>1073</v>
      </c>
      <c r="B20" s="477" t="s">
        <v>929</v>
      </c>
      <c r="C20" s="477" t="s">
        <v>930</v>
      </c>
      <c r="D20" s="319">
        <v>93</v>
      </c>
      <c r="E20" s="319">
        <f t="shared" si="0"/>
        <v>21.882352941176471</v>
      </c>
      <c r="F20" s="319">
        <f t="shared" si="1"/>
        <v>105</v>
      </c>
      <c r="G20" s="319" t="s">
        <v>694</v>
      </c>
      <c r="H20" s="110" t="s">
        <v>1054</v>
      </c>
    </row>
    <row r="21" spans="1:13" ht="21" x14ac:dyDescent="0.2">
      <c r="A21" s="476" t="s">
        <v>1074</v>
      </c>
      <c r="B21" s="477" t="s">
        <v>931</v>
      </c>
      <c r="C21" s="477" t="s">
        <v>932</v>
      </c>
      <c r="D21" s="319">
        <v>93</v>
      </c>
      <c r="E21" s="319">
        <f t="shared" si="0"/>
        <v>21.882352941176471</v>
      </c>
      <c r="F21" s="319">
        <f t="shared" si="1"/>
        <v>105</v>
      </c>
      <c r="G21" s="319" t="s">
        <v>694</v>
      </c>
      <c r="H21" s="110" t="s">
        <v>1054</v>
      </c>
    </row>
    <row r="22" spans="1:13" ht="21" x14ac:dyDescent="0.2">
      <c r="A22" s="476" t="s">
        <v>1075</v>
      </c>
      <c r="B22" s="477" t="s">
        <v>933</v>
      </c>
      <c r="C22" s="477" t="s">
        <v>934</v>
      </c>
      <c r="D22" s="319">
        <v>93</v>
      </c>
      <c r="E22" s="319">
        <f t="shared" si="0"/>
        <v>21.882352941176471</v>
      </c>
      <c r="F22" s="319">
        <f t="shared" si="1"/>
        <v>105</v>
      </c>
      <c r="G22" s="319" t="s">
        <v>694</v>
      </c>
      <c r="H22" s="110" t="s">
        <v>1054</v>
      </c>
    </row>
    <row r="23" spans="1:13" ht="21" x14ac:dyDescent="0.2">
      <c r="A23" s="476" t="s">
        <v>1076</v>
      </c>
      <c r="B23" s="477" t="s">
        <v>935</v>
      </c>
      <c r="C23" s="477" t="s">
        <v>936</v>
      </c>
      <c r="D23" s="319">
        <v>93</v>
      </c>
      <c r="E23" s="319">
        <f t="shared" si="0"/>
        <v>21.882352941176471</v>
      </c>
      <c r="F23" s="319">
        <f t="shared" si="1"/>
        <v>105</v>
      </c>
      <c r="G23" s="319" t="s">
        <v>694</v>
      </c>
      <c r="H23" s="110" t="s">
        <v>1054</v>
      </c>
    </row>
    <row r="24" spans="1:13" ht="21" x14ac:dyDescent="0.2">
      <c r="A24" s="476" t="s">
        <v>1077</v>
      </c>
      <c r="B24" s="477" t="s">
        <v>937</v>
      </c>
      <c r="C24" s="477" t="s">
        <v>938</v>
      </c>
      <c r="D24" s="319">
        <v>93</v>
      </c>
      <c r="E24" s="319">
        <f t="shared" si="0"/>
        <v>21.882352941176471</v>
      </c>
      <c r="F24" s="319">
        <f t="shared" si="1"/>
        <v>105</v>
      </c>
      <c r="G24" s="319" t="s">
        <v>694</v>
      </c>
      <c r="H24" s="110" t="s">
        <v>1054</v>
      </c>
    </row>
    <row r="25" spans="1:13" ht="21" x14ac:dyDescent="0.2">
      <c r="A25" s="476" t="s">
        <v>1078</v>
      </c>
      <c r="B25" s="477" t="s">
        <v>939</v>
      </c>
      <c r="C25" s="477" t="s">
        <v>940</v>
      </c>
      <c r="D25" s="319">
        <v>93</v>
      </c>
      <c r="E25" s="319">
        <f t="shared" si="0"/>
        <v>21.882352941176471</v>
      </c>
      <c r="F25" s="319">
        <f t="shared" si="1"/>
        <v>105</v>
      </c>
      <c r="G25" s="319" t="s">
        <v>694</v>
      </c>
      <c r="H25" s="110" t="s">
        <v>1054</v>
      </c>
      <c r="L25" s="114"/>
      <c r="M25" s="114"/>
    </row>
    <row r="26" spans="1:13" ht="21" x14ac:dyDescent="0.2">
      <c r="A26" s="476" t="s">
        <v>1079</v>
      </c>
      <c r="B26" s="477" t="s">
        <v>941</v>
      </c>
      <c r="C26" s="477" t="s">
        <v>942</v>
      </c>
      <c r="D26" s="319">
        <v>93</v>
      </c>
      <c r="E26" s="319">
        <f t="shared" si="0"/>
        <v>21.882352941176471</v>
      </c>
      <c r="F26" s="319">
        <f t="shared" si="1"/>
        <v>105</v>
      </c>
      <c r="G26" s="319" t="s">
        <v>694</v>
      </c>
      <c r="H26" s="110" t="s">
        <v>1054</v>
      </c>
    </row>
    <row r="27" spans="1:13" ht="21" x14ac:dyDescent="0.2">
      <c r="A27" s="476" t="s">
        <v>1080</v>
      </c>
      <c r="B27" s="477" t="s">
        <v>943</v>
      </c>
      <c r="C27" s="479" t="s">
        <v>944</v>
      </c>
      <c r="D27" s="319">
        <v>93</v>
      </c>
      <c r="E27" s="319">
        <f t="shared" si="0"/>
        <v>21.882352941176471</v>
      </c>
      <c r="F27" s="319">
        <f t="shared" si="1"/>
        <v>105</v>
      </c>
      <c r="G27" s="319" t="s">
        <v>694</v>
      </c>
      <c r="H27" s="110" t="s">
        <v>1054</v>
      </c>
    </row>
    <row r="28" spans="1:13" ht="21" x14ac:dyDescent="0.2">
      <c r="A28" s="476" t="s">
        <v>1081</v>
      </c>
      <c r="B28" s="477" t="s">
        <v>945</v>
      </c>
      <c r="C28" s="480" t="s">
        <v>946</v>
      </c>
      <c r="D28" s="319">
        <v>64</v>
      </c>
      <c r="E28" s="319">
        <f t="shared" si="0"/>
        <v>15.058823529411764</v>
      </c>
      <c r="F28" s="319">
        <f t="shared" si="1"/>
        <v>72</v>
      </c>
      <c r="G28" s="319" t="s">
        <v>694</v>
      </c>
      <c r="H28" s="110" t="s">
        <v>1054</v>
      </c>
    </row>
    <row r="29" spans="1:13" x14ac:dyDescent="0.2">
      <c r="A29" s="476" t="s">
        <v>1082</v>
      </c>
      <c r="B29" s="477" t="s">
        <v>947</v>
      </c>
      <c r="C29" s="480" t="s">
        <v>948</v>
      </c>
      <c r="D29" s="319">
        <v>39</v>
      </c>
      <c r="E29" s="319">
        <f t="shared" si="0"/>
        <v>9.1764705882352935</v>
      </c>
      <c r="F29" s="319">
        <f t="shared" si="1"/>
        <v>44</v>
      </c>
      <c r="G29" s="319" t="s">
        <v>694</v>
      </c>
      <c r="H29" s="319"/>
    </row>
    <row r="30" spans="1:13" x14ac:dyDescent="0.2">
      <c r="A30" s="476" t="s">
        <v>1083</v>
      </c>
      <c r="B30" s="355" t="s">
        <v>949</v>
      </c>
      <c r="C30" s="479" t="s">
        <v>950</v>
      </c>
      <c r="D30" s="319">
        <v>890</v>
      </c>
      <c r="E30" s="319">
        <f t="shared" si="0"/>
        <v>209.41176470588235</v>
      </c>
      <c r="F30" s="319">
        <f t="shared" si="1"/>
        <v>1005</v>
      </c>
      <c r="G30" s="319" t="s">
        <v>694</v>
      </c>
      <c r="H30" s="319"/>
    </row>
    <row r="31" spans="1:13" x14ac:dyDescent="0.2">
      <c r="A31" s="476" t="s">
        <v>1084</v>
      </c>
      <c r="B31" s="355" t="s">
        <v>951</v>
      </c>
      <c r="C31" s="480" t="s">
        <v>952</v>
      </c>
      <c r="D31" s="319">
        <v>267</v>
      </c>
      <c r="E31" s="319">
        <f t="shared" si="0"/>
        <v>62.823529411764703</v>
      </c>
      <c r="F31" s="319">
        <f t="shared" si="1"/>
        <v>302</v>
      </c>
      <c r="G31" s="319" t="s">
        <v>694</v>
      </c>
      <c r="H31" s="319"/>
    </row>
    <row r="32" spans="1:13" x14ac:dyDescent="0.2">
      <c r="A32" s="476" t="s">
        <v>1085</v>
      </c>
      <c r="B32" s="355" t="s">
        <v>953</v>
      </c>
      <c r="C32" s="480" t="s">
        <v>954</v>
      </c>
      <c r="D32" s="319">
        <v>793</v>
      </c>
      <c r="E32" s="319">
        <f t="shared" si="0"/>
        <v>186.58823529411765</v>
      </c>
      <c r="F32" s="319">
        <f t="shared" si="1"/>
        <v>896</v>
      </c>
      <c r="G32" s="319" t="s">
        <v>694</v>
      </c>
      <c r="H32" s="319"/>
    </row>
    <row r="33" spans="1:20" x14ac:dyDescent="0.2">
      <c r="A33" s="476" t="s">
        <v>1086</v>
      </c>
      <c r="B33" s="355" t="s">
        <v>955</v>
      </c>
      <c r="C33" s="480" t="s">
        <v>956</v>
      </c>
      <c r="D33" s="319">
        <v>11109</v>
      </c>
      <c r="E33" s="319">
        <f t="shared" si="0"/>
        <v>2613.8823529411766</v>
      </c>
      <c r="F33" s="319">
        <f t="shared" si="1"/>
        <v>12547</v>
      </c>
      <c r="G33" s="319" t="s">
        <v>694</v>
      </c>
      <c r="H33" s="481" t="s">
        <v>1107</v>
      </c>
    </row>
    <row r="34" spans="1:20" x14ac:dyDescent="0.2">
      <c r="A34" s="476" t="s">
        <v>1087</v>
      </c>
      <c r="B34" s="355" t="s">
        <v>957</v>
      </c>
      <c r="C34" s="480" t="s">
        <v>958</v>
      </c>
      <c r="D34" s="319">
        <v>6767</v>
      </c>
      <c r="E34" s="319">
        <f t="shared" si="0"/>
        <v>1592.2352941176471</v>
      </c>
      <c r="F34" s="319">
        <f t="shared" si="1"/>
        <v>7643</v>
      </c>
      <c r="G34" s="319" t="s">
        <v>694</v>
      </c>
      <c r="H34" s="319"/>
    </row>
    <row r="35" spans="1:20" x14ac:dyDescent="0.2">
      <c r="A35" s="476" t="s">
        <v>1088</v>
      </c>
      <c r="B35" s="355" t="s">
        <v>959</v>
      </c>
      <c r="C35" s="480" t="s">
        <v>958</v>
      </c>
      <c r="D35" s="319">
        <v>21946</v>
      </c>
      <c r="E35" s="319">
        <f t="shared" si="0"/>
        <v>5163.7647058823532</v>
      </c>
      <c r="F35" s="319">
        <f t="shared" si="1"/>
        <v>24786</v>
      </c>
      <c r="G35" s="319" t="s">
        <v>694</v>
      </c>
      <c r="H35" s="319"/>
    </row>
    <row r="36" spans="1:20" x14ac:dyDescent="0.2">
      <c r="A36" s="476" t="s">
        <v>1089</v>
      </c>
      <c r="B36" s="355" t="s">
        <v>960</v>
      </c>
      <c r="C36" s="480" t="s">
        <v>958</v>
      </c>
      <c r="D36" s="319">
        <v>4939</v>
      </c>
      <c r="E36" s="319">
        <f t="shared" si="0"/>
        <v>1162.1176470588234</v>
      </c>
      <c r="F36" s="319">
        <f t="shared" si="1"/>
        <v>5578</v>
      </c>
      <c r="G36" s="319" t="s">
        <v>694</v>
      </c>
      <c r="H36" s="319"/>
    </row>
    <row r="37" spans="1:20" x14ac:dyDescent="0.2">
      <c r="A37" s="476" t="s">
        <v>1090</v>
      </c>
      <c r="B37" s="355" t="s">
        <v>961</v>
      </c>
      <c r="C37" s="480" t="s">
        <v>962</v>
      </c>
      <c r="D37" s="319">
        <v>29074</v>
      </c>
      <c r="E37" s="319">
        <f t="shared" si="0"/>
        <v>6840.9411764705883</v>
      </c>
      <c r="F37" s="319">
        <f t="shared" si="1"/>
        <v>32837</v>
      </c>
      <c r="G37" s="319" t="s">
        <v>694</v>
      </c>
      <c r="H37" s="481" t="s">
        <v>1107</v>
      </c>
      <c r="P37" s="115"/>
      <c r="Q37" s="116"/>
      <c r="S37" s="115"/>
      <c r="T37" s="112"/>
    </row>
    <row r="38" spans="1:20" x14ac:dyDescent="0.2">
      <c r="A38" s="476" t="s">
        <v>1091</v>
      </c>
      <c r="B38" s="355" t="s">
        <v>963</v>
      </c>
      <c r="C38" s="480" t="s">
        <v>964</v>
      </c>
      <c r="D38" s="319">
        <v>6767</v>
      </c>
      <c r="E38" s="319">
        <f t="shared" si="0"/>
        <v>1592.2352941176471</v>
      </c>
      <c r="F38" s="319">
        <f t="shared" si="1"/>
        <v>7643</v>
      </c>
      <c r="G38" s="319" t="s">
        <v>694</v>
      </c>
      <c r="H38" s="319"/>
    </row>
    <row r="39" spans="1:20" x14ac:dyDescent="0.2">
      <c r="A39" s="476" t="s">
        <v>1092</v>
      </c>
      <c r="B39" s="355" t="s">
        <v>965</v>
      </c>
      <c r="C39" s="480" t="s">
        <v>964</v>
      </c>
      <c r="D39" s="319">
        <v>21946</v>
      </c>
      <c r="E39" s="319">
        <f t="shared" si="0"/>
        <v>5163.7647058823532</v>
      </c>
      <c r="F39" s="319">
        <f t="shared" si="1"/>
        <v>24786</v>
      </c>
      <c r="G39" s="319" t="s">
        <v>694</v>
      </c>
      <c r="H39" s="319"/>
    </row>
    <row r="40" spans="1:20" x14ac:dyDescent="0.2">
      <c r="A40" s="476" t="s">
        <v>1093</v>
      </c>
      <c r="B40" s="355" t="s">
        <v>966</v>
      </c>
      <c r="C40" s="480" t="s">
        <v>964</v>
      </c>
      <c r="D40" s="319">
        <v>4939</v>
      </c>
      <c r="E40" s="319">
        <f t="shared" si="0"/>
        <v>1162.1176470588234</v>
      </c>
      <c r="F40" s="319">
        <f t="shared" si="1"/>
        <v>5578</v>
      </c>
      <c r="G40" s="319" t="s">
        <v>694</v>
      </c>
      <c r="H40" s="319"/>
    </row>
    <row r="41" spans="1:20" x14ac:dyDescent="0.2">
      <c r="A41" s="476" t="s">
        <v>1106</v>
      </c>
      <c r="B41" s="355" t="s">
        <v>1104</v>
      </c>
      <c r="C41" s="480" t="s">
        <v>1105</v>
      </c>
      <c r="D41" s="319">
        <v>133</v>
      </c>
      <c r="E41" s="319">
        <f t="shared" si="0"/>
        <v>31.294117647058822</v>
      </c>
      <c r="F41" s="319">
        <f t="shared" si="1"/>
        <v>150</v>
      </c>
      <c r="G41" s="319" t="s">
        <v>694</v>
      </c>
      <c r="H41" s="319"/>
    </row>
    <row r="42" spans="1:20" x14ac:dyDescent="0.2">
      <c r="P42" s="115"/>
      <c r="Q42" s="116"/>
      <c r="S42" s="115"/>
      <c r="T42" s="112"/>
    </row>
    <row r="47" spans="1:20" x14ac:dyDescent="0.2">
      <c r="P47" s="115"/>
      <c r="Q47" s="116"/>
      <c r="S47" s="115"/>
      <c r="T47" s="112"/>
    </row>
  </sheetData>
  <sheetProtection algorithmName="SHA-512" hashValue="WQWnFehG8wnshxGkqjWqU6MfTyzoBWZJ8x3a/LZETqjSTdX54CVBvmUXyyjjGu6MpIlh8Jp+peQ6fi/1ftPsjw==" saltValue="OsQvO+7LiZfgc7g+/uV9xQ==" spinCount="100000" sheet="1" objects="1" scenarios="1"/>
  <mergeCells count="2">
    <mergeCell ref="A2:H3"/>
    <mergeCell ref="A5:H5"/>
  </mergeCells>
  <dataValidations xWindow="325" yWindow="843" count="3">
    <dataValidation type="textLength" allowBlank="1" showInputMessage="1" showErrorMessage="1" errorTitle="Material Descrption" error="Please use between 1 and 40 characters to define the Material Description" promptTitle="Material Description" prompt="The Material Description is a mandatory field. The length of the Material Description should be between 1 and 40 characters" sqref="C6:C40" xr:uid="{00000000-0002-0000-0200-000000000000}">
      <formula1>1</formula1>
      <formula2>40</formula2>
    </dataValidation>
    <dataValidation type="textLength" allowBlank="1" showInputMessage="1" showErrorMessage="1" errorTitle="CTN" error="Please provide a valid CTN._x000a_CTN-guideline can be found under: http://www.ot.de.bosch.com/abt/st/cms/rbdest1_en/extranet_frameset.asp ==&gt;&gt; Marketing =&gt; Product Nomencalture" promptTitle="CTN" prompt="Please provide a valid CTN._x000a_CTN-Structure : PREFIX - IDENTIFIER - SPECIFIER_x000a_- No blank spaces_x000a_- Maximum 15 digits_x000a_- Indentify Product Family always with 3 digits (PREFIX)_x000a_- IDENTIFIER maximum 6 digits at minimum 1 digit_x000a_- SPECIFIER lentgh = digits left " sqref="B6:B9 B11:B40" xr:uid="{00000000-0002-0000-0200-000001000000}">
      <formula1>5</formula1>
      <formula2>15</formula2>
    </dataValidation>
    <dataValidation allowBlank="1" showInputMessage="1" showErrorMessage="1" promptTitle="Do not fill out!!" prompt="This Field is Maintained by CMDM!_x000a_If a SAP-Number exists, please use the Change-Template" sqref="A6" xr:uid="{00000000-0002-0000-0200-000002000000}"/>
  </dataValidation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15"/>
  <sheetViews>
    <sheetView zoomScale="130" zoomScaleNormal="130" workbookViewId="0">
      <selection activeCell="E13" sqref="E13"/>
    </sheetView>
  </sheetViews>
  <sheetFormatPr defaultRowHeight="12.75" x14ac:dyDescent="0.2"/>
  <cols>
    <col min="1" max="1" width="12.85546875" customWidth="1"/>
    <col min="2" max="2" width="19.5703125" customWidth="1"/>
    <col min="3" max="3" width="52" customWidth="1"/>
    <col min="4" max="4" width="21.140625" hidden="1" customWidth="1"/>
    <col min="5" max="5" width="18" customWidth="1"/>
    <col min="6" max="6" width="19.7109375" customWidth="1"/>
    <col min="7" max="7" width="63.28515625" customWidth="1"/>
  </cols>
  <sheetData>
    <row r="1" spans="1:7" ht="8.25" customHeight="1" x14ac:dyDescent="0.2">
      <c r="A1" s="90"/>
      <c r="B1" s="12"/>
      <c r="C1" s="3"/>
      <c r="D1" s="4"/>
      <c r="E1" s="4"/>
      <c r="F1" s="4"/>
      <c r="G1" s="83"/>
    </row>
    <row r="2" spans="1:7" x14ac:dyDescent="0.2">
      <c r="A2" s="635" t="s">
        <v>864</v>
      </c>
      <c r="B2" s="635"/>
      <c r="C2" s="635"/>
      <c r="D2" s="635"/>
      <c r="E2" s="635"/>
      <c r="F2" s="635"/>
      <c r="G2" s="635"/>
    </row>
    <row r="3" spans="1:7" x14ac:dyDescent="0.2">
      <c r="A3" s="635"/>
      <c r="B3" s="635"/>
      <c r="C3" s="635"/>
      <c r="D3" s="635"/>
      <c r="E3" s="635"/>
      <c r="F3" s="635"/>
      <c r="G3" s="635"/>
    </row>
    <row r="4" spans="1:7" ht="37.5" customHeight="1" x14ac:dyDescent="0.2">
      <c r="A4" s="636" t="s">
        <v>853</v>
      </c>
      <c r="B4" s="636"/>
      <c r="C4" s="636"/>
      <c r="D4" s="636"/>
      <c r="E4" s="636"/>
      <c r="F4" s="636"/>
      <c r="G4" s="636"/>
    </row>
    <row r="5" spans="1:7" ht="14.25" customHeight="1" x14ac:dyDescent="0.2">
      <c r="A5" s="97" t="s">
        <v>0</v>
      </c>
      <c r="B5" s="97" t="s">
        <v>1</v>
      </c>
      <c r="C5" s="97" t="s">
        <v>2</v>
      </c>
      <c r="D5" s="98" t="s">
        <v>2653</v>
      </c>
      <c r="E5" s="98" t="s">
        <v>771</v>
      </c>
      <c r="F5" s="98" t="s">
        <v>772</v>
      </c>
      <c r="G5" s="99" t="s">
        <v>774</v>
      </c>
    </row>
    <row r="6" spans="1:7" ht="15" customHeight="1" x14ac:dyDescent="0.2">
      <c r="A6" s="329" t="s">
        <v>842</v>
      </c>
      <c r="B6" s="318" t="s">
        <v>832</v>
      </c>
      <c r="C6" s="329" t="s">
        <v>855</v>
      </c>
      <c r="D6" s="108">
        <v>85</v>
      </c>
      <c r="E6" s="319">
        <f>VLOOKUP(A6,'Warranty Extension'!$B$3:$G$20,5,0)</f>
        <v>103</v>
      </c>
      <c r="F6" s="319" t="s">
        <v>694</v>
      </c>
      <c r="G6" s="118"/>
    </row>
    <row r="7" spans="1:7" x14ac:dyDescent="0.2">
      <c r="A7" s="329" t="s">
        <v>843</v>
      </c>
      <c r="B7" s="318" t="s">
        <v>833</v>
      </c>
      <c r="C7" s="329" t="s">
        <v>854</v>
      </c>
      <c r="D7" s="108">
        <v>113</v>
      </c>
      <c r="E7" s="319">
        <f>VLOOKUP(A7,'Warranty Extension'!$B$3:$G$20,5,0)</f>
        <v>137</v>
      </c>
      <c r="F7" s="319" t="s">
        <v>694</v>
      </c>
      <c r="G7" s="111"/>
    </row>
    <row r="8" spans="1:7" x14ac:dyDescent="0.2">
      <c r="A8" s="329" t="s">
        <v>844</v>
      </c>
      <c r="B8" s="318" t="s">
        <v>834</v>
      </c>
      <c r="C8" s="329" t="s">
        <v>863</v>
      </c>
      <c r="D8" s="108">
        <v>14</v>
      </c>
      <c r="E8" s="319">
        <f>VLOOKUP(A8,'Warranty Extension'!$B$3:$G$20,5,0)</f>
        <v>17</v>
      </c>
      <c r="F8" s="319" t="s">
        <v>694</v>
      </c>
      <c r="G8" s="110"/>
    </row>
    <row r="9" spans="1:7" x14ac:dyDescent="0.2">
      <c r="A9" s="329" t="s">
        <v>845</v>
      </c>
      <c r="B9" s="318" t="s">
        <v>835</v>
      </c>
      <c r="C9" s="329" t="s">
        <v>856</v>
      </c>
      <c r="D9" s="108">
        <v>85</v>
      </c>
      <c r="E9" s="319">
        <f>VLOOKUP(A9,'Warranty Extension'!$B$3:$G$20,5,0)</f>
        <v>103</v>
      </c>
      <c r="F9" s="319" t="s">
        <v>694</v>
      </c>
      <c r="G9" s="111"/>
    </row>
    <row r="10" spans="1:7" x14ac:dyDescent="0.2">
      <c r="A10" s="329" t="s">
        <v>846</v>
      </c>
      <c r="B10" s="318" t="s">
        <v>836</v>
      </c>
      <c r="C10" s="329" t="s">
        <v>857</v>
      </c>
      <c r="D10" s="108">
        <v>28</v>
      </c>
      <c r="E10" s="319">
        <f>VLOOKUP(A10,'Warranty Extension'!$B$3:$G$20,5,0)</f>
        <v>34</v>
      </c>
      <c r="F10" s="319" t="s">
        <v>694</v>
      </c>
      <c r="G10" s="111"/>
    </row>
    <row r="11" spans="1:7" x14ac:dyDescent="0.2">
      <c r="A11" s="329" t="s">
        <v>847</v>
      </c>
      <c r="B11" s="318" t="s">
        <v>837</v>
      </c>
      <c r="C11" s="329" t="s">
        <v>858</v>
      </c>
      <c r="D11" s="108">
        <v>28</v>
      </c>
      <c r="E11" s="319">
        <f>VLOOKUP(A11,'Warranty Extension'!$B$3:$G$20,5,0)</f>
        <v>34</v>
      </c>
      <c r="F11" s="319" t="s">
        <v>694</v>
      </c>
      <c r="G11" s="111"/>
    </row>
    <row r="12" spans="1:7" x14ac:dyDescent="0.2">
      <c r="A12" s="329" t="s">
        <v>848</v>
      </c>
      <c r="B12" s="318" t="s">
        <v>838</v>
      </c>
      <c r="C12" s="329" t="s">
        <v>859</v>
      </c>
      <c r="D12" s="108">
        <v>57</v>
      </c>
      <c r="E12" s="319">
        <f>VLOOKUP(A12,'Warranty Extension'!$B$3:$G$20,5,0)</f>
        <v>69</v>
      </c>
      <c r="F12" s="319" t="s">
        <v>694</v>
      </c>
      <c r="G12" s="111"/>
    </row>
    <row r="13" spans="1:7" x14ac:dyDescent="0.2">
      <c r="A13" s="329" t="s">
        <v>849</v>
      </c>
      <c r="B13" s="318" t="s">
        <v>839</v>
      </c>
      <c r="C13" s="329" t="s">
        <v>860</v>
      </c>
      <c r="D13" s="108">
        <v>14</v>
      </c>
      <c r="E13" s="319">
        <f>VLOOKUP(A13,'Warranty Extension'!$B$3:$G$20,5,0)</f>
        <v>17</v>
      </c>
      <c r="F13" s="319" t="s">
        <v>694</v>
      </c>
      <c r="G13" s="110"/>
    </row>
    <row r="14" spans="1:7" x14ac:dyDescent="0.2">
      <c r="A14" s="329" t="s">
        <v>850</v>
      </c>
      <c r="B14" s="318" t="s">
        <v>840</v>
      </c>
      <c r="C14" s="329" t="s">
        <v>861</v>
      </c>
      <c r="D14" s="108">
        <v>57</v>
      </c>
      <c r="E14" s="319">
        <f>VLOOKUP(A14,'Warranty Extension'!$B$3:$G$20,5,0)</f>
        <v>69</v>
      </c>
      <c r="F14" s="319" t="s">
        <v>694</v>
      </c>
      <c r="G14" s="111"/>
    </row>
    <row r="15" spans="1:7" x14ac:dyDescent="0.2">
      <c r="A15" s="329" t="s">
        <v>851</v>
      </c>
      <c r="B15" s="318" t="s">
        <v>841</v>
      </c>
      <c r="C15" s="329" t="s">
        <v>862</v>
      </c>
      <c r="D15" s="108">
        <v>922</v>
      </c>
      <c r="E15" s="319">
        <f>VLOOKUP(A15,'Warranty Extension'!$B$3:$G$20,5,0)</f>
        <v>1117</v>
      </c>
      <c r="F15" s="319" t="s">
        <v>694</v>
      </c>
      <c r="G15" s="111"/>
    </row>
  </sheetData>
  <sheetProtection algorithmName="SHA-512" hashValue="gyX3lK4ruLFufwDOtHaL09GMQrmR84B9zCLsPldjbxnPivGP9a5Bisuivk1cHiWH2FAF4ov79GCgKzyf0NRn+g==" saltValue="B0UIqP4X4EPS6tuDib8bEg==" spinCount="100000" sheet="1" formatCells="0" formatColumns="0" formatRows="0" insertColumns="0" insertRows="0" insertHyperlinks="0" deleteColumns="0" deleteRows="0" sort="0" autoFilter="0" pivotTables="0"/>
  <mergeCells count="2">
    <mergeCell ref="A2:G3"/>
    <mergeCell ref="A4:G4"/>
  </mergeCells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3"/>
  <dimension ref="A1:I53"/>
  <sheetViews>
    <sheetView topLeftCell="A2" workbookViewId="0">
      <selection activeCell="L13" sqref="L13"/>
    </sheetView>
  </sheetViews>
  <sheetFormatPr defaultRowHeight="12.75" x14ac:dyDescent="0.2"/>
  <cols>
    <col min="2" max="3" width="9.140625" customWidth="1"/>
    <col min="4" max="4" width="20.5703125" customWidth="1"/>
    <col min="5" max="5" width="27.85546875" customWidth="1"/>
    <col min="6" max="6" width="9.140625" customWidth="1"/>
    <col min="7" max="7" width="43.28515625" customWidth="1"/>
    <col min="8" max="8" width="19" customWidth="1"/>
    <col min="9" max="9" width="35.85546875" customWidth="1"/>
    <col min="11" max="11" width="9.140625" customWidth="1"/>
  </cols>
  <sheetData>
    <row r="1" spans="1:9" ht="10.5" customHeight="1" thickBot="1" x14ac:dyDescent="0.25"/>
    <row r="2" spans="1:9" ht="30" customHeight="1" x14ac:dyDescent="0.35">
      <c r="A2" s="13" t="s">
        <v>594</v>
      </c>
      <c r="B2" s="14"/>
      <c r="C2" s="14"/>
      <c r="D2" s="14"/>
      <c r="E2" s="15"/>
      <c r="F2" s="15"/>
      <c r="G2" s="15"/>
      <c r="H2" s="15"/>
      <c r="I2" s="16"/>
    </row>
    <row r="3" spans="1:9" x14ac:dyDescent="0.2">
      <c r="A3" s="658" t="s">
        <v>595</v>
      </c>
      <c r="B3" s="659"/>
      <c r="C3" s="659"/>
      <c r="D3" s="659"/>
      <c r="E3" s="659"/>
      <c r="F3" s="659"/>
      <c r="G3" s="659"/>
      <c r="H3" s="659"/>
      <c r="I3" s="660"/>
    </row>
    <row r="4" spans="1:9" x14ac:dyDescent="0.2">
      <c r="A4" s="658" t="s">
        <v>696</v>
      </c>
      <c r="B4" s="659"/>
      <c r="C4" s="659"/>
      <c r="D4" s="659"/>
      <c r="E4" s="659"/>
      <c r="F4" s="659"/>
      <c r="G4" s="659"/>
      <c r="H4" s="659"/>
      <c r="I4" s="660"/>
    </row>
    <row r="5" spans="1:9" x14ac:dyDescent="0.2">
      <c r="A5" s="47"/>
      <c r="B5" s="48"/>
      <c r="C5" s="48"/>
      <c r="D5" s="48"/>
      <c r="E5" s="48"/>
      <c r="F5" s="48"/>
      <c r="G5" s="48"/>
      <c r="H5" s="48"/>
      <c r="I5" s="49"/>
    </row>
    <row r="6" spans="1:9" x14ac:dyDescent="0.2">
      <c r="A6" s="17"/>
      <c r="B6" s="18" t="s">
        <v>596</v>
      </c>
      <c r="C6" s="19"/>
      <c r="D6" s="19"/>
      <c r="E6" s="19"/>
      <c r="F6" s="19"/>
      <c r="G6" s="19"/>
      <c r="H6" s="20"/>
      <c r="I6" s="21"/>
    </row>
    <row r="7" spans="1:9" x14ac:dyDescent="0.2">
      <c r="A7" s="17"/>
      <c r="B7" s="76" t="s">
        <v>597</v>
      </c>
      <c r="C7" s="77"/>
      <c r="D7" s="77"/>
      <c r="E7" s="77"/>
      <c r="F7" s="22"/>
      <c r="G7" s="19"/>
      <c r="H7" s="20"/>
      <c r="I7" s="21"/>
    </row>
    <row r="8" spans="1:9" ht="15.75" customHeight="1" x14ac:dyDescent="0.2">
      <c r="A8" s="17"/>
      <c r="B8" s="78" t="s">
        <v>598</v>
      </c>
      <c r="C8" s="79"/>
      <c r="D8" s="80"/>
      <c r="E8" s="23"/>
      <c r="F8" s="20"/>
      <c r="G8" s="20"/>
      <c r="H8" s="20"/>
      <c r="I8" s="21"/>
    </row>
    <row r="9" spans="1:9" x14ac:dyDescent="0.2">
      <c r="A9" s="17"/>
      <c r="B9" s="20"/>
      <c r="C9" s="20"/>
      <c r="D9" s="20"/>
      <c r="E9" s="20"/>
      <c r="F9" s="20"/>
      <c r="G9" s="20"/>
      <c r="H9" s="20"/>
      <c r="I9" s="21"/>
    </row>
    <row r="10" spans="1:9" ht="12.75" customHeight="1" x14ac:dyDescent="0.2">
      <c r="A10" s="17"/>
      <c r="B10" s="20" t="s">
        <v>599</v>
      </c>
      <c r="C10" s="20"/>
      <c r="D10" s="20"/>
      <c r="E10" s="20"/>
      <c r="F10" s="20"/>
      <c r="G10" s="20"/>
      <c r="H10" s="20"/>
      <c r="I10" s="21"/>
    </row>
    <row r="11" spans="1:9" ht="12.75" customHeight="1" x14ac:dyDescent="0.2">
      <c r="A11" s="17"/>
      <c r="B11" s="24" t="s">
        <v>600</v>
      </c>
      <c r="C11" s="20"/>
      <c r="D11" s="20"/>
      <c r="E11" s="20"/>
      <c r="F11" s="20"/>
      <c r="G11" s="20"/>
      <c r="H11" s="20"/>
      <c r="I11" s="21"/>
    </row>
    <row r="12" spans="1:9" ht="12.75" customHeight="1" x14ac:dyDescent="0.2">
      <c r="A12" s="17"/>
      <c r="B12" s="24"/>
      <c r="C12" s="20"/>
      <c r="D12" s="20"/>
      <c r="E12" s="20"/>
      <c r="F12" s="20"/>
      <c r="G12" s="20"/>
      <c r="H12" s="20"/>
      <c r="I12" s="21"/>
    </row>
    <row r="13" spans="1:9" ht="13.5" thickBot="1" x14ac:dyDescent="0.25">
      <c r="A13" s="25"/>
      <c r="B13" s="26"/>
      <c r="C13" s="26"/>
      <c r="D13" s="26"/>
      <c r="E13" s="26"/>
      <c r="F13" s="26"/>
      <c r="G13" s="26"/>
      <c r="H13" s="26"/>
      <c r="I13" s="27"/>
    </row>
    <row r="14" spans="1:9" ht="13.5" thickBot="1" x14ac:dyDescent="0.25">
      <c r="A14" s="25"/>
      <c r="B14" s="28"/>
      <c r="C14" s="26"/>
      <c r="D14" s="26"/>
      <c r="E14" s="26"/>
      <c r="F14" s="26"/>
      <c r="G14" s="26"/>
      <c r="H14" s="26"/>
      <c r="I14" s="27"/>
    </row>
    <row r="15" spans="1:9" ht="15.75" customHeight="1" x14ac:dyDescent="0.25">
      <c r="A15" s="29" t="s">
        <v>601</v>
      </c>
      <c r="B15" s="30"/>
      <c r="C15" s="20"/>
      <c r="D15" s="20"/>
      <c r="E15" s="20"/>
      <c r="F15" s="20"/>
      <c r="G15" s="20"/>
      <c r="H15" s="20"/>
      <c r="I15" s="21"/>
    </row>
    <row r="16" spans="1:9" x14ac:dyDescent="0.2">
      <c r="A16" s="17"/>
      <c r="B16" s="20"/>
      <c r="C16" s="20"/>
      <c r="D16" s="20"/>
      <c r="E16" s="20"/>
      <c r="F16" s="20"/>
      <c r="G16" s="20"/>
      <c r="H16" s="20"/>
      <c r="I16" s="21"/>
    </row>
    <row r="17" spans="1:9" ht="12.75" customHeight="1" x14ac:dyDescent="0.2">
      <c r="A17" s="17"/>
      <c r="B17" s="656" t="s">
        <v>602</v>
      </c>
      <c r="C17" s="656"/>
      <c r="D17" s="656"/>
      <c r="E17" s="656"/>
      <c r="F17" s="656"/>
      <c r="G17" s="656"/>
      <c r="H17" s="656"/>
      <c r="I17" s="657"/>
    </row>
    <row r="18" spans="1:9" ht="12.75" customHeight="1" x14ac:dyDescent="0.2">
      <c r="A18" s="17"/>
      <c r="B18" s="20" t="s">
        <v>603</v>
      </c>
      <c r="C18" s="656" t="s">
        <v>604</v>
      </c>
      <c r="D18" s="656"/>
      <c r="E18" s="656"/>
      <c r="F18" s="656"/>
      <c r="G18" s="656"/>
      <c r="H18" s="656"/>
      <c r="I18" s="657"/>
    </row>
    <row r="19" spans="1:9" x14ac:dyDescent="0.2">
      <c r="A19" s="17"/>
      <c r="B19" s="20"/>
      <c r="C19" s="661" t="s">
        <v>605</v>
      </c>
      <c r="D19" s="661"/>
      <c r="E19" s="661"/>
      <c r="F19" s="661"/>
      <c r="G19" s="661"/>
      <c r="H19" s="661"/>
      <c r="I19" s="662"/>
    </row>
    <row r="20" spans="1:9" ht="12.75" customHeight="1" x14ac:dyDescent="0.2">
      <c r="A20" s="17"/>
      <c r="B20" s="20"/>
      <c r="C20" s="656" t="s">
        <v>606</v>
      </c>
      <c r="D20" s="656"/>
      <c r="E20" s="656"/>
      <c r="F20" s="656"/>
      <c r="G20" s="656"/>
      <c r="H20" s="656"/>
      <c r="I20" s="657"/>
    </row>
    <row r="21" spans="1:9" x14ac:dyDescent="0.2">
      <c r="A21" s="31"/>
      <c r="B21" s="32"/>
      <c r="C21" s="32"/>
      <c r="D21" s="32"/>
      <c r="E21" s="32"/>
      <c r="F21" s="32"/>
      <c r="G21" s="32"/>
      <c r="H21" s="32"/>
      <c r="I21" s="33"/>
    </row>
    <row r="22" spans="1:9" ht="15.75" customHeight="1" x14ac:dyDescent="0.25">
      <c r="A22" s="34" t="s">
        <v>676</v>
      </c>
      <c r="B22" s="35"/>
      <c r="C22" s="36"/>
      <c r="D22" s="36"/>
      <c r="E22" s="36"/>
      <c r="F22" s="36"/>
      <c r="G22" s="36"/>
      <c r="H22" s="36"/>
      <c r="I22" s="37"/>
    </row>
    <row r="23" spans="1:9" ht="13.5" customHeight="1" x14ac:dyDescent="0.2">
      <c r="A23" s="38"/>
      <c r="B23" s="39"/>
      <c r="C23" s="40"/>
      <c r="D23" s="40"/>
      <c r="E23" s="40"/>
      <c r="F23" s="40"/>
      <c r="G23" s="40"/>
      <c r="H23" s="40"/>
      <c r="I23" s="41"/>
    </row>
    <row r="24" spans="1:9" x14ac:dyDescent="0.2">
      <c r="A24" s="38"/>
      <c r="B24" s="39" t="s">
        <v>607</v>
      </c>
      <c r="C24" s="40"/>
      <c r="D24" s="40"/>
      <c r="E24" s="40"/>
      <c r="F24" s="40"/>
      <c r="G24" s="40"/>
      <c r="H24" s="40"/>
      <c r="I24" s="41"/>
    </row>
    <row r="25" spans="1:9" x14ac:dyDescent="0.2">
      <c r="A25" s="42"/>
      <c r="B25" s="40" t="s">
        <v>668</v>
      </c>
      <c r="C25" s="40"/>
      <c r="D25" s="40"/>
      <c r="E25" s="40"/>
      <c r="F25" s="40"/>
      <c r="G25" s="40"/>
      <c r="H25" s="40"/>
      <c r="I25" s="41"/>
    </row>
    <row r="26" spans="1:9" x14ac:dyDescent="0.2">
      <c r="A26" s="42"/>
      <c r="B26" s="40" t="s">
        <v>608</v>
      </c>
      <c r="C26" s="40"/>
      <c r="D26" s="40"/>
      <c r="E26" s="40"/>
      <c r="F26" s="40"/>
      <c r="G26" s="40"/>
      <c r="H26" s="40"/>
      <c r="I26" s="41"/>
    </row>
    <row r="27" spans="1:9" x14ac:dyDescent="0.2">
      <c r="A27" s="42"/>
      <c r="B27" s="40" t="s">
        <v>609</v>
      </c>
      <c r="C27" s="40"/>
      <c r="D27" s="40"/>
      <c r="E27" s="40"/>
      <c r="F27" s="40"/>
      <c r="G27" s="40"/>
      <c r="H27" s="40"/>
      <c r="I27" s="41"/>
    </row>
    <row r="28" spans="1:9" x14ac:dyDescent="0.2">
      <c r="A28" s="42"/>
      <c r="B28" s="40" t="s">
        <v>610</v>
      </c>
      <c r="C28" s="40"/>
      <c r="D28" s="40"/>
      <c r="E28" s="40"/>
      <c r="F28" s="40"/>
      <c r="G28" s="40"/>
      <c r="H28" s="40"/>
      <c r="I28" s="41"/>
    </row>
    <row r="29" spans="1:9" ht="12.75" customHeight="1" x14ac:dyDescent="0.2">
      <c r="A29" s="42"/>
      <c r="B29" s="40" t="s">
        <v>611</v>
      </c>
      <c r="C29" s="40"/>
      <c r="D29" s="40"/>
      <c r="E29" s="40"/>
      <c r="F29" s="40"/>
      <c r="G29" s="40"/>
      <c r="H29" s="40"/>
      <c r="I29" s="41"/>
    </row>
    <row r="30" spans="1:9" ht="12.75" customHeight="1" x14ac:dyDescent="0.2">
      <c r="A30" s="42"/>
      <c r="B30" s="40"/>
      <c r="C30" s="40"/>
      <c r="D30" s="40"/>
      <c r="E30" s="40"/>
      <c r="F30" s="40"/>
      <c r="G30" s="40"/>
      <c r="H30" s="40"/>
      <c r="I30" s="41"/>
    </row>
    <row r="31" spans="1:9" ht="12.75" customHeight="1" x14ac:dyDescent="0.2">
      <c r="A31" s="38"/>
      <c r="B31" s="39" t="s">
        <v>612</v>
      </c>
      <c r="C31" s="40"/>
      <c r="D31" s="40"/>
      <c r="E31" s="40"/>
      <c r="F31" s="40"/>
      <c r="G31" s="40"/>
      <c r="H31" s="40"/>
      <c r="I31" s="41"/>
    </row>
    <row r="32" spans="1:9" x14ac:dyDescent="0.2">
      <c r="A32" s="42"/>
      <c r="B32" s="40" t="s">
        <v>613</v>
      </c>
      <c r="C32" s="40"/>
      <c r="D32" s="40"/>
      <c r="E32" s="40"/>
      <c r="F32" s="40"/>
      <c r="G32" s="40"/>
      <c r="H32" s="40"/>
      <c r="I32" s="41"/>
    </row>
    <row r="33" spans="1:9" x14ac:dyDescent="0.2">
      <c r="A33" s="42"/>
      <c r="B33" s="40" t="s">
        <v>669</v>
      </c>
      <c r="C33" s="40"/>
      <c r="D33" s="40"/>
      <c r="E33" s="40"/>
      <c r="F33" s="40"/>
      <c r="G33" s="40"/>
      <c r="H33" s="40"/>
      <c r="I33" s="41"/>
    </row>
    <row r="34" spans="1:9" x14ac:dyDescent="0.2">
      <c r="A34" s="42"/>
      <c r="B34" s="40"/>
      <c r="C34" s="40"/>
      <c r="D34" s="40"/>
      <c r="E34" s="40"/>
      <c r="F34" s="40"/>
      <c r="G34" s="40"/>
      <c r="H34" s="40"/>
      <c r="I34" s="41"/>
    </row>
    <row r="35" spans="1:9" x14ac:dyDescent="0.2">
      <c r="A35" s="42"/>
      <c r="B35" s="40"/>
      <c r="C35" s="105" t="s">
        <v>614</v>
      </c>
      <c r="D35" s="645" t="s">
        <v>615</v>
      </c>
      <c r="E35" s="646"/>
      <c r="F35" s="647" t="s">
        <v>616</v>
      </c>
      <c r="G35" s="647"/>
      <c r="H35" s="43"/>
      <c r="I35" s="44"/>
    </row>
    <row r="36" spans="1:9" ht="36" customHeight="1" x14ac:dyDescent="0.2">
      <c r="A36" s="42"/>
      <c r="B36" s="40"/>
      <c r="C36" s="653">
        <v>1</v>
      </c>
      <c r="D36" s="641" t="s">
        <v>617</v>
      </c>
      <c r="E36" s="649"/>
      <c r="F36" s="641" t="s">
        <v>618</v>
      </c>
      <c r="G36" s="642"/>
      <c r="H36" s="43"/>
      <c r="I36" s="44"/>
    </row>
    <row r="37" spans="1:9" ht="36" customHeight="1" x14ac:dyDescent="0.2">
      <c r="A37" s="42"/>
      <c r="B37" s="40"/>
      <c r="C37" s="654"/>
      <c r="D37" s="643" t="s">
        <v>670</v>
      </c>
      <c r="E37" s="650"/>
      <c r="F37" s="643" t="s">
        <v>620</v>
      </c>
      <c r="G37" s="644"/>
      <c r="H37" s="43"/>
      <c r="I37" s="44"/>
    </row>
    <row r="38" spans="1:9" x14ac:dyDescent="0.2">
      <c r="A38" s="42"/>
      <c r="B38" s="40"/>
      <c r="C38" s="655"/>
      <c r="D38" s="651"/>
      <c r="E38" s="652"/>
      <c r="F38" s="637" t="s">
        <v>621</v>
      </c>
      <c r="G38" s="638"/>
      <c r="H38" s="43"/>
      <c r="I38" s="44"/>
    </row>
    <row r="39" spans="1:9" ht="26.25" customHeight="1" x14ac:dyDescent="0.2">
      <c r="A39" s="42"/>
      <c r="B39" s="40"/>
      <c r="C39" s="639" t="s">
        <v>3</v>
      </c>
      <c r="D39" s="641" t="s">
        <v>617</v>
      </c>
      <c r="E39" s="649"/>
      <c r="F39" s="641" t="s">
        <v>618</v>
      </c>
      <c r="G39" s="642"/>
      <c r="H39" s="45"/>
      <c r="I39" s="44"/>
    </row>
    <row r="40" spans="1:9" ht="29.25" customHeight="1" x14ac:dyDescent="0.2">
      <c r="A40" s="42"/>
      <c r="B40" s="40"/>
      <c r="C40" s="648"/>
      <c r="D40" s="643" t="s">
        <v>619</v>
      </c>
      <c r="E40" s="650"/>
      <c r="F40" s="643" t="s">
        <v>620</v>
      </c>
      <c r="G40" s="644"/>
      <c r="H40" s="45"/>
      <c r="I40" s="44"/>
    </row>
    <row r="41" spans="1:9" ht="27" customHeight="1" x14ac:dyDescent="0.2">
      <c r="A41" s="42"/>
      <c r="B41" s="40"/>
      <c r="C41" s="640"/>
      <c r="D41" s="651"/>
      <c r="E41" s="652"/>
      <c r="F41" s="637" t="s">
        <v>621</v>
      </c>
      <c r="G41" s="638"/>
      <c r="H41" s="45"/>
      <c r="I41" s="44"/>
    </row>
    <row r="42" spans="1:9" ht="28.5" customHeight="1" x14ac:dyDescent="0.2">
      <c r="A42" s="42"/>
      <c r="B42" s="40"/>
      <c r="C42" s="639" t="s">
        <v>34</v>
      </c>
      <c r="D42" s="641" t="s">
        <v>622</v>
      </c>
      <c r="E42" s="642"/>
      <c r="F42" s="641" t="s">
        <v>623</v>
      </c>
      <c r="G42" s="642"/>
      <c r="H42" s="45"/>
      <c r="I42" s="44"/>
    </row>
    <row r="43" spans="1:9" ht="28.5" customHeight="1" x14ac:dyDescent="0.2">
      <c r="A43" s="42"/>
      <c r="B43" s="40"/>
      <c r="C43" s="640"/>
      <c r="D43" s="643" t="s">
        <v>624</v>
      </c>
      <c r="E43" s="644"/>
      <c r="F43" s="643" t="s">
        <v>625</v>
      </c>
      <c r="G43" s="644"/>
      <c r="H43" s="45"/>
      <c r="I43" s="44"/>
    </row>
    <row r="44" spans="1:9" x14ac:dyDescent="0.2">
      <c r="A44" s="42"/>
      <c r="B44" s="40"/>
      <c r="C44" s="70" t="s">
        <v>229</v>
      </c>
      <c r="D44" s="641" t="s">
        <v>626</v>
      </c>
      <c r="E44" s="642"/>
      <c r="F44" s="641" t="s">
        <v>627</v>
      </c>
      <c r="G44" s="642"/>
      <c r="H44" s="45"/>
      <c r="I44" s="44"/>
    </row>
    <row r="45" spans="1:9" ht="18" customHeight="1" x14ac:dyDescent="0.2">
      <c r="A45" s="42"/>
      <c r="B45" s="40"/>
      <c r="C45" s="71" t="s">
        <v>667</v>
      </c>
      <c r="D45" s="637" t="s">
        <v>628</v>
      </c>
      <c r="E45" s="638"/>
      <c r="F45" s="637" t="s">
        <v>629</v>
      </c>
      <c r="G45" s="638"/>
      <c r="H45" s="45"/>
      <c r="I45" s="44"/>
    </row>
    <row r="46" spans="1:9" ht="24" customHeight="1" x14ac:dyDescent="0.2">
      <c r="A46" s="42"/>
      <c r="B46" s="40"/>
      <c r="C46" s="639" t="s">
        <v>666</v>
      </c>
      <c r="D46" s="641" t="s">
        <v>672</v>
      </c>
      <c r="E46" s="642"/>
      <c r="F46" s="641" t="s">
        <v>671</v>
      </c>
      <c r="G46" s="642"/>
      <c r="H46" s="45"/>
      <c r="I46" s="44"/>
    </row>
    <row r="47" spans="1:9" ht="30" customHeight="1" x14ac:dyDescent="0.2">
      <c r="A47" s="42"/>
      <c r="B47" s="40"/>
      <c r="C47" s="640"/>
      <c r="D47" s="637" t="s">
        <v>673</v>
      </c>
      <c r="E47" s="638"/>
      <c r="F47" s="637" t="s">
        <v>674</v>
      </c>
      <c r="G47" s="638"/>
      <c r="H47" s="45"/>
      <c r="I47" s="44"/>
    </row>
    <row r="48" spans="1:9" x14ac:dyDescent="0.2">
      <c r="A48" s="42"/>
      <c r="B48" s="40"/>
      <c r="C48" s="40"/>
      <c r="D48" s="40"/>
      <c r="E48" s="40"/>
      <c r="F48" s="40"/>
      <c r="G48" s="40"/>
      <c r="H48" s="40"/>
      <c r="I48" s="41"/>
    </row>
    <row r="49" spans="1:9" x14ac:dyDescent="0.2">
      <c r="A49" s="42"/>
      <c r="B49" s="46" t="s">
        <v>630</v>
      </c>
      <c r="C49" s="40"/>
      <c r="D49" s="40"/>
      <c r="E49" s="40"/>
      <c r="F49" s="40"/>
      <c r="G49" s="40"/>
      <c r="H49" s="40"/>
      <c r="I49" s="41"/>
    </row>
    <row r="50" spans="1:9" x14ac:dyDescent="0.2">
      <c r="A50" s="42"/>
      <c r="B50" s="40" t="s">
        <v>675</v>
      </c>
      <c r="C50" s="40"/>
      <c r="D50" s="40"/>
      <c r="E50" s="40"/>
      <c r="F50" s="40"/>
      <c r="G50" s="40"/>
      <c r="H50" s="40"/>
      <c r="I50" s="41"/>
    </row>
    <row r="51" spans="1:9" x14ac:dyDescent="0.2">
      <c r="A51" s="42"/>
      <c r="B51" s="40"/>
      <c r="C51" s="40"/>
      <c r="D51" s="40"/>
      <c r="E51" s="40"/>
      <c r="F51" s="40"/>
      <c r="G51" s="40"/>
      <c r="H51" s="40"/>
      <c r="I51" s="41"/>
    </row>
    <row r="52" spans="1:9" ht="15.75" thickBot="1" x14ac:dyDescent="0.25">
      <c r="A52" s="72"/>
      <c r="B52" s="73"/>
      <c r="C52" s="74"/>
      <c r="D52" s="73"/>
      <c r="E52" s="73"/>
      <c r="F52" s="73"/>
      <c r="G52" s="73"/>
      <c r="H52" s="28"/>
      <c r="I52" s="75"/>
    </row>
    <row r="53" spans="1:9" x14ac:dyDescent="0.2">
      <c r="A53" s="68"/>
      <c r="B53" s="69"/>
      <c r="C53" s="69"/>
      <c r="D53" s="69"/>
      <c r="E53" s="69"/>
      <c r="F53" s="69"/>
      <c r="G53" s="69"/>
    </row>
  </sheetData>
  <sheetProtection algorithmName="SHA-512" hashValue="IlY49qgnyEux1wy/yNyv3UNisgfA+Qep4SMdIitZXikEZ5qQavuIJDTCqfCmTX4uVduA8LWM/pp+REjAroRCLA==" saltValue="oCZR038bps/ExtRBS2l2Kg==" spinCount="100000" sheet="1" objects="1" scenarios="1"/>
  <mergeCells count="34">
    <mergeCell ref="C46:C47"/>
    <mergeCell ref="D46:E46"/>
    <mergeCell ref="F46:G46"/>
    <mergeCell ref="D47:E47"/>
    <mergeCell ref="F47:G47"/>
    <mergeCell ref="C20:I20"/>
    <mergeCell ref="A3:I3"/>
    <mergeCell ref="A4:I4"/>
    <mergeCell ref="B17:I17"/>
    <mergeCell ref="C18:I18"/>
    <mergeCell ref="C19:I19"/>
    <mergeCell ref="D35:E35"/>
    <mergeCell ref="F35:G35"/>
    <mergeCell ref="C39:C41"/>
    <mergeCell ref="D39:E39"/>
    <mergeCell ref="F39:G39"/>
    <mergeCell ref="D40:E41"/>
    <mergeCell ref="F40:G40"/>
    <mergeCell ref="F41:G41"/>
    <mergeCell ref="C36:C38"/>
    <mergeCell ref="D36:E36"/>
    <mergeCell ref="D37:E38"/>
    <mergeCell ref="F36:G36"/>
    <mergeCell ref="F37:G37"/>
    <mergeCell ref="F38:G38"/>
    <mergeCell ref="D45:E45"/>
    <mergeCell ref="F45:G45"/>
    <mergeCell ref="C42:C43"/>
    <mergeCell ref="D42:E42"/>
    <mergeCell ref="F42:G42"/>
    <mergeCell ref="D43:E43"/>
    <mergeCell ref="F43:G43"/>
    <mergeCell ref="D44:E44"/>
    <mergeCell ref="F44:G44"/>
  </mergeCells>
  <pageMargins left="0.70866141732283472" right="0.70866141732283472" top="0.74803149606299213" bottom="0.74803149606299213" header="0.31496062992125984" footer="0.31496062992125984"/>
  <pageSetup paperSize="9" scale="75" orientation="landscape" horizontalDpi="4294967295" verticalDpi="4294967295" r:id="rId1"/>
  <customProperties>
    <customPr name="_pios_id" r:id="rId2"/>
    <customPr name="EpmWorksheetKeyString_GUID" r:id="rId3"/>
  </customProperties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4304D-422A-499D-992E-D22CBF7ABF0E}">
  <sheetPr>
    <tabColor theme="7" tint="0.59999389629810485"/>
  </sheetPr>
  <dimension ref="A1:XBZ515"/>
  <sheetViews>
    <sheetView zoomScale="130" zoomScaleNormal="130" workbookViewId="0">
      <pane xSplit="3" ySplit="2" topLeftCell="D380" activePane="bottomRight" state="frozen"/>
      <selection pane="topRight" activeCell="D1" sqref="D1"/>
      <selection pane="bottomLeft" activeCell="A3" sqref="A3"/>
      <selection pane="bottomRight" activeCell="F393" sqref="F393"/>
    </sheetView>
  </sheetViews>
  <sheetFormatPr defaultColWidth="11.42578125" defaultRowHeight="12.75" x14ac:dyDescent="0.2"/>
  <cols>
    <col min="1" max="1" width="9" style="574" customWidth="1"/>
    <col min="2" max="2" width="11.42578125" style="513" customWidth="1"/>
    <col min="3" max="3" width="14.7109375" style="513" customWidth="1"/>
    <col min="4" max="4" width="15" style="575" bestFit="1" customWidth="1"/>
    <col min="5" max="5" width="27.5703125" style="576" bestFit="1" customWidth="1"/>
    <col min="6" max="6" width="12.7109375" style="513" bestFit="1" customWidth="1"/>
    <col min="7" max="7" width="11.140625" style="578" customWidth="1"/>
    <col min="8" max="8" width="15.5703125" style="300" customWidth="1"/>
    <col min="9" max="9" width="10.5703125" style="513" bestFit="1" customWidth="1"/>
    <col min="10" max="10" width="13.42578125" style="513" bestFit="1" customWidth="1"/>
    <col min="11" max="11" width="13.28515625" style="576" bestFit="1" customWidth="1"/>
    <col min="12" max="12" width="12.140625" style="513" bestFit="1" customWidth="1"/>
    <col min="13" max="13" width="13.85546875" style="513" bestFit="1" customWidth="1"/>
    <col min="14" max="14" width="14.85546875" style="513" bestFit="1" customWidth="1"/>
    <col min="15" max="15" width="14" style="575" bestFit="1" customWidth="1"/>
    <col min="16" max="16" width="49.5703125" style="577" bestFit="1" customWidth="1"/>
    <col min="17" max="17" width="12.140625" style="513" bestFit="1" customWidth="1"/>
    <col min="18" max="18" width="39.85546875" style="513" bestFit="1" customWidth="1"/>
    <col min="19" max="19" width="18.140625" style="513" bestFit="1" customWidth="1"/>
    <col min="20" max="16384" width="11.42578125" style="513"/>
  </cols>
  <sheetData>
    <row r="1" spans="1:19" ht="40.5" customHeight="1" thickBot="1" x14ac:dyDescent="0.25">
      <c r="A1" s="510" t="s">
        <v>1116</v>
      </c>
      <c r="B1" s="119"/>
      <c r="C1" s="511" t="s">
        <v>2708</v>
      </c>
      <c r="D1" s="120"/>
      <c r="E1" s="121"/>
      <c r="F1" s="122"/>
      <c r="G1" s="512"/>
      <c r="H1" s="123"/>
      <c r="I1" s="124"/>
      <c r="J1" s="158"/>
      <c r="K1" s="121"/>
      <c r="L1" s="125"/>
      <c r="M1" s="126"/>
      <c r="N1" s="126"/>
      <c r="O1" s="120"/>
      <c r="P1" s="416"/>
      <c r="Q1" s="127"/>
      <c r="R1" s="127"/>
      <c r="S1" s="128"/>
    </row>
    <row r="2" spans="1:19" ht="34.5" thickBot="1" x14ac:dyDescent="0.25">
      <c r="A2" s="130"/>
      <c r="B2" s="131" t="s">
        <v>1117</v>
      </c>
      <c r="C2" s="132" t="s">
        <v>1118</v>
      </c>
      <c r="D2" s="133" t="s">
        <v>1119</v>
      </c>
      <c r="E2" s="132" t="s">
        <v>1120</v>
      </c>
      <c r="F2" s="132" t="s">
        <v>1121</v>
      </c>
      <c r="G2" s="134" t="s">
        <v>2792</v>
      </c>
      <c r="H2" s="134" t="s">
        <v>2752</v>
      </c>
      <c r="I2" s="132" t="s">
        <v>1122</v>
      </c>
      <c r="J2" s="132" t="s">
        <v>1123</v>
      </c>
      <c r="K2" s="132" t="s">
        <v>1124</v>
      </c>
      <c r="L2" s="132" t="s">
        <v>1125</v>
      </c>
      <c r="M2" s="132" t="s">
        <v>1126</v>
      </c>
      <c r="N2" s="132" t="s">
        <v>1127</v>
      </c>
      <c r="O2" s="133" t="s">
        <v>1128</v>
      </c>
      <c r="P2" s="417" t="s">
        <v>1129</v>
      </c>
      <c r="Q2" s="132" t="s">
        <v>1130</v>
      </c>
      <c r="R2" s="132" t="s">
        <v>1131</v>
      </c>
      <c r="S2" s="135" t="s">
        <v>1132</v>
      </c>
    </row>
    <row r="3" spans="1:19" ht="13.5" thickBot="1" x14ac:dyDescent="0.25">
      <c r="A3" s="514"/>
      <c r="B3" s="136" t="s">
        <v>1133</v>
      </c>
      <c r="C3" s="137"/>
      <c r="D3" s="138"/>
      <c r="E3" s="139"/>
      <c r="F3" s="140"/>
      <c r="G3" s="515"/>
      <c r="H3" s="141"/>
      <c r="I3" s="139"/>
      <c r="J3" s="139"/>
      <c r="K3" s="139"/>
      <c r="L3" s="139"/>
      <c r="M3" s="139"/>
      <c r="N3" s="139"/>
      <c r="O3" s="139"/>
      <c r="P3" s="418"/>
      <c r="Q3" s="142"/>
      <c r="R3" s="142"/>
      <c r="S3" s="143"/>
    </row>
    <row r="4" spans="1:19" x14ac:dyDescent="0.2">
      <c r="A4" s="514"/>
      <c r="B4" s="144" t="s">
        <v>2659</v>
      </c>
      <c r="C4" s="145"/>
      <c r="D4" s="146"/>
      <c r="E4" s="147"/>
      <c r="F4" s="148"/>
      <c r="G4" s="516"/>
      <c r="H4" s="149"/>
      <c r="I4" s="150"/>
      <c r="J4" s="150"/>
      <c r="K4" s="147"/>
      <c r="L4" s="151"/>
      <c r="M4" s="150"/>
      <c r="N4" s="151"/>
      <c r="O4" s="151"/>
      <c r="P4" s="419"/>
      <c r="Q4" s="150"/>
      <c r="R4" s="150"/>
      <c r="S4" s="152"/>
    </row>
    <row r="5" spans="1:19" x14ac:dyDescent="0.2">
      <c r="A5" s="514"/>
      <c r="B5" s="153" t="s">
        <v>1134</v>
      </c>
      <c r="C5" s="154" t="s">
        <v>683</v>
      </c>
      <c r="D5" s="155" t="s">
        <v>5</v>
      </c>
      <c r="E5" s="156" t="s">
        <v>1135</v>
      </c>
      <c r="F5" s="157" t="s">
        <v>694</v>
      </c>
      <c r="G5" s="158">
        <v>211.69</v>
      </c>
      <c r="H5" s="158">
        <f>ROUND(ROUND(G5*4.8,2),0)</f>
        <v>1016</v>
      </c>
      <c r="I5" s="159" t="s">
        <v>229</v>
      </c>
      <c r="J5" s="160">
        <v>1</v>
      </c>
      <c r="K5" s="156" t="s">
        <v>836</v>
      </c>
      <c r="L5" s="160">
        <v>8537109199</v>
      </c>
      <c r="M5" s="159" t="s">
        <v>634</v>
      </c>
      <c r="N5" s="160">
        <v>148</v>
      </c>
      <c r="O5" s="161" t="s">
        <v>1136</v>
      </c>
      <c r="P5" s="420"/>
      <c r="Q5" s="159" t="s">
        <v>1137</v>
      </c>
      <c r="R5" s="162"/>
      <c r="S5" s="163">
        <v>800549180153</v>
      </c>
    </row>
    <row r="6" spans="1:19" x14ac:dyDescent="0.2">
      <c r="A6" s="514"/>
      <c r="B6" s="153" t="s">
        <v>1138</v>
      </c>
      <c r="C6" s="154" t="s">
        <v>8</v>
      </c>
      <c r="D6" s="155" t="s">
        <v>7</v>
      </c>
      <c r="E6" s="156" t="s">
        <v>1139</v>
      </c>
      <c r="F6" s="157" t="s">
        <v>694</v>
      </c>
      <c r="G6" s="158">
        <v>127.02</v>
      </c>
      <c r="H6" s="158">
        <f>ROUND(ROUND(G6*4.8,2),0)</f>
        <v>610</v>
      </c>
      <c r="I6" s="159" t="s">
        <v>229</v>
      </c>
      <c r="J6" s="159" t="s">
        <v>3</v>
      </c>
      <c r="K6" s="156" t="s">
        <v>836</v>
      </c>
      <c r="L6" s="160">
        <v>8537109199</v>
      </c>
      <c r="M6" s="159" t="s">
        <v>634</v>
      </c>
      <c r="N6" s="160">
        <v>7</v>
      </c>
      <c r="O6" s="161" t="s">
        <v>1140</v>
      </c>
      <c r="P6" s="420"/>
      <c r="Q6" s="159" t="s">
        <v>1137</v>
      </c>
      <c r="R6" s="162"/>
      <c r="S6" s="164">
        <v>8717332205882</v>
      </c>
    </row>
    <row r="7" spans="1:19" x14ac:dyDescent="0.2">
      <c r="A7" s="514"/>
      <c r="B7" s="153">
        <v>664998137265</v>
      </c>
      <c r="C7" s="154" t="s">
        <v>11</v>
      </c>
      <c r="D7" s="155" t="s">
        <v>10</v>
      </c>
      <c r="E7" s="156" t="s">
        <v>1141</v>
      </c>
      <c r="F7" s="157" t="s">
        <v>694</v>
      </c>
      <c r="G7" s="158">
        <v>169.34</v>
      </c>
      <c r="H7" s="158">
        <f t="shared" ref="H7:H19" si="0">ROUND(ROUND(G7*4.8,2),0)</f>
        <v>813</v>
      </c>
      <c r="I7" s="159" t="s">
        <v>229</v>
      </c>
      <c r="J7" s="160">
        <v>1</v>
      </c>
      <c r="K7" s="156" t="s">
        <v>836</v>
      </c>
      <c r="L7" s="160">
        <v>8537109199</v>
      </c>
      <c r="M7" s="159" t="s">
        <v>634</v>
      </c>
      <c r="N7" s="160">
        <v>98</v>
      </c>
      <c r="O7" s="161" t="s">
        <v>1142</v>
      </c>
      <c r="P7" s="420"/>
      <c r="Q7" s="159" t="s">
        <v>1137</v>
      </c>
      <c r="R7" s="162"/>
      <c r="S7" s="163">
        <v>8717332205912</v>
      </c>
    </row>
    <row r="8" spans="1:19" s="165" customFormat="1" x14ac:dyDescent="0.2">
      <c r="A8" s="517"/>
      <c r="B8" s="153" t="s">
        <v>1143</v>
      </c>
      <c r="C8" s="154" t="s">
        <v>14</v>
      </c>
      <c r="D8" s="155" t="s">
        <v>13</v>
      </c>
      <c r="E8" s="156" t="s">
        <v>1144</v>
      </c>
      <c r="F8" s="157" t="s">
        <v>694</v>
      </c>
      <c r="G8" s="158">
        <v>254.03</v>
      </c>
      <c r="H8" s="158">
        <f t="shared" si="0"/>
        <v>1219</v>
      </c>
      <c r="I8" s="159" t="s">
        <v>229</v>
      </c>
      <c r="J8" s="160">
        <v>1</v>
      </c>
      <c r="K8" s="156" t="s">
        <v>836</v>
      </c>
      <c r="L8" s="160">
        <v>8537109199</v>
      </c>
      <c r="M8" s="159" t="s">
        <v>634</v>
      </c>
      <c r="N8" s="160">
        <v>15</v>
      </c>
      <c r="O8" s="161" t="s">
        <v>1145</v>
      </c>
      <c r="P8" s="420"/>
      <c r="Q8" s="159" t="s">
        <v>1137</v>
      </c>
      <c r="R8" s="162"/>
      <c r="S8" s="163">
        <v>8717332205929</v>
      </c>
    </row>
    <row r="9" spans="1:19" x14ac:dyDescent="0.2">
      <c r="A9" s="514"/>
      <c r="B9" s="153" t="s">
        <v>1146</v>
      </c>
      <c r="C9" s="154" t="s">
        <v>17</v>
      </c>
      <c r="D9" s="155" t="s">
        <v>16</v>
      </c>
      <c r="E9" s="156" t="s">
        <v>1147</v>
      </c>
      <c r="F9" s="157" t="s">
        <v>694</v>
      </c>
      <c r="G9" s="158">
        <v>254.03</v>
      </c>
      <c r="H9" s="158">
        <f t="shared" si="0"/>
        <v>1219</v>
      </c>
      <c r="I9" s="159" t="s">
        <v>229</v>
      </c>
      <c r="J9" s="159" t="s">
        <v>3</v>
      </c>
      <c r="K9" s="156" t="s">
        <v>836</v>
      </c>
      <c r="L9" s="160">
        <v>8537109199</v>
      </c>
      <c r="M9" s="159" t="s">
        <v>634</v>
      </c>
      <c r="N9" s="160">
        <v>4</v>
      </c>
      <c r="O9" s="161" t="s">
        <v>1148</v>
      </c>
      <c r="P9" s="420"/>
      <c r="Q9" s="159" t="s">
        <v>1137</v>
      </c>
      <c r="R9" s="162"/>
      <c r="S9" s="163">
        <v>8717332205936</v>
      </c>
    </row>
    <row r="10" spans="1:19" x14ac:dyDescent="0.2">
      <c r="A10" s="518"/>
      <c r="B10" s="166" t="s">
        <v>1149</v>
      </c>
      <c r="C10" s="167" t="s">
        <v>20</v>
      </c>
      <c r="D10" s="168" t="s">
        <v>19</v>
      </c>
      <c r="E10" s="169" t="s">
        <v>1150</v>
      </c>
      <c r="F10" s="170" t="s">
        <v>694</v>
      </c>
      <c r="G10" s="158">
        <v>232.51</v>
      </c>
      <c r="H10" s="158">
        <f t="shared" si="0"/>
        <v>1116</v>
      </c>
      <c r="I10" s="171" t="s">
        <v>229</v>
      </c>
      <c r="J10" s="172">
        <v>1</v>
      </c>
      <c r="K10" s="169" t="s">
        <v>836</v>
      </c>
      <c r="L10" s="172">
        <v>8537109199</v>
      </c>
      <c r="M10" s="171" t="s">
        <v>634</v>
      </c>
      <c r="N10" s="172">
        <v>17</v>
      </c>
      <c r="O10" s="519" t="s">
        <v>1151</v>
      </c>
      <c r="P10" s="421"/>
      <c r="Q10" s="171" t="s">
        <v>1137</v>
      </c>
      <c r="R10" s="173"/>
      <c r="S10" s="174">
        <v>8717332205943</v>
      </c>
    </row>
    <row r="11" spans="1:19" x14ac:dyDescent="0.2">
      <c r="A11" s="518"/>
      <c r="B11" s="166" t="s">
        <v>1152</v>
      </c>
      <c r="C11" s="167" t="s">
        <v>23</v>
      </c>
      <c r="D11" s="168" t="s">
        <v>22</v>
      </c>
      <c r="E11" s="169" t="s">
        <v>1153</v>
      </c>
      <c r="F11" s="170" t="s">
        <v>694</v>
      </c>
      <c r="G11" s="158">
        <v>459.06</v>
      </c>
      <c r="H11" s="158">
        <f t="shared" si="0"/>
        <v>2203</v>
      </c>
      <c r="I11" s="171" t="s">
        <v>229</v>
      </c>
      <c r="J11" s="172">
        <v>1</v>
      </c>
      <c r="K11" s="169" t="s">
        <v>836</v>
      </c>
      <c r="L11" s="172">
        <v>8537109199</v>
      </c>
      <c r="M11" s="171" t="s">
        <v>634</v>
      </c>
      <c r="N11" s="172">
        <v>52</v>
      </c>
      <c r="O11" s="519" t="s">
        <v>1154</v>
      </c>
      <c r="P11" s="421"/>
      <c r="Q11" s="171" t="s">
        <v>1137</v>
      </c>
      <c r="R11" s="173"/>
      <c r="S11" s="174">
        <v>8717332205950</v>
      </c>
    </row>
    <row r="12" spans="1:19" s="165" customFormat="1" x14ac:dyDescent="0.2">
      <c r="A12" s="517"/>
      <c r="B12" s="153" t="s">
        <v>1155</v>
      </c>
      <c r="C12" s="154" t="s">
        <v>1156</v>
      </c>
      <c r="D12" s="155" t="s">
        <v>1157</v>
      </c>
      <c r="E12" s="156" t="s">
        <v>1158</v>
      </c>
      <c r="F12" s="157" t="s">
        <v>694</v>
      </c>
      <c r="G12" s="158">
        <v>338.7</v>
      </c>
      <c r="H12" s="158">
        <f t="shared" si="0"/>
        <v>1626</v>
      </c>
      <c r="I12" s="159" t="s">
        <v>229</v>
      </c>
      <c r="J12" s="160">
        <v>1</v>
      </c>
      <c r="K12" s="156" t="s">
        <v>836</v>
      </c>
      <c r="L12" s="160">
        <v>8537109199</v>
      </c>
      <c r="M12" s="159" t="s">
        <v>634</v>
      </c>
      <c r="N12" s="160">
        <v>79</v>
      </c>
      <c r="O12" s="161" t="s">
        <v>1159</v>
      </c>
      <c r="P12" s="420"/>
      <c r="Q12" s="159" t="s">
        <v>1137</v>
      </c>
      <c r="R12" s="162"/>
      <c r="S12" s="163">
        <v>800549134231</v>
      </c>
    </row>
    <row r="13" spans="1:19" s="165" customFormat="1" x14ac:dyDescent="0.2">
      <c r="A13" s="518"/>
      <c r="B13" s="166" t="s">
        <v>1160</v>
      </c>
      <c r="C13" s="167" t="s">
        <v>26</v>
      </c>
      <c r="D13" s="168" t="s">
        <v>25</v>
      </c>
      <c r="E13" s="169" t="s">
        <v>1161</v>
      </c>
      <c r="F13" s="170" t="s">
        <v>694</v>
      </c>
      <c r="G13" s="158">
        <v>387.52</v>
      </c>
      <c r="H13" s="158">
        <f t="shared" si="0"/>
        <v>1860</v>
      </c>
      <c r="I13" s="171" t="s">
        <v>229</v>
      </c>
      <c r="J13" s="171" t="s">
        <v>3</v>
      </c>
      <c r="K13" s="169" t="s">
        <v>836</v>
      </c>
      <c r="L13" s="172">
        <v>8537109199</v>
      </c>
      <c r="M13" s="171" t="s">
        <v>634</v>
      </c>
      <c r="N13" s="172">
        <v>15</v>
      </c>
      <c r="O13" s="519" t="s">
        <v>1162</v>
      </c>
      <c r="P13" s="421"/>
      <c r="Q13" s="171" t="s">
        <v>1137</v>
      </c>
      <c r="R13" s="173"/>
      <c r="S13" s="174">
        <v>8717332205998</v>
      </c>
    </row>
    <row r="14" spans="1:19" s="165" customFormat="1" x14ac:dyDescent="0.2">
      <c r="A14" s="517"/>
      <c r="B14" s="153" t="s">
        <v>1163</v>
      </c>
      <c r="C14" s="154" t="s">
        <v>29</v>
      </c>
      <c r="D14" s="155" t="s">
        <v>28</v>
      </c>
      <c r="E14" s="156" t="s">
        <v>1164</v>
      </c>
      <c r="F14" s="157" t="s">
        <v>694</v>
      </c>
      <c r="G14" s="158">
        <v>338.7</v>
      </c>
      <c r="H14" s="158">
        <f t="shared" si="0"/>
        <v>1626</v>
      </c>
      <c r="I14" s="159" t="s">
        <v>229</v>
      </c>
      <c r="J14" s="160">
        <v>1</v>
      </c>
      <c r="K14" s="156" t="s">
        <v>836</v>
      </c>
      <c r="L14" s="160">
        <v>8537109199</v>
      </c>
      <c r="M14" s="159" t="s">
        <v>634</v>
      </c>
      <c r="N14" s="160">
        <v>37</v>
      </c>
      <c r="O14" s="161" t="s">
        <v>1142</v>
      </c>
      <c r="P14" s="420"/>
      <c r="Q14" s="159" t="s">
        <v>1137</v>
      </c>
      <c r="R14" s="162"/>
      <c r="S14" s="163">
        <v>8717332206001</v>
      </c>
    </row>
    <row r="15" spans="1:19" x14ac:dyDescent="0.2">
      <c r="A15" s="514"/>
      <c r="B15" s="153" t="s">
        <v>1165</v>
      </c>
      <c r="C15" s="154" t="s">
        <v>32</v>
      </c>
      <c r="D15" s="155" t="s">
        <v>31</v>
      </c>
      <c r="E15" s="156" t="s">
        <v>1166</v>
      </c>
      <c r="F15" s="157" t="s">
        <v>694</v>
      </c>
      <c r="G15" s="158">
        <v>447.07</v>
      </c>
      <c r="H15" s="158">
        <f t="shared" si="0"/>
        <v>2146</v>
      </c>
      <c r="I15" s="159" t="s">
        <v>229</v>
      </c>
      <c r="J15" s="159" t="s">
        <v>3</v>
      </c>
      <c r="K15" s="156" t="s">
        <v>1167</v>
      </c>
      <c r="L15" s="160">
        <v>8537109199</v>
      </c>
      <c r="M15" s="159" t="s">
        <v>634</v>
      </c>
      <c r="N15" s="160">
        <v>32</v>
      </c>
      <c r="O15" s="161" t="s">
        <v>1159</v>
      </c>
      <c r="P15" s="420"/>
      <c r="Q15" s="159" t="s">
        <v>1137</v>
      </c>
      <c r="R15" s="162"/>
      <c r="S15" s="164">
        <v>8717332260041</v>
      </c>
    </row>
    <row r="16" spans="1:19" x14ac:dyDescent="0.2">
      <c r="A16" s="518"/>
      <c r="B16" s="166" t="s">
        <v>1168</v>
      </c>
      <c r="C16" s="167" t="s">
        <v>36</v>
      </c>
      <c r="D16" s="168" t="s">
        <v>35</v>
      </c>
      <c r="E16" s="169" t="s">
        <v>1169</v>
      </c>
      <c r="F16" s="170" t="s">
        <v>694</v>
      </c>
      <c r="G16" s="158">
        <v>494.82</v>
      </c>
      <c r="H16" s="158">
        <f t="shared" si="0"/>
        <v>2375</v>
      </c>
      <c r="I16" s="171" t="s">
        <v>229</v>
      </c>
      <c r="J16" s="172">
        <v>1</v>
      </c>
      <c r="K16" s="169" t="s">
        <v>836</v>
      </c>
      <c r="L16" s="172">
        <v>8538909999</v>
      </c>
      <c r="M16" s="171" t="s">
        <v>634</v>
      </c>
      <c r="N16" s="172">
        <v>462</v>
      </c>
      <c r="O16" s="519" t="s">
        <v>1142</v>
      </c>
      <c r="P16" s="421"/>
      <c r="Q16" s="171" t="s">
        <v>1137</v>
      </c>
      <c r="R16" s="173"/>
      <c r="S16" s="175">
        <v>8717332206018</v>
      </c>
    </row>
    <row r="17" spans="1:19" x14ac:dyDescent="0.2">
      <c r="A17" s="518"/>
      <c r="B17" s="166" t="s">
        <v>1170</v>
      </c>
      <c r="C17" s="167" t="s">
        <v>39</v>
      </c>
      <c r="D17" s="168" t="s">
        <v>38</v>
      </c>
      <c r="E17" s="169" t="s">
        <v>1171</v>
      </c>
      <c r="F17" s="170" t="s">
        <v>694</v>
      </c>
      <c r="G17" s="158">
        <v>983.69</v>
      </c>
      <c r="H17" s="158">
        <f t="shared" si="0"/>
        <v>4722</v>
      </c>
      <c r="I17" s="171" t="s">
        <v>229</v>
      </c>
      <c r="J17" s="171" t="s">
        <v>3</v>
      </c>
      <c r="K17" s="169" t="s">
        <v>835</v>
      </c>
      <c r="L17" s="172">
        <v>8538909999</v>
      </c>
      <c r="M17" s="171" t="s">
        <v>634</v>
      </c>
      <c r="N17" s="172">
        <v>27</v>
      </c>
      <c r="O17" s="519" t="s">
        <v>1172</v>
      </c>
      <c r="P17" s="421"/>
      <c r="Q17" s="171" t="s">
        <v>1137</v>
      </c>
      <c r="R17" s="173"/>
      <c r="S17" s="175">
        <v>8717332309719</v>
      </c>
    </row>
    <row r="18" spans="1:19" x14ac:dyDescent="0.2">
      <c r="A18" s="514"/>
      <c r="B18" s="176" t="s">
        <v>1173</v>
      </c>
      <c r="C18" s="177" t="s">
        <v>41</v>
      </c>
      <c r="D18" s="178" t="s">
        <v>1045</v>
      </c>
      <c r="E18" s="156" t="s">
        <v>1174</v>
      </c>
      <c r="F18" s="157" t="s">
        <v>694</v>
      </c>
      <c r="G18" s="158">
        <v>57.43</v>
      </c>
      <c r="H18" s="158">
        <f t="shared" si="0"/>
        <v>276</v>
      </c>
      <c r="I18" s="179" t="s">
        <v>229</v>
      </c>
      <c r="J18" s="179" t="s">
        <v>3</v>
      </c>
      <c r="K18" s="156" t="s">
        <v>1167</v>
      </c>
      <c r="L18" s="160">
        <v>8536901000</v>
      </c>
      <c r="M18" s="179" t="s">
        <v>634</v>
      </c>
      <c r="N18" s="160">
        <v>165</v>
      </c>
      <c r="O18" s="161" t="s">
        <v>1175</v>
      </c>
      <c r="P18" s="156"/>
      <c r="Q18" s="179" t="s">
        <v>1137</v>
      </c>
      <c r="R18" s="162"/>
      <c r="S18" s="180">
        <v>8717332206025</v>
      </c>
    </row>
    <row r="19" spans="1:19" x14ac:dyDescent="0.2">
      <c r="A19" s="514"/>
      <c r="B19" s="153" t="s">
        <v>1176</v>
      </c>
      <c r="C19" s="154" t="s">
        <v>44</v>
      </c>
      <c r="D19" s="155" t="s">
        <v>43</v>
      </c>
      <c r="E19" s="156" t="s">
        <v>1177</v>
      </c>
      <c r="F19" s="157" t="s">
        <v>694</v>
      </c>
      <c r="G19" s="158">
        <v>143.94999999999999</v>
      </c>
      <c r="H19" s="158">
        <f t="shared" si="0"/>
        <v>691</v>
      </c>
      <c r="I19" s="159" t="s">
        <v>229</v>
      </c>
      <c r="J19" s="160">
        <v>1</v>
      </c>
      <c r="K19" s="156" t="s">
        <v>1167</v>
      </c>
      <c r="L19" s="160">
        <v>8536901000</v>
      </c>
      <c r="M19" s="159" t="s">
        <v>634</v>
      </c>
      <c r="N19" s="160">
        <v>129</v>
      </c>
      <c r="O19" s="161" t="s">
        <v>1178</v>
      </c>
      <c r="P19" s="420"/>
      <c r="Q19" s="159" t="s">
        <v>1137</v>
      </c>
      <c r="R19" s="162"/>
      <c r="S19" s="163">
        <v>8717332206032</v>
      </c>
    </row>
    <row r="20" spans="1:19" x14ac:dyDescent="0.2">
      <c r="A20" s="514"/>
      <c r="B20" s="181" t="s">
        <v>1179</v>
      </c>
      <c r="C20" s="182"/>
      <c r="D20" s="183" t="s">
        <v>1180</v>
      </c>
      <c r="E20" s="182"/>
      <c r="F20" s="184"/>
      <c r="G20" s="520"/>
      <c r="H20" s="185"/>
      <c r="I20" s="182"/>
      <c r="J20" s="182"/>
      <c r="K20" s="182" t="s">
        <v>1180</v>
      </c>
      <c r="L20" s="186"/>
      <c r="M20" s="186"/>
      <c r="N20" s="187" t="s">
        <v>1180</v>
      </c>
      <c r="O20" s="521" t="s">
        <v>1180</v>
      </c>
      <c r="P20" s="422"/>
      <c r="Q20" s="188"/>
      <c r="R20" s="189"/>
      <c r="S20" s="190"/>
    </row>
    <row r="21" spans="1:19" x14ac:dyDescent="0.2">
      <c r="A21" s="514"/>
      <c r="B21" s="191" t="s">
        <v>1181</v>
      </c>
      <c r="C21" s="192" t="s">
        <v>981</v>
      </c>
      <c r="D21" s="193" t="s">
        <v>983</v>
      </c>
      <c r="E21" s="169" t="s">
        <v>1182</v>
      </c>
      <c r="F21" s="170" t="s">
        <v>694</v>
      </c>
      <c r="G21" s="158">
        <v>822.73</v>
      </c>
      <c r="H21" s="158">
        <f>ROUND(ROUND(G21*4.8,2),0)</f>
        <v>3949</v>
      </c>
      <c r="I21" s="171" t="s">
        <v>229</v>
      </c>
      <c r="J21" s="172" t="s">
        <v>3</v>
      </c>
      <c r="K21" s="169" t="s">
        <v>832</v>
      </c>
      <c r="L21" s="172">
        <v>8537109199</v>
      </c>
      <c r="M21" s="194" t="s">
        <v>633</v>
      </c>
      <c r="N21" s="172">
        <v>24</v>
      </c>
      <c r="O21" s="519">
        <v>3.1909999999999998</v>
      </c>
      <c r="P21" s="169"/>
      <c r="Q21" s="194" t="s">
        <v>1137</v>
      </c>
      <c r="R21" s="173"/>
      <c r="S21" s="195">
        <v>8717332940417</v>
      </c>
    </row>
    <row r="22" spans="1:19" x14ac:dyDescent="0.2">
      <c r="A22" s="514"/>
      <c r="B22" s="191" t="s">
        <v>1183</v>
      </c>
      <c r="C22" s="192" t="s">
        <v>982</v>
      </c>
      <c r="D22" s="193" t="s">
        <v>984</v>
      </c>
      <c r="E22" s="169" t="s">
        <v>1184</v>
      </c>
      <c r="F22" s="170" t="s">
        <v>694</v>
      </c>
      <c r="G22" s="158">
        <v>1412.94</v>
      </c>
      <c r="H22" s="158">
        <f>ROUND(ROUND(G22*4.8,2),0)</f>
        <v>6782</v>
      </c>
      <c r="I22" s="171" t="s">
        <v>229</v>
      </c>
      <c r="J22" s="172" t="s">
        <v>3</v>
      </c>
      <c r="K22" s="169" t="s">
        <v>832</v>
      </c>
      <c r="L22" s="172">
        <v>8537109199</v>
      </c>
      <c r="M22" s="194" t="s">
        <v>633</v>
      </c>
      <c r="N22" s="172">
        <v>27</v>
      </c>
      <c r="O22" s="519">
        <v>3.1909999999999998</v>
      </c>
      <c r="P22" s="169"/>
      <c r="Q22" s="194" t="s">
        <v>1137</v>
      </c>
      <c r="R22" s="173"/>
      <c r="S22" s="195">
        <v>4060039031174</v>
      </c>
    </row>
    <row r="23" spans="1:19" x14ac:dyDescent="0.2">
      <c r="A23" s="514"/>
      <c r="B23" s="144" t="s">
        <v>2660</v>
      </c>
      <c r="C23" s="147"/>
      <c r="D23" s="196" t="s">
        <v>1180</v>
      </c>
      <c r="E23" s="147"/>
      <c r="F23" s="148"/>
      <c r="G23" s="516"/>
      <c r="H23" s="149"/>
      <c r="I23" s="147"/>
      <c r="J23" s="147"/>
      <c r="K23" s="147" t="s">
        <v>1180</v>
      </c>
      <c r="L23" s="147"/>
      <c r="M23" s="147"/>
      <c r="N23" s="197" t="s">
        <v>1180</v>
      </c>
      <c r="O23" s="522" t="s">
        <v>1180</v>
      </c>
      <c r="P23" s="423"/>
      <c r="Q23" s="150"/>
      <c r="R23" s="198"/>
      <c r="S23" s="152"/>
    </row>
    <row r="24" spans="1:19" x14ac:dyDescent="0.2">
      <c r="A24" s="514"/>
      <c r="B24" s="153" t="s">
        <v>1191</v>
      </c>
      <c r="C24" s="154" t="s">
        <v>47</v>
      </c>
      <c r="D24" s="155" t="s">
        <v>46</v>
      </c>
      <c r="E24" s="156" t="s">
        <v>1192</v>
      </c>
      <c r="F24" s="157" t="s">
        <v>694</v>
      </c>
      <c r="G24" s="158">
        <v>504.01</v>
      </c>
      <c r="H24" s="158">
        <f>ROUND(ROUND(G24*4.8,2),0)</f>
        <v>2419</v>
      </c>
      <c r="I24" s="159" t="s">
        <v>229</v>
      </c>
      <c r="J24" s="160">
        <v>1</v>
      </c>
      <c r="K24" s="156" t="s">
        <v>1167</v>
      </c>
      <c r="L24" s="160">
        <v>8538909999</v>
      </c>
      <c r="M24" s="159" t="s">
        <v>634</v>
      </c>
      <c r="N24" s="160">
        <v>68</v>
      </c>
      <c r="O24" s="161" t="s">
        <v>1193</v>
      </c>
      <c r="P24" s="420"/>
      <c r="Q24" s="159" t="s">
        <v>1137</v>
      </c>
      <c r="R24" s="204"/>
      <c r="S24" s="164">
        <v>8717332206131</v>
      </c>
    </row>
    <row r="25" spans="1:19" x14ac:dyDescent="0.2">
      <c r="A25" s="514"/>
      <c r="B25" s="153" t="s">
        <v>1194</v>
      </c>
      <c r="C25" s="154" t="s">
        <v>50</v>
      </c>
      <c r="D25" s="155" t="s">
        <v>49</v>
      </c>
      <c r="E25" s="156" t="s">
        <v>1195</v>
      </c>
      <c r="F25" s="157" t="s">
        <v>694</v>
      </c>
      <c r="G25" s="158">
        <v>635.04999999999995</v>
      </c>
      <c r="H25" s="158">
        <f t="shared" ref="H25:H40" si="1">ROUND(ROUND(G25*4.8,2),0)</f>
        <v>3048</v>
      </c>
      <c r="I25" s="159" t="s">
        <v>229</v>
      </c>
      <c r="J25" s="160">
        <v>1</v>
      </c>
      <c r="K25" s="156" t="s">
        <v>1167</v>
      </c>
      <c r="L25" s="160">
        <v>8538909999</v>
      </c>
      <c r="M25" s="159" t="s">
        <v>634</v>
      </c>
      <c r="N25" s="160">
        <v>74</v>
      </c>
      <c r="O25" s="161" t="s">
        <v>1196</v>
      </c>
      <c r="P25" s="420"/>
      <c r="Q25" s="159" t="s">
        <v>1137</v>
      </c>
      <c r="R25" s="162"/>
      <c r="S25" s="164">
        <v>8717332206148</v>
      </c>
    </row>
    <row r="26" spans="1:19" x14ac:dyDescent="0.2">
      <c r="A26" s="514"/>
      <c r="B26" s="166" t="s">
        <v>1197</v>
      </c>
      <c r="C26" s="167" t="s">
        <v>53</v>
      </c>
      <c r="D26" s="168" t="s">
        <v>52</v>
      </c>
      <c r="E26" s="169" t="s">
        <v>1198</v>
      </c>
      <c r="F26" s="170" t="s">
        <v>694</v>
      </c>
      <c r="G26" s="158">
        <v>1079.08</v>
      </c>
      <c r="H26" s="158">
        <f t="shared" si="1"/>
        <v>5180</v>
      </c>
      <c r="I26" s="171" t="s">
        <v>229</v>
      </c>
      <c r="J26" s="172">
        <v>1</v>
      </c>
      <c r="K26" s="169" t="s">
        <v>1167</v>
      </c>
      <c r="L26" s="172">
        <v>8538909999</v>
      </c>
      <c r="M26" s="171" t="s">
        <v>634</v>
      </c>
      <c r="N26" s="172">
        <v>21</v>
      </c>
      <c r="O26" s="519" t="s">
        <v>1199</v>
      </c>
      <c r="P26" s="421"/>
      <c r="Q26" s="171" t="s">
        <v>1137</v>
      </c>
      <c r="R26" s="173"/>
      <c r="S26" s="175">
        <v>8717332206155</v>
      </c>
    </row>
    <row r="27" spans="1:19" x14ac:dyDescent="0.2">
      <c r="A27" s="514"/>
      <c r="B27" s="153" t="s">
        <v>1200</v>
      </c>
      <c r="C27" s="154" t="s">
        <v>56</v>
      </c>
      <c r="D27" s="155" t="s">
        <v>55</v>
      </c>
      <c r="E27" s="156" t="s">
        <v>1201</v>
      </c>
      <c r="F27" s="157" t="s">
        <v>694</v>
      </c>
      <c r="G27" s="158">
        <v>340.52</v>
      </c>
      <c r="H27" s="158">
        <f t="shared" si="1"/>
        <v>1635</v>
      </c>
      <c r="I27" s="159" t="s">
        <v>229</v>
      </c>
      <c r="J27" s="160">
        <v>1</v>
      </c>
      <c r="K27" s="156" t="s">
        <v>1167</v>
      </c>
      <c r="L27" s="160">
        <v>8538909999</v>
      </c>
      <c r="M27" s="159" t="s">
        <v>634</v>
      </c>
      <c r="N27" s="160">
        <v>54</v>
      </c>
      <c r="O27" s="161" t="s">
        <v>1202</v>
      </c>
      <c r="P27" s="420"/>
      <c r="Q27" s="159" t="s">
        <v>1137</v>
      </c>
      <c r="R27" s="162"/>
      <c r="S27" s="164">
        <v>8717332206162</v>
      </c>
    </row>
    <row r="28" spans="1:19" x14ac:dyDescent="0.2">
      <c r="A28" s="514"/>
      <c r="B28" s="153" t="s">
        <v>1203</v>
      </c>
      <c r="C28" s="154" t="s">
        <v>1204</v>
      </c>
      <c r="D28" s="155" t="s">
        <v>1205</v>
      </c>
      <c r="E28" s="156" t="s">
        <v>1206</v>
      </c>
      <c r="F28" s="157" t="s">
        <v>694</v>
      </c>
      <c r="G28" s="158">
        <v>343.53</v>
      </c>
      <c r="H28" s="158">
        <f t="shared" si="1"/>
        <v>1649</v>
      </c>
      <c r="I28" s="159" t="s">
        <v>229</v>
      </c>
      <c r="J28" s="159" t="s">
        <v>3</v>
      </c>
      <c r="K28" s="156" t="s">
        <v>1167</v>
      </c>
      <c r="L28" s="160">
        <v>3926909790</v>
      </c>
      <c r="M28" s="159" t="s">
        <v>634</v>
      </c>
      <c r="N28" s="160">
        <v>124</v>
      </c>
      <c r="O28" s="161" t="s">
        <v>1207</v>
      </c>
      <c r="P28" s="420"/>
      <c r="Q28" s="159" t="s">
        <v>1137</v>
      </c>
      <c r="R28" s="162"/>
      <c r="S28" s="164">
        <v>8717332206667</v>
      </c>
    </row>
    <row r="29" spans="1:19" x14ac:dyDescent="0.2">
      <c r="A29" s="514"/>
      <c r="B29" s="153" t="s">
        <v>1208</v>
      </c>
      <c r="C29" s="154" t="s">
        <v>59</v>
      </c>
      <c r="D29" s="155" t="s">
        <v>58</v>
      </c>
      <c r="E29" s="156" t="s">
        <v>1209</v>
      </c>
      <c r="F29" s="157" t="s">
        <v>694</v>
      </c>
      <c r="G29" s="158">
        <v>393.67</v>
      </c>
      <c r="H29" s="158">
        <f t="shared" si="1"/>
        <v>1890</v>
      </c>
      <c r="I29" s="159" t="s">
        <v>229</v>
      </c>
      <c r="J29" s="160">
        <v>1</v>
      </c>
      <c r="K29" s="156" t="s">
        <v>1167</v>
      </c>
      <c r="L29" s="160">
        <v>8538909999</v>
      </c>
      <c r="M29" s="159" t="s">
        <v>634</v>
      </c>
      <c r="N29" s="160">
        <v>64</v>
      </c>
      <c r="O29" s="161" t="s">
        <v>1210</v>
      </c>
      <c r="P29" s="420"/>
      <c r="Q29" s="159" t="s">
        <v>1137</v>
      </c>
      <c r="R29" s="162"/>
      <c r="S29" s="164">
        <v>8717332206179</v>
      </c>
    </row>
    <row r="30" spans="1:19" x14ac:dyDescent="0.2">
      <c r="A30" s="514"/>
      <c r="B30" s="153" t="s">
        <v>1211</v>
      </c>
      <c r="C30" s="154" t="s">
        <v>62</v>
      </c>
      <c r="D30" s="155" t="s">
        <v>61</v>
      </c>
      <c r="E30" s="156" t="s">
        <v>1212</v>
      </c>
      <c r="F30" s="157" t="s">
        <v>694</v>
      </c>
      <c r="G30" s="158">
        <v>327.61</v>
      </c>
      <c r="H30" s="158">
        <f t="shared" si="1"/>
        <v>1573</v>
      </c>
      <c r="I30" s="159" t="s">
        <v>229</v>
      </c>
      <c r="J30" s="159" t="s">
        <v>3</v>
      </c>
      <c r="K30" s="156" t="s">
        <v>1167</v>
      </c>
      <c r="L30" s="160">
        <v>8538909999</v>
      </c>
      <c r="M30" s="159" t="s">
        <v>634</v>
      </c>
      <c r="N30" s="160">
        <v>13</v>
      </c>
      <c r="O30" s="161" t="s">
        <v>1213</v>
      </c>
      <c r="P30" s="420"/>
      <c r="Q30" s="159" t="s">
        <v>1137</v>
      </c>
      <c r="R30" s="162"/>
      <c r="S30" s="164">
        <v>8717332206315</v>
      </c>
    </row>
    <row r="31" spans="1:19" x14ac:dyDescent="0.2">
      <c r="A31" s="514"/>
      <c r="B31" s="153" t="s">
        <v>1214</v>
      </c>
      <c r="C31" s="154" t="s">
        <v>68</v>
      </c>
      <c r="D31" s="155" t="s">
        <v>67</v>
      </c>
      <c r="E31" s="156" t="s">
        <v>1215</v>
      </c>
      <c r="F31" s="157" t="s">
        <v>694</v>
      </c>
      <c r="G31" s="158">
        <v>171.37</v>
      </c>
      <c r="H31" s="158">
        <f t="shared" si="1"/>
        <v>823</v>
      </c>
      <c r="I31" s="159" t="s">
        <v>229</v>
      </c>
      <c r="J31" s="160">
        <v>1</v>
      </c>
      <c r="K31" s="156" t="s">
        <v>1167</v>
      </c>
      <c r="L31" s="160">
        <v>3926909790</v>
      </c>
      <c r="M31" s="159" t="s">
        <v>634</v>
      </c>
      <c r="N31" s="160">
        <v>500</v>
      </c>
      <c r="O31" s="161" t="s">
        <v>1216</v>
      </c>
      <c r="P31" s="420"/>
      <c r="Q31" s="159" t="s">
        <v>1137</v>
      </c>
      <c r="R31" s="162"/>
      <c r="S31" s="163">
        <v>8717332206193</v>
      </c>
    </row>
    <row r="32" spans="1:19" x14ac:dyDescent="0.2">
      <c r="A32" s="514"/>
      <c r="B32" s="153" t="s">
        <v>1217</v>
      </c>
      <c r="C32" s="154" t="s">
        <v>71</v>
      </c>
      <c r="D32" s="155" t="s">
        <v>70</v>
      </c>
      <c r="E32" s="156" t="s">
        <v>1218</v>
      </c>
      <c r="F32" s="157" t="s">
        <v>694</v>
      </c>
      <c r="G32" s="158">
        <v>126</v>
      </c>
      <c r="H32" s="158">
        <f t="shared" si="1"/>
        <v>605</v>
      </c>
      <c r="I32" s="159" t="s">
        <v>229</v>
      </c>
      <c r="J32" s="160">
        <v>1</v>
      </c>
      <c r="K32" s="156" t="s">
        <v>1167</v>
      </c>
      <c r="L32" s="160">
        <v>3926909790</v>
      </c>
      <c r="M32" s="159" t="s">
        <v>634</v>
      </c>
      <c r="N32" s="160">
        <v>150</v>
      </c>
      <c r="O32" s="161" t="s">
        <v>1219</v>
      </c>
      <c r="P32" s="420"/>
      <c r="Q32" s="159" t="s">
        <v>1137</v>
      </c>
      <c r="R32" s="162"/>
      <c r="S32" s="163">
        <v>8717332206209</v>
      </c>
    </row>
    <row r="33" spans="1:19" x14ac:dyDescent="0.2">
      <c r="A33" s="514"/>
      <c r="B33" s="153" t="s">
        <v>1220</v>
      </c>
      <c r="C33" s="154" t="s">
        <v>74</v>
      </c>
      <c r="D33" s="155" t="s">
        <v>73</v>
      </c>
      <c r="E33" s="156" t="s">
        <v>1221</v>
      </c>
      <c r="F33" s="157" t="s">
        <v>694</v>
      </c>
      <c r="G33" s="158">
        <v>100.81</v>
      </c>
      <c r="H33" s="158">
        <f t="shared" si="1"/>
        <v>484</v>
      </c>
      <c r="I33" s="159" t="s">
        <v>229</v>
      </c>
      <c r="J33" s="159" t="s">
        <v>3</v>
      </c>
      <c r="K33" s="156" t="s">
        <v>1167</v>
      </c>
      <c r="L33" s="160">
        <v>3926909790</v>
      </c>
      <c r="M33" s="159" t="s">
        <v>634</v>
      </c>
      <c r="N33" s="160">
        <v>20</v>
      </c>
      <c r="O33" s="161" t="s">
        <v>1222</v>
      </c>
      <c r="P33" s="420"/>
      <c r="Q33" s="159" t="s">
        <v>1137</v>
      </c>
      <c r="R33" s="162"/>
      <c r="S33" s="163">
        <v>8717332206216</v>
      </c>
    </row>
    <row r="34" spans="1:19" x14ac:dyDescent="0.2">
      <c r="A34" s="514"/>
      <c r="B34" s="176" t="s">
        <v>1223</v>
      </c>
      <c r="C34" s="177" t="s">
        <v>65</v>
      </c>
      <c r="D34" s="178" t="s">
        <v>64</v>
      </c>
      <c r="E34" s="156" t="s">
        <v>1224</v>
      </c>
      <c r="F34" s="157" t="s">
        <v>694</v>
      </c>
      <c r="G34" s="158">
        <v>425.92</v>
      </c>
      <c r="H34" s="158">
        <f t="shared" si="1"/>
        <v>2044</v>
      </c>
      <c r="I34" s="179" t="s">
        <v>229</v>
      </c>
      <c r="J34" s="179" t="s">
        <v>3</v>
      </c>
      <c r="K34" s="156" t="s">
        <v>1167</v>
      </c>
      <c r="L34" s="160">
        <v>85189000</v>
      </c>
      <c r="M34" s="179" t="s">
        <v>677</v>
      </c>
      <c r="N34" s="179">
        <v>7</v>
      </c>
      <c r="O34" s="523" t="s">
        <v>1225</v>
      </c>
      <c r="P34" s="156"/>
      <c r="Q34" s="179" t="s">
        <v>1137</v>
      </c>
      <c r="R34" s="162"/>
      <c r="S34" s="180">
        <v>8717332875269</v>
      </c>
    </row>
    <row r="35" spans="1:19" x14ac:dyDescent="0.2">
      <c r="A35" s="514"/>
      <c r="B35" s="153" t="s">
        <v>1226</v>
      </c>
      <c r="C35" s="154" t="s">
        <v>1227</v>
      </c>
      <c r="D35" s="155" t="s">
        <v>1228</v>
      </c>
      <c r="E35" s="156" t="s">
        <v>1229</v>
      </c>
      <c r="F35" s="157" t="s">
        <v>694</v>
      </c>
      <c r="G35" s="158">
        <v>127.02</v>
      </c>
      <c r="H35" s="158">
        <f t="shared" si="1"/>
        <v>610</v>
      </c>
      <c r="I35" s="159" t="s">
        <v>229</v>
      </c>
      <c r="J35" s="159" t="s">
        <v>3</v>
      </c>
      <c r="K35" s="156" t="s">
        <v>1167</v>
      </c>
      <c r="L35" s="160">
        <v>3926909790</v>
      </c>
      <c r="M35" s="159" t="s">
        <v>634</v>
      </c>
      <c r="N35" s="160">
        <v>8</v>
      </c>
      <c r="O35" s="161" t="s">
        <v>1230</v>
      </c>
      <c r="P35" s="420"/>
      <c r="Q35" s="159" t="s">
        <v>1137</v>
      </c>
      <c r="R35" s="162"/>
      <c r="S35" s="164">
        <v>8717332206650</v>
      </c>
    </row>
    <row r="36" spans="1:19" x14ac:dyDescent="0.2">
      <c r="A36" s="514"/>
      <c r="B36" s="153" t="s">
        <v>1231</v>
      </c>
      <c r="C36" s="154" t="s">
        <v>77</v>
      </c>
      <c r="D36" s="155" t="s">
        <v>76</v>
      </c>
      <c r="E36" s="156" t="s">
        <v>1232</v>
      </c>
      <c r="F36" s="157" t="s">
        <v>694</v>
      </c>
      <c r="G36" s="158">
        <v>135.47999999999999</v>
      </c>
      <c r="H36" s="158">
        <f t="shared" si="1"/>
        <v>650</v>
      </c>
      <c r="I36" s="159" t="s">
        <v>229</v>
      </c>
      <c r="J36" s="159" t="s">
        <v>3</v>
      </c>
      <c r="K36" s="156" t="s">
        <v>1167</v>
      </c>
      <c r="L36" s="160">
        <v>7326909890</v>
      </c>
      <c r="M36" s="159" t="s">
        <v>634</v>
      </c>
      <c r="N36" s="160">
        <v>10</v>
      </c>
      <c r="O36" s="161" t="s">
        <v>1233</v>
      </c>
      <c r="P36" s="420"/>
      <c r="Q36" s="159" t="s">
        <v>1137</v>
      </c>
      <c r="R36" s="204"/>
      <c r="S36" s="164">
        <v>8717332206278</v>
      </c>
    </row>
    <row r="37" spans="1:19" x14ac:dyDescent="0.2">
      <c r="A37" s="514"/>
      <c r="B37" s="153" t="s">
        <v>1234</v>
      </c>
      <c r="C37" s="154" t="s">
        <v>80</v>
      </c>
      <c r="D37" s="155" t="s">
        <v>79</v>
      </c>
      <c r="E37" s="156" t="s">
        <v>1235</v>
      </c>
      <c r="F37" s="157" t="s">
        <v>694</v>
      </c>
      <c r="G37" s="158">
        <v>105.84</v>
      </c>
      <c r="H37" s="158">
        <f t="shared" si="1"/>
        <v>508</v>
      </c>
      <c r="I37" s="159" t="s">
        <v>229</v>
      </c>
      <c r="J37" s="159" t="s">
        <v>3</v>
      </c>
      <c r="K37" s="156" t="s">
        <v>1167</v>
      </c>
      <c r="L37" s="160">
        <v>7326909890</v>
      </c>
      <c r="M37" s="159" t="s">
        <v>634</v>
      </c>
      <c r="N37" s="160">
        <v>4</v>
      </c>
      <c r="O37" s="161" t="s">
        <v>1236</v>
      </c>
      <c r="P37" s="420"/>
      <c r="Q37" s="159" t="s">
        <v>1137</v>
      </c>
      <c r="R37" s="204"/>
      <c r="S37" s="164">
        <v>8717332206285</v>
      </c>
    </row>
    <row r="38" spans="1:19" x14ac:dyDescent="0.2">
      <c r="A38" s="514"/>
      <c r="B38" s="153" t="s">
        <v>1237</v>
      </c>
      <c r="C38" s="154" t="s">
        <v>83</v>
      </c>
      <c r="D38" s="155" t="s">
        <v>82</v>
      </c>
      <c r="E38" s="156" t="s">
        <v>1238</v>
      </c>
      <c r="F38" s="157" t="s">
        <v>694</v>
      </c>
      <c r="G38" s="158">
        <v>93.14</v>
      </c>
      <c r="H38" s="158">
        <f t="shared" si="1"/>
        <v>447</v>
      </c>
      <c r="I38" s="159" t="s">
        <v>229</v>
      </c>
      <c r="J38" s="159" t="s">
        <v>3</v>
      </c>
      <c r="K38" s="156" t="s">
        <v>1167</v>
      </c>
      <c r="L38" s="160">
        <v>3926909790</v>
      </c>
      <c r="M38" s="159" t="s">
        <v>634</v>
      </c>
      <c r="N38" s="160">
        <v>3</v>
      </c>
      <c r="O38" s="161" t="s">
        <v>1239</v>
      </c>
      <c r="P38" s="420"/>
      <c r="Q38" s="159" t="s">
        <v>1137</v>
      </c>
      <c r="R38" s="204"/>
      <c r="S38" s="164">
        <v>8717332206292</v>
      </c>
    </row>
    <row r="39" spans="1:19" x14ac:dyDescent="0.2">
      <c r="A39" s="514"/>
      <c r="B39" s="166" t="s">
        <v>1240</v>
      </c>
      <c r="C39" s="167" t="s">
        <v>86</v>
      </c>
      <c r="D39" s="168" t="s">
        <v>85</v>
      </c>
      <c r="E39" s="169" t="s">
        <v>1241</v>
      </c>
      <c r="F39" s="170" t="s">
        <v>694</v>
      </c>
      <c r="G39" s="158">
        <v>16.93</v>
      </c>
      <c r="H39" s="158">
        <f t="shared" si="1"/>
        <v>81</v>
      </c>
      <c r="I39" s="171" t="s">
        <v>229</v>
      </c>
      <c r="J39" s="172">
        <v>1</v>
      </c>
      <c r="K39" s="169" t="s">
        <v>1167</v>
      </c>
      <c r="L39" s="172">
        <v>3926909790</v>
      </c>
      <c r="M39" s="171" t="s">
        <v>634</v>
      </c>
      <c r="N39" s="172">
        <v>737</v>
      </c>
      <c r="O39" s="519" t="s">
        <v>1242</v>
      </c>
      <c r="P39" s="421"/>
      <c r="Q39" s="171" t="s">
        <v>1137</v>
      </c>
      <c r="R39" s="205"/>
      <c r="S39" s="174">
        <v>8717332206605</v>
      </c>
    </row>
    <row r="40" spans="1:19" x14ac:dyDescent="0.2">
      <c r="A40" s="514"/>
      <c r="B40" s="153" t="s">
        <v>1243</v>
      </c>
      <c r="C40" s="154" t="s">
        <v>89</v>
      </c>
      <c r="D40" s="155" t="s">
        <v>88</v>
      </c>
      <c r="E40" s="156" t="s">
        <v>1244</v>
      </c>
      <c r="F40" s="157" t="s">
        <v>694</v>
      </c>
      <c r="G40" s="158">
        <v>84.68</v>
      </c>
      <c r="H40" s="158">
        <f t="shared" si="1"/>
        <v>406</v>
      </c>
      <c r="I40" s="159" t="s">
        <v>229</v>
      </c>
      <c r="J40" s="159" t="s">
        <v>3</v>
      </c>
      <c r="K40" s="156" t="s">
        <v>1167</v>
      </c>
      <c r="L40" s="160">
        <v>7326909890</v>
      </c>
      <c r="M40" s="159" t="s">
        <v>634</v>
      </c>
      <c r="N40" s="160">
        <v>31</v>
      </c>
      <c r="O40" s="161" t="s">
        <v>1245</v>
      </c>
      <c r="P40" s="420"/>
      <c r="Q40" s="159" t="s">
        <v>1137</v>
      </c>
      <c r="R40" s="204"/>
      <c r="S40" s="163">
        <v>8717332206766</v>
      </c>
    </row>
    <row r="41" spans="1:19" x14ac:dyDescent="0.2">
      <c r="A41" s="514"/>
      <c r="B41" s="144" t="s">
        <v>2661</v>
      </c>
      <c r="C41" s="147"/>
      <c r="D41" s="196" t="s">
        <v>1180</v>
      </c>
      <c r="E41" s="147"/>
      <c r="F41" s="148"/>
      <c r="G41" s="516"/>
      <c r="H41" s="149"/>
      <c r="I41" s="147"/>
      <c r="J41" s="147"/>
      <c r="K41" s="147" t="s">
        <v>1180</v>
      </c>
      <c r="L41" s="147"/>
      <c r="M41" s="147"/>
      <c r="N41" s="197" t="s">
        <v>1180</v>
      </c>
      <c r="O41" s="522" t="s">
        <v>1180</v>
      </c>
      <c r="P41" s="424"/>
      <c r="Q41" s="151"/>
      <c r="R41" s="198"/>
      <c r="S41" s="152"/>
    </row>
    <row r="42" spans="1:19" x14ac:dyDescent="0.2">
      <c r="A42" s="514"/>
      <c r="B42" s="153" t="s">
        <v>1246</v>
      </c>
      <c r="C42" s="154" t="s">
        <v>92</v>
      </c>
      <c r="D42" s="155" t="s">
        <v>91</v>
      </c>
      <c r="E42" s="156" t="s">
        <v>1247</v>
      </c>
      <c r="F42" s="157" t="s">
        <v>694</v>
      </c>
      <c r="G42" s="158">
        <v>423.37</v>
      </c>
      <c r="H42" s="158">
        <f>ROUND(ROUND(G42*4.8,2),0)</f>
        <v>2032</v>
      </c>
      <c r="I42" s="159" t="s">
        <v>229</v>
      </c>
      <c r="J42" s="160">
        <v>1</v>
      </c>
      <c r="K42" s="156" t="s">
        <v>1167</v>
      </c>
      <c r="L42" s="160">
        <v>8529904900</v>
      </c>
      <c r="M42" s="159" t="s">
        <v>634</v>
      </c>
      <c r="N42" s="160">
        <v>64</v>
      </c>
      <c r="O42" s="161" t="s">
        <v>1248</v>
      </c>
      <c r="P42" s="420"/>
      <c r="Q42" s="159" t="s">
        <v>1137</v>
      </c>
      <c r="R42" s="162"/>
      <c r="S42" s="163">
        <v>8717332206087</v>
      </c>
    </row>
    <row r="43" spans="1:19" x14ac:dyDescent="0.2">
      <c r="A43" s="514"/>
      <c r="B43" s="153" t="s">
        <v>1249</v>
      </c>
      <c r="C43" s="154" t="s">
        <v>95</v>
      </c>
      <c r="D43" s="155" t="s">
        <v>94</v>
      </c>
      <c r="E43" s="156" t="s">
        <v>1250</v>
      </c>
      <c r="F43" s="157" t="s">
        <v>694</v>
      </c>
      <c r="G43" s="158">
        <v>635.04999999999995</v>
      </c>
      <c r="H43" s="158">
        <f t="shared" ref="H43:H50" si="2">ROUND(ROUND(G43*4.8,2),0)</f>
        <v>3048</v>
      </c>
      <c r="I43" s="159" t="s">
        <v>229</v>
      </c>
      <c r="J43" s="160">
        <v>1</v>
      </c>
      <c r="K43" s="156" t="s">
        <v>1167</v>
      </c>
      <c r="L43" s="160">
        <v>8529904900</v>
      </c>
      <c r="M43" s="159" t="s">
        <v>634</v>
      </c>
      <c r="N43" s="160">
        <v>13</v>
      </c>
      <c r="O43" s="161" t="s">
        <v>1251</v>
      </c>
      <c r="P43" s="420"/>
      <c r="Q43" s="159" t="s">
        <v>1137</v>
      </c>
      <c r="R43" s="162"/>
      <c r="S43" s="164">
        <v>8717332206094</v>
      </c>
    </row>
    <row r="44" spans="1:19" x14ac:dyDescent="0.2">
      <c r="A44" s="514"/>
      <c r="B44" s="166" t="s">
        <v>1252</v>
      </c>
      <c r="C44" s="167" t="s">
        <v>98</v>
      </c>
      <c r="D44" s="168" t="s">
        <v>97</v>
      </c>
      <c r="E44" s="169" t="s">
        <v>1253</v>
      </c>
      <c r="F44" s="170" t="s">
        <v>694</v>
      </c>
      <c r="G44" s="158">
        <v>1079.08</v>
      </c>
      <c r="H44" s="158">
        <f t="shared" si="2"/>
        <v>5180</v>
      </c>
      <c r="I44" s="171" t="s">
        <v>229</v>
      </c>
      <c r="J44" s="171" t="s">
        <v>3</v>
      </c>
      <c r="K44" s="169" t="s">
        <v>1167</v>
      </c>
      <c r="L44" s="172">
        <v>8529904900</v>
      </c>
      <c r="M44" s="171" t="s">
        <v>634</v>
      </c>
      <c r="N44" s="172">
        <v>7</v>
      </c>
      <c r="O44" s="519" t="s">
        <v>1254</v>
      </c>
      <c r="P44" s="421"/>
      <c r="Q44" s="171" t="s">
        <v>1137</v>
      </c>
      <c r="R44" s="173"/>
      <c r="S44" s="175">
        <v>8717332206100</v>
      </c>
    </row>
    <row r="45" spans="1:19" x14ac:dyDescent="0.2">
      <c r="A45" s="514"/>
      <c r="B45" s="153" t="s">
        <v>1255</v>
      </c>
      <c r="C45" s="154" t="s">
        <v>101</v>
      </c>
      <c r="D45" s="155" t="s">
        <v>100</v>
      </c>
      <c r="E45" s="156" t="s">
        <v>1256</v>
      </c>
      <c r="F45" s="157" t="s">
        <v>694</v>
      </c>
      <c r="G45" s="158">
        <v>468.02</v>
      </c>
      <c r="H45" s="158">
        <f t="shared" si="2"/>
        <v>2247</v>
      </c>
      <c r="I45" s="159" t="s">
        <v>229</v>
      </c>
      <c r="J45" s="159" t="s">
        <v>3</v>
      </c>
      <c r="K45" s="156" t="s">
        <v>1167</v>
      </c>
      <c r="L45" s="160">
        <v>3926909790</v>
      </c>
      <c r="M45" s="159" t="s">
        <v>634</v>
      </c>
      <c r="N45" s="160">
        <v>8</v>
      </c>
      <c r="O45" s="161" t="s">
        <v>1257</v>
      </c>
      <c r="P45" s="420"/>
      <c r="Q45" s="159" t="s">
        <v>1137</v>
      </c>
      <c r="R45" s="162"/>
      <c r="S45" s="164">
        <v>8717332206117</v>
      </c>
    </row>
    <row r="46" spans="1:19" x14ac:dyDescent="0.2">
      <c r="A46" s="514"/>
      <c r="B46" s="153" t="s">
        <v>1258</v>
      </c>
      <c r="C46" s="154" t="s">
        <v>104</v>
      </c>
      <c r="D46" s="155" t="s">
        <v>103</v>
      </c>
      <c r="E46" s="156" t="s">
        <v>1259</v>
      </c>
      <c r="F46" s="157" t="s">
        <v>694</v>
      </c>
      <c r="G46" s="158">
        <v>635.04999999999995</v>
      </c>
      <c r="H46" s="158">
        <f t="shared" si="2"/>
        <v>3048</v>
      </c>
      <c r="I46" s="159" t="s">
        <v>229</v>
      </c>
      <c r="J46" s="159" t="s">
        <v>3</v>
      </c>
      <c r="K46" s="156" t="s">
        <v>1167</v>
      </c>
      <c r="L46" s="160">
        <v>3926909790</v>
      </c>
      <c r="M46" s="159" t="s">
        <v>634</v>
      </c>
      <c r="N46" s="160">
        <v>10</v>
      </c>
      <c r="O46" s="161" t="s">
        <v>1260</v>
      </c>
      <c r="P46" s="420"/>
      <c r="Q46" s="159" t="s">
        <v>1137</v>
      </c>
      <c r="R46" s="162"/>
      <c r="S46" s="164">
        <v>8717332206124</v>
      </c>
    </row>
    <row r="47" spans="1:19" x14ac:dyDescent="0.2">
      <c r="A47" s="514"/>
      <c r="B47" s="153" t="s">
        <v>1261</v>
      </c>
      <c r="C47" s="154" t="s">
        <v>1262</v>
      </c>
      <c r="D47" s="155" t="s">
        <v>1263</v>
      </c>
      <c r="E47" s="156" t="s">
        <v>1264</v>
      </c>
      <c r="F47" s="157" t="s">
        <v>694</v>
      </c>
      <c r="G47" s="158">
        <v>281.85000000000002</v>
      </c>
      <c r="H47" s="158">
        <f t="shared" si="2"/>
        <v>1353</v>
      </c>
      <c r="I47" s="159" t="s">
        <v>229</v>
      </c>
      <c r="J47" s="159" t="s">
        <v>3</v>
      </c>
      <c r="K47" s="156" t="s">
        <v>1167</v>
      </c>
      <c r="L47" s="160">
        <v>7326909890</v>
      </c>
      <c r="M47" s="159" t="s">
        <v>677</v>
      </c>
      <c r="N47" s="160">
        <v>1</v>
      </c>
      <c r="O47" s="161" t="s">
        <v>1265</v>
      </c>
      <c r="P47" s="420"/>
      <c r="Q47" s="159" t="s">
        <v>1137</v>
      </c>
      <c r="R47" s="162"/>
      <c r="S47" s="163">
        <v>8717332263493</v>
      </c>
    </row>
    <row r="48" spans="1:19" x14ac:dyDescent="0.2">
      <c r="A48" s="514"/>
      <c r="B48" s="176" t="s">
        <v>1266</v>
      </c>
      <c r="C48" s="177" t="s">
        <v>121</v>
      </c>
      <c r="D48" s="178" t="s">
        <v>120</v>
      </c>
      <c r="E48" s="156" t="s">
        <v>1267</v>
      </c>
      <c r="F48" s="157" t="s">
        <v>694</v>
      </c>
      <c r="G48" s="158">
        <v>751.61</v>
      </c>
      <c r="H48" s="158">
        <f t="shared" si="2"/>
        <v>3608</v>
      </c>
      <c r="I48" s="179" t="s">
        <v>229</v>
      </c>
      <c r="J48" s="179" t="s">
        <v>3</v>
      </c>
      <c r="K48" s="156" t="s">
        <v>1167</v>
      </c>
      <c r="L48" s="160">
        <v>8302500000</v>
      </c>
      <c r="M48" s="179" t="s">
        <v>677</v>
      </c>
      <c r="N48" s="160">
        <v>5</v>
      </c>
      <c r="O48" s="161" t="s">
        <v>1268</v>
      </c>
      <c r="P48" s="156"/>
      <c r="Q48" s="179" t="s">
        <v>1137</v>
      </c>
      <c r="R48" s="179"/>
      <c r="S48" s="180">
        <v>8717332875252</v>
      </c>
    </row>
    <row r="49" spans="1:19" x14ac:dyDescent="0.2">
      <c r="A49" s="514"/>
      <c r="B49" s="176" t="s">
        <v>1269</v>
      </c>
      <c r="C49" s="177" t="s">
        <v>124</v>
      </c>
      <c r="D49" s="178" t="s">
        <v>123</v>
      </c>
      <c r="E49" s="156" t="s">
        <v>1270</v>
      </c>
      <c r="F49" s="157" t="s">
        <v>694</v>
      </c>
      <c r="G49" s="158">
        <v>907.8</v>
      </c>
      <c r="H49" s="158">
        <f t="shared" si="2"/>
        <v>4357</v>
      </c>
      <c r="I49" s="179" t="s">
        <v>229</v>
      </c>
      <c r="J49" s="179" t="s">
        <v>3</v>
      </c>
      <c r="K49" s="156" t="s">
        <v>1167</v>
      </c>
      <c r="L49" s="160">
        <v>8504409090</v>
      </c>
      <c r="M49" s="179" t="s">
        <v>1271</v>
      </c>
      <c r="N49" s="179">
        <v>31</v>
      </c>
      <c r="O49" s="523" t="s">
        <v>1272</v>
      </c>
      <c r="P49" s="156"/>
      <c r="Q49" s="179" t="s">
        <v>1137</v>
      </c>
      <c r="R49" s="179"/>
      <c r="S49" s="180">
        <v>8717332871018</v>
      </c>
    </row>
    <row r="50" spans="1:19" x14ac:dyDescent="0.2">
      <c r="A50" s="514"/>
      <c r="B50" s="176" t="s">
        <v>1273</v>
      </c>
      <c r="C50" s="177" t="s">
        <v>127</v>
      </c>
      <c r="D50" s="178" t="s">
        <v>126</v>
      </c>
      <c r="E50" s="156" t="s">
        <v>1274</v>
      </c>
      <c r="F50" s="157" t="s">
        <v>694</v>
      </c>
      <c r="G50" s="158">
        <v>1261.33</v>
      </c>
      <c r="H50" s="158">
        <f t="shared" si="2"/>
        <v>6054</v>
      </c>
      <c r="I50" s="179" t="s">
        <v>229</v>
      </c>
      <c r="J50" s="179" t="s">
        <v>3</v>
      </c>
      <c r="K50" s="156" t="s">
        <v>1167</v>
      </c>
      <c r="L50" s="160">
        <v>8504409090</v>
      </c>
      <c r="M50" s="179" t="s">
        <v>1271</v>
      </c>
      <c r="N50" s="179">
        <v>23</v>
      </c>
      <c r="O50" s="523" t="s">
        <v>1272</v>
      </c>
      <c r="P50" s="156"/>
      <c r="Q50" s="179" t="s">
        <v>1137</v>
      </c>
      <c r="R50" s="179"/>
      <c r="S50" s="180">
        <v>8717332871032</v>
      </c>
    </row>
    <row r="51" spans="1:19" x14ac:dyDescent="0.2">
      <c r="A51" s="514"/>
      <c r="B51" s="144" t="s">
        <v>2662</v>
      </c>
      <c r="C51" s="147"/>
      <c r="D51" s="196"/>
      <c r="E51" s="147"/>
      <c r="F51" s="148"/>
      <c r="G51" s="516"/>
      <c r="H51" s="149"/>
      <c r="I51" s="147"/>
      <c r="J51" s="147"/>
      <c r="K51" s="147" t="s">
        <v>1180</v>
      </c>
      <c r="L51" s="147"/>
      <c r="M51" s="147"/>
      <c r="N51" s="147" t="s">
        <v>1180</v>
      </c>
      <c r="O51" s="524" t="s">
        <v>1180</v>
      </c>
      <c r="P51" s="424"/>
      <c r="Q51" s="151"/>
      <c r="R51" s="198"/>
      <c r="S51" s="152"/>
    </row>
    <row r="52" spans="1:19" x14ac:dyDescent="0.2">
      <c r="A52" s="514"/>
      <c r="B52" s="153" t="s">
        <v>1275</v>
      </c>
      <c r="C52" s="154" t="s">
        <v>684</v>
      </c>
      <c r="D52" s="155" t="s">
        <v>106</v>
      </c>
      <c r="E52" s="156" t="s">
        <v>1276</v>
      </c>
      <c r="F52" s="157" t="s">
        <v>694</v>
      </c>
      <c r="G52" s="158">
        <v>414.9</v>
      </c>
      <c r="H52" s="158">
        <f>ROUND(ROUND(G52*4.8,2),0)</f>
        <v>1992</v>
      </c>
      <c r="I52" s="159" t="s">
        <v>229</v>
      </c>
      <c r="J52" s="160">
        <v>1</v>
      </c>
      <c r="K52" s="156" t="s">
        <v>840</v>
      </c>
      <c r="L52" s="160">
        <v>8504403090</v>
      </c>
      <c r="M52" s="159" t="s">
        <v>634</v>
      </c>
      <c r="N52" s="160">
        <v>1250</v>
      </c>
      <c r="O52" s="161" t="s">
        <v>1277</v>
      </c>
      <c r="P52" s="420"/>
      <c r="Q52" s="159" t="s">
        <v>1137</v>
      </c>
      <c r="R52" s="162"/>
      <c r="S52" s="164">
        <v>8717332206582</v>
      </c>
    </row>
    <row r="53" spans="1:19" x14ac:dyDescent="0.2">
      <c r="A53" s="514"/>
      <c r="B53" s="153" t="s">
        <v>1278</v>
      </c>
      <c r="C53" s="154" t="s">
        <v>109</v>
      </c>
      <c r="D53" s="155" t="s">
        <v>108</v>
      </c>
      <c r="E53" s="156" t="s">
        <v>1279</v>
      </c>
      <c r="F53" s="157" t="s">
        <v>694</v>
      </c>
      <c r="G53" s="158">
        <v>21.17</v>
      </c>
      <c r="H53" s="158">
        <f t="shared" ref="H53:H58" si="3">ROUND(ROUND(G53*4.8,2),0)</f>
        <v>102</v>
      </c>
      <c r="I53" s="159" t="s">
        <v>229</v>
      </c>
      <c r="J53" s="159" t="s">
        <v>3</v>
      </c>
      <c r="K53" s="156" t="s">
        <v>1167</v>
      </c>
      <c r="L53" s="160">
        <v>8544429090</v>
      </c>
      <c r="M53" s="159" t="s">
        <v>634</v>
      </c>
      <c r="N53" s="160">
        <v>700</v>
      </c>
      <c r="O53" s="161" t="s">
        <v>1280</v>
      </c>
      <c r="P53" s="420"/>
      <c r="Q53" s="159" t="s">
        <v>1137</v>
      </c>
      <c r="R53" s="162"/>
      <c r="S53" s="164">
        <v>8717332206520</v>
      </c>
    </row>
    <row r="54" spans="1:19" x14ac:dyDescent="0.2">
      <c r="A54" s="514"/>
      <c r="B54" s="153" t="s">
        <v>1281</v>
      </c>
      <c r="C54" s="154" t="s">
        <v>112</v>
      </c>
      <c r="D54" s="155" t="s">
        <v>111</v>
      </c>
      <c r="E54" s="156" t="s">
        <v>1282</v>
      </c>
      <c r="F54" s="157" t="s">
        <v>694</v>
      </c>
      <c r="G54" s="158">
        <v>93.14</v>
      </c>
      <c r="H54" s="158">
        <f t="shared" si="3"/>
        <v>447</v>
      </c>
      <c r="I54" s="159" t="s">
        <v>229</v>
      </c>
      <c r="J54" s="159" t="s">
        <v>3</v>
      </c>
      <c r="K54" s="156" t="s">
        <v>1167</v>
      </c>
      <c r="L54" s="160">
        <v>3926909790</v>
      </c>
      <c r="M54" s="159" t="s">
        <v>634</v>
      </c>
      <c r="N54" s="160">
        <v>12</v>
      </c>
      <c r="O54" s="161" t="s">
        <v>1283</v>
      </c>
      <c r="P54" s="420"/>
      <c r="Q54" s="159" t="s">
        <v>1137</v>
      </c>
      <c r="R54" s="162"/>
      <c r="S54" s="207">
        <v>8717332342655</v>
      </c>
    </row>
    <row r="55" spans="1:19" x14ac:dyDescent="0.2">
      <c r="A55" s="514"/>
      <c r="B55" s="153" t="s">
        <v>1284</v>
      </c>
      <c r="C55" s="154" t="s">
        <v>115</v>
      </c>
      <c r="D55" s="155" t="s">
        <v>114</v>
      </c>
      <c r="E55" s="156" t="s">
        <v>1285</v>
      </c>
      <c r="F55" s="157" t="s">
        <v>694</v>
      </c>
      <c r="G55" s="158">
        <v>118.55</v>
      </c>
      <c r="H55" s="158">
        <f t="shared" si="3"/>
        <v>569</v>
      </c>
      <c r="I55" s="159" t="s">
        <v>229</v>
      </c>
      <c r="J55" s="160">
        <v>1</v>
      </c>
      <c r="K55" s="156" t="s">
        <v>1167</v>
      </c>
      <c r="L55" s="160">
        <v>3926909790</v>
      </c>
      <c r="M55" s="159" t="s">
        <v>634</v>
      </c>
      <c r="N55" s="160">
        <v>375</v>
      </c>
      <c r="O55" s="161" t="s">
        <v>1286</v>
      </c>
      <c r="P55" s="420"/>
      <c r="Q55" s="159" t="s">
        <v>1137</v>
      </c>
      <c r="R55" s="162"/>
      <c r="S55" s="207">
        <v>8717332342679</v>
      </c>
    </row>
    <row r="56" spans="1:19" s="525" customFormat="1" x14ac:dyDescent="0.2">
      <c r="A56" s="514"/>
      <c r="B56" s="166">
        <v>705000398453</v>
      </c>
      <c r="C56" s="167" t="s">
        <v>1287</v>
      </c>
      <c r="D56" s="168" t="s">
        <v>2654</v>
      </c>
      <c r="E56" s="169" t="s">
        <v>1288</v>
      </c>
      <c r="F56" s="170" t="s">
        <v>694</v>
      </c>
      <c r="G56" s="158">
        <v>572.12</v>
      </c>
      <c r="H56" s="158">
        <f t="shared" si="3"/>
        <v>2746</v>
      </c>
      <c r="I56" s="171" t="s">
        <v>229</v>
      </c>
      <c r="J56" s="172" t="s">
        <v>3</v>
      </c>
      <c r="K56" s="169" t="s">
        <v>1167</v>
      </c>
      <c r="L56" s="172">
        <v>85044055</v>
      </c>
      <c r="M56" s="171" t="s">
        <v>1289</v>
      </c>
      <c r="N56" s="172">
        <v>23</v>
      </c>
      <c r="O56" s="519">
        <v>11</v>
      </c>
      <c r="P56" s="425"/>
      <c r="Q56" s="171" t="s">
        <v>1137</v>
      </c>
      <c r="R56" s="173"/>
      <c r="S56" s="210">
        <v>4060039146991</v>
      </c>
    </row>
    <row r="57" spans="1:19" x14ac:dyDescent="0.2">
      <c r="A57" s="514"/>
      <c r="B57" s="153" t="s">
        <v>1290</v>
      </c>
      <c r="C57" s="154" t="s">
        <v>1291</v>
      </c>
      <c r="D57" s="155" t="s">
        <v>1292</v>
      </c>
      <c r="E57" s="156" t="s">
        <v>1293</v>
      </c>
      <c r="F57" s="157" t="s">
        <v>694</v>
      </c>
      <c r="G57" s="158">
        <v>1151.56</v>
      </c>
      <c r="H57" s="158">
        <f t="shared" si="3"/>
        <v>5527</v>
      </c>
      <c r="I57" s="159" t="s">
        <v>229</v>
      </c>
      <c r="J57" s="159" t="s">
        <v>34</v>
      </c>
      <c r="K57" s="156" t="s">
        <v>1167</v>
      </c>
      <c r="L57" s="160">
        <v>8504900500</v>
      </c>
      <c r="M57" s="159" t="s">
        <v>1294</v>
      </c>
      <c r="N57" s="160">
        <v>20</v>
      </c>
      <c r="O57" s="161" t="s">
        <v>1295</v>
      </c>
      <c r="P57" s="426"/>
      <c r="Q57" s="159" t="s">
        <v>1296</v>
      </c>
      <c r="R57" s="204"/>
      <c r="S57" s="163">
        <v>8717332206674</v>
      </c>
    </row>
    <row r="58" spans="1:19" x14ac:dyDescent="0.2">
      <c r="A58" s="514"/>
      <c r="B58" s="153" t="s">
        <v>1297</v>
      </c>
      <c r="C58" s="211" t="s">
        <v>1298</v>
      </c>
      <c r="D58" s="178" t="s">
        <v>1299</v>
      </c>
      <c r="E58" s="212" t="s">
        <v>1300</v>
      </c>
      <c r="F58" s="157" t="s">
        <v>694</v>
      </c>
      <c r="G58" s="158">
        <v>171</v>
      </c>
      <c r="H58" s="158">
        <f t="shared" si="3"/>
        <v>821</v>
      </c>
      <c r="I58" s="213" t="s">
        <v>229</v>
      </c>
      <c r="J58" s="213" t="s">
        <v>3</v>
      </c>
      <c r="K58" s="212" t="s">
        <v>834</v>
      </c>
      <c r="L58" s="160">
        <v>8531900000</v>
      </c>
      <c r="M58" s="213" t="s">
        <v>634</v>
      </c>
      <c r="N58" s="427">
        <v>111</v>
      </c>
      <c r="O58" s="523" t="s">
        <v>1142</v>
      </c>
      <c r="P58" s="212"/>
      <c r="Q58" s="213"/>
      <c r="R58" s="213"/>
      <c r="S58" s="163">
        <v>8717332754281</v>
      </c>
    </row>
    <row r="59" spans="1:19" x14ac:dyDescent="0.2">
      <c r="A59" s="514"/>
      <c r="B59" s="144" t="s">
        <v>2663</v>
      </c>
      <c r="C59" s="147"/>
      <c r="D59" s="196"/>
      <c r="E59" s="147"/>
      <c r="F59" s="148"/>
      <c r="G59" s="516"/>
      <c r="H59" s="149"/>
      <c r="I59" s="147"/>
      <c r="J59" s="147"/>
      <c r="K59" s="147" t="s">
        <v>1180</v>
      </c>
      <c r="L59" s="147"/>
      <c r="M59" s="197"/>
      <c r="N59" s="197" t="s">
        <v>1180</v>
      </c>
      <c r="O59" s="522" t="s">
        <v>1180</v>
      </c>
      <c r="P59" s="424"/>
      <c r="Q59" s="151"/>
      <c r="R59" s="198"/>
      <c r="S59" s="152"/>
    </row>
    <row r="60" spans="1:19" x14ac:dyDescent="0.2">
      <c r="A60" s="514"/>
      <c r="B60" s="153" t="s">
        <v>1301</v>
      </c>
      <c r="C60" s="154" t="s">
        <v>118</v>
      </c>
      <c r="D60" s="155" t="s">
        <v>117</v>
      </c>
      <c r="E60" s="156" t="s">
        <v>1302</v>
      </c>
      <c r="F60" s="157" t="s">
        <v>694</v>
      </c>
      <c r="G60" s="158">
        <v>27.52</v>
      </c>
      <c r="H60" s="158">
        <f>ROUND(ROUND(G60*4.8,2),0)</f>
        <v>132</v>
      </c>
      <c r="I60" s="159" t="s">
        <v>229</v>
      </c>
      <c r="J60" s="160">
        <v>1</v>
      </c>
      <c r="K60" s="156" t="s">
        <v>1167</v>
      </c>
      <c r="L60" s="160">
        <v>8544429090</v>
      </c>
      <c r="M60" s="159" t="s">
        <v>634</v>
      </c>
      <c r="N60" s="160">
        <v>788</v>
      </c>
      <c r="O60" s="161" t="s">
        <v>1280</v>
      </c>
      <c r="P60" s="420"/>
      <c r="Q60" s="159" t="s">
        <v>1137</v>
      </c>
      <c r="R60" s="162"/>
      <c r="S60" s="163">
        <v>8717332206537</v>
      </c>
    </row>
    <row r="61" spans="1:19" x14ac:dyDescent="0.2">
      <c r="A61" s="526" t="s">
        <v>2709</v>
      </c>
      <c r="B61" s="527" t="s">
        <v>1303</v>
      </c>
      <c r="C61" s="528" t="s">
        <v>1304</v>
      </c>
      <c r="D61" s="529" t="s">
        <v>1305</v>
      </c>
      <c r="E61" s="530" t="s">
        <v>1306</v>
      </c>
      <c r="F61" s="531" t="s">
        <v>694</v>
      </c>
      <c r="G61" s="158">
        <v>71.540000000000006</v>
      </c>
      <c r="H61" s="158">
        <f t="shared" ref="H61:H63" si="4">ROUND(ROUND(G61*4.8,2),0)</f>
        <v>343</v>
      </c>
      <c r="I61" s="532" t="s">
        <v>229</v>
      </c>
      <c r="J61" s="532" t="s">
        <v>3</v>
      </c>
      <c r="K61" s="530" t="s">
        <v>1167</v>
      </c>
      <c r="L61" s="533">
        <v>8537109199</v>
      </c>
      <c r="M61" s="532" t="s">
        <v>634</v>
      </c>
      <c r="N61" s="533">
        <v>1</v>
      </c>
      <c r="O61" s="534" t="s">
        <v>1307</v>
      </c>
      <c r="P61" s="535"/>
      <c r="Q61" s="532" t="s">
        <v>1137</v>
      </c>
      <c r="R61" s="536"/>
      <c r="S61" s="537">
        <v>8717332206551</v>
      </c>
    </row>
    <row r="62" spans="1:19" x14ac:dyDescent="0.2">
      <c r="A62" s="514"/>
      <c r="B62" s="191" t="s">
        <v>1308</v>
      </c>
      <c r="C62" s="192" t="s">
        <v>998</v>
      </c>
      <c r="D62" s="193" t="s">
        <v>1000</v>
      </c>
      <c r="E62" s="169" t="s">
        <v>1309</v>
      </c>
      <c r="F62" s="170" t="s">
        <v>694</v>
      </c>
      <c r="G62" s="158">
        <v>42.92</v>
      </c>
      <c r="H62" s="158">
        <f t="shared" si="4"/>
        <v>206</v>
      </c>
      <c r="I62" s="159" t="s">
        <v>229</v>
      </c>
      <c r="J62" s="172" t="s">
        <v>3</v>
      </c>
      <c r="K62" s="169" t="s">
        <v>1167</v>
      </c>
      <c r="L62" s="172">
        <v>8544429090</v>
      </c>
      <c r="M62" s="194" t="s">
        <v>633</v>
      </c>
      <c r="N62" s="172">
        <v>13</v>
      </c>
      <c r="O62" s="519">
        <v>0.64200000000000002</v>
      </c>
      <c r="P62" s="169"/>
      <c r="Q62" s="194" t="s">
        <v>1137</v>
      </c>
      <c r="R62" s="173"/>
      <c r="S62" s="195">
        <v>4060039022608</v>
      </c>
    </row>
    <row r="63" spans="1:19" x14ac:dyDescent="0.2">
      <c r="A63" s="514"/>
      <c r="B63" s="191" t="s">
        <v>1310</v>
      </c>
      <c r="C63" s="192" t="s">
        <v>999</v>
      </c>
      <c r="D63" s="193" t="s">
        <v>1001</v>
      </c>
      <c r="E63" s="169" t="s">
        <v>1311</v>
      </c>
      <c r="F63" s="170" t="s">
        <v>694</v>
      </c>
      <c r="G63" s="516"/>
      <c r="H63" s="158">
        <f t="shared" si="4"/>
        <v>0</v>
      </c>
      <c r="I63" s="159" t="s">
        <v>229</v>
      </c>
      <c r="J63" s="172" t="s">
        <v>3</v>
      </c>
      <c r="K63" s="169" t="s">
        <v>1167</v>
      </c>
      <c r="L63" s="172">
        <v>8544429090</v>
      </c>
      <c r="M63" s="194" t="s">
        <v>633</v>
      </c>
      <c r="N63" s="172">
        <v>25</v>
      </c>
      <c r="O63" s="519">
        <v>0.25800000000000001</v>
      </c>
      <c r="P63" s="169"/>
      <c r="Q63" s="194" t="s">
        <v>1137</v>
      </c>
      <c r="R63" s="173"/>
      <c r="S63" s="195">
        <v>4060039022615</v>
      </c>
    </row>
    <row r="64" spans="1:19" x14ac:dyDescent="0.2">
      <c r="A64" s="514"/>
      <c r="B64" s="144" t="s">
        <v>1312</v>
      </c>
      <c r="C64" s="147"/>
      <c r="D64" s="196"/>
      <c r="E64" s="147"/>
      <c r="F64" s="148"/>
      <c r="G64" s="158">
        <v>566.5</v>
      </c>
      <c r="H64" s="149"/>
      <c r="I64" s="147"/>
      <c r="J64" s="147"/>
      <c r="K64" s="147" t="s">
        <v>1180</v>
      </c>
      <c r="L64" s="147"/>
      <c r="M64" s="197"/>
      <c r="N64" s="197" t="s">
        <v>1180</v>
      </c>
      <c r="O64" s="522" t="s">
        <v>1180</v>
      </c>
      <c r="P64" s="424"/>
      <c r="Q64" s="151"/>
      <c r="R64" s="198"/>
      <c r="S64" s="152"/>
    </row>
    <row r="65" spans="1:19" x14ac:dyDescent="0.2">
      <c r="A65" s="514"/>
      <c r="B65" s="153" t="s">
        <v>1313</v>
      </c>
      <c r="C65" s="154" t="s">
        <v>1314</v>
      </c>
      <c r="D65" s="155" t="s">
        <v>1315</v>
      </c>
      <c r="E65" s="156" t="s">
        <v>1316</v>
      </c>
      <c r="F65" s="157" t="s">
        <v>694</v>
      </c>
      <c r="G65" s="158">
        <v>346.34</v>
      </c>
      <c r="H65" s="158">
        <f>ROUND(ROUND(G65*4.8,2),0)</f>
        <v>1662</v>
      </c>
      <c r="I65" s="159" t="s">
        <v>229</v>
      </c>
      <c r="J65" s="159" t="s">
        <v>3</v>
      </c>
      <c r="K65" s="156" t="s">
        <v>832</v>
      </c>
      <c r="L65" s="160">
        <v>8537109199</v>
      </c>
      <c r="M65" s="159" t="s">
        <v>677</v>
      </c>
      <c r="N65" s="160">
        <v>3</v>
      </c>
      <c r="O65" s="161" t="s">
        <v>1317</v>
      </c>
      <c r="P65" s="178"/>
      <c r="Q65" s="159" t="s">
        <v>1137</v>
      </c>
      <c r="R65" s="214" t="s">
        <v>2710</v>
      </c>
      <c r="S65" s="164">
        <v>8717332004584</v>
      </c>
    </row>
    <row r="66" spans="1:19" ht="16.5" x14ac:dyDescent="0.2">
      <c r="A66" s="514"/>
      <c r="B66" s="153">
        <v>8717332915347</v>
      </c>
      <c r="C66" s="154" t="s">
        <v>1318</v>
      </c>
      <c r="D66" s="155" t="s">
        <v>1319</v>
      </c>
      <c r="E66" s="156" t="s">
        <v>1320</v>
      </c>
      <c r="F66" s="157" t="s">
        <v>694</v>
      </c>
      <c r="G66" s="158">
        <v>85.5</v>
      </c>
      <c r="H66" s="158">
        <f t="shared" ref="H66:H69" si="5">ROUND(ROUND(G66*4.8,2),0)</f>
        <v>410</v>
      </c>
      <c r="I66" s="159" t="s">
        <v>229</v>
      </c>
      <c r="J66" s="159" t="s">
        <v>3</v>
      </c>
      <c r="K66" s="156" t="s">
        <v>1321</v>
      </c>
      <c r="L66" s="160">
        <v>8538909189</v>
      </c>
      <c r="M66" s="159" t="s">
        <v>677</v>
      </c>
      <c r="N66" s="160">
        <v>11</v>
      </c>
      <c r="O66" s="161" t="s">
        <v>1322</v>
      </c>
      <c r="P66" s="178"/>
      <c r="Q66" s="159" t="s">
        <v>1137</v>
      </c>
      <c r="R66" s="214"/>
      <c r="S66" s="164">
        <v>8717332915347</v>
      </c>
    </row>
    <row r="67" spans="1:19" x14ac:dyDescent="0.2">
      <c r="A67" s="514"/>
      <c r="B67" s="153" t="s">
        <v>1323</v>
      </c>
      <c r="C67" s="154" t="s">
        <v>1324</v>
      </c>
      <c r="D67" s="155" t="s">
        <v>1325</v>
      </c>
      <c r="E67" s="156" t="s">
        <v>1326</v>
      </c>
      <c r="F67" s="157" t="s">
        <v>694</v>
      </c>
      <c r="G67" s="158">
        <v>346.34</v>
      </c>
      <c r="H67" s="158">
        <f t="shared" si="5"/>
        <v>1662</v>
      </c>
      <c r="I67" s="159" t="s">
        <v>229</v>
      </c>
      <c r="J67" s="159" t="s">
        <v>229</v>
      </c>
      <c r="K67" s="156" t="s">
        <v>1167</v>
      </c>
      <c r="L67" s="160">
        <v>3919908099</v>
      </c>
      <c r="M67" s="159" t="s">
        <v>677</v>
      </c>
      <c r="N67" s="160">
        <v>2</v>
      </c>
      <c r="O67" s="161" t="s">
        <v>1327</v>
      </c>
      <c r="P67" s="178"/>
      <c r="Q67" s="159" t="s">
        <v>1137</v>
      </c>
      <c r="R67" s="214"/>
      <c r="S67" s="164">
        <v>8717332019816</v>
      </c>
    </row>
    <row r="68" spans="1:19" x14ac:dyDescent="0.2">
      <c r="A68" s="514"/>
      <c r="B68" s="153">
        <v>8531901000</v>
      </c>
      <c r="C68" s="154" t="s">
        <v>1328</v>
      </c>
      <c r="D68" s="155" t="s">
        <v>1329</v>
      </c>
      <c r="E68" s="156" t="s">
        <v>1330</v>
      </c>
      <c r="F68" s="157" t="s">
        <v>694</v>
      </c>
      <c r="G68" s="158">
        <v>46.04</v>
      </c>
      <c r="H68" s="158">
        <f t="shared" si="5"/>
        <v>221</v>
      </c>
      <c r="I68" s="159" t="s">
        <v>229</v>
      </c>
      <c r="J68" s="159" t="s">
        <v>229</v>
      </c>
      <c r="K68" s="156" t="s">
        <v>1321</v>
      </c>
      <c r="L68" s="160">
        <v>8531209590</v>
      </c>
      <c r="M68" s="159" t="s">
        <v>634</v>
      </c>
      <c r="N68" s="160">
        <v>9</v>
      </c>
      <c r="O68" s="161" t="s">
        <v>1331</v>
      </c>
      <c r="P68" s="178"/>
      <c r="Q68" s="159" t="s">
        <v>1137</v>
      </c>
      <c r="R68" s="214"/>
      <c r="S68" s="164">
        <v>8717332915330</v>
      </c>
    </row>
    <row r="69" spans="1:19" x14ac:dyDescent="0.2">
      <c r="A69" s="514"/>
      <c r="B69" s="153" t="s">
        <v>1332</v>
      </c>
      <c r="C69" s="154" t="s">
        <v>1333</v>
      </c>
      <c r="D69" s="155" t="s">
        <v>1334</v>
      </c>
      <c r="E69" s="156" t="s">
        <v>1335</v>
      </c>
      <c r="F69" s="157" t="s">
        <v>694</v>
      </c>
      <c r="G69" s="516"/>
      <c r="H69" s="158">
        <f t="shared" si="5"/>
        <v>0</v>
      </c>
      <c r="I69" s="159" t="s">
        <v>229</v>
      </c>
      <c r="J69" s="159" t="s">
        <v>229</v>
      </c>
      <c r="K69" s="156" t="s">
        <v>1167</v>
      </c>
      <c r="L69" s="160">
        <v>3919908099</v>
      </c>
      <c r="M69" s="159" t="s">
        <v>677</v>
      </c>
      <c r="N69" s="160">
        <v>10</v>
      </c>
      <c r="O69" s="161" t="s">
        <v>1336</v>
      </c>
      <c r="P69" s="420"/>
      <c r="Q69" s="159" t="s">
        <v>603</v>
      </c>
      <c r="R69" s="162"/>
      <c r="S69" s="163" t="s">
        <v>1180</v>
      </c>
    </row>
    <row r="70" spans="1:19" x14ac:dyDescent="0.2">
      <c r="A70" s="514"/>
      <c r="B70" s="144" t="s">
        <v>2664</v>
      </c>
      <c r="C70" s="147"/>
      <c r="D70" s="196"/>
      <c r="E70" s="147"/>
      <c r="F70" s="148"/>
      <c r="G70" s="158">
        <v>16.93</v>
      </c>
      <c r="H70" s="149"/>
      <c r="I70" s="147"/>
      <c r="J70" s="147"/>
      <c r="K70" s="147"/>
      <c r="L70" s="147"/>
      <c r="M70" s="197"/>
      <c r="N70" s="197" t="s">
        <v>1180</v>
      </c>
      <c r="O70" s="197"/>
      <c r="P70" s="424"/>
      <c r="Q70" s="151"/>
      <c r="R70" s="198"/>
      <c r="S70" s="152"/>
    </row>
    <row r="71" spans="1:19" x14ac:dyDescent="0.2">
      <c r="A71" s="514"/>
      <c r="B71" s="153" t="s">
        <v>1240</v>
      </c>
      <c r="C71" s="154" t="s">
        <v>86</v>
      </c>
      <c r="D71" s="155" t="s">
        <v>85</v>
      </c>
      <c r="E71" s="169" t="s">
        <v>1241</v>
      </c>
      <c r="F71" s="157" t="s">
        <v>694</v>
      </c>
      <c r="G71" s="158">
        <v>115.56</v>
      </c>
      <c r="H71" s="158">
        <f>ROUND(ROUND(G71*4.8,2),0)</f>
        <v>555</v>
      </c>
      <c r="I71" s="160" t="s">
        <v>229</v>
      </c>
      <c r="J71" s="160">
        <v>1</v>
      </c>
      <c r="K71" s="156" t="s">
        <v>1167</v>
      </c>
      <c r="L71" s="160">
        <v>3926909790</v>
      </c>
      <c r="M71" s="159" t="s">
        <v>634</v>
      </c>
      <c r="N71" s="160">
        <v>737</v>
      </c>
      <c r="O71" s="160" t="s">
        <v>1242</v>
      </c>
      <c r="P71" s="420"/>
      <c r="Q71" s="159" t="s">
        <v>1137</v>
      </c>
      <c r="R71" s="162"/>
      <c r="S71" s="163">
        <v>8717332206605</v>
      </c>
    </row>
    <row r="72" spans="1:19" x14ac:dyDescent="0.2">
      <c r="A72" s="514"/>
      <c r="B72" s="153" t="s">
        <v>1339</v>
      </c>
      <c r="C72" s="154" t="s">
        <v>1340</v>
      </c>
      <c r="D72" s="155" t="s">
        <v>1341</v>
      </c>
      <c r="E72" s="176" t="s">
        <v>1342</v>
      </c>
      <c r="F72" s="157" t="s">
        <v>694</v>
      </c>
      <c r="G72" s="158">
        <v>57.48</v>
      </c>
      <c r="H72" s="158">
        <f>ROUND(ROUND(G72*4.8,2),0)</f>
        <v>276</v>
      </c>
      <c r="I72" s="160" t="s">
        <v>229</v>
      </c>
      <c r="J72" s="159" t="s">
        <v>3</v>
      </c>
      <c r="K72" s="176" t="s">
        <v>1167</v>
      </c>
      <c r="L72" s="160">
        <v>8531900000</v>
      </c>
      <c r="M72" s="159" t="s">
        <v>677</v>
      </c>
      <c r="N72" s="160">
        <v>5</v>
      </c>
      <c r="O72" s="160" t="s">
        <v>1343</v>
      </c>
      <c r="P72" s="426"/>
      <c r="Q72" s="159" t="s">
        <v>1137</v>
      </c>
      <c r="R72" s="204"/>
      <c r="S72" s="163">
        <v>8717332212309</v>
      </c>
    </row>
    <row r="73" spans="1:19" x14ac:dyDescent="0.2">
      <c r="A73" s="514"/>
      <c r="B73" s="181" t="s">
        <v>1344</v>
      </c>
      <c r="C73" s="182"/>
      <c r="D73" s="183" t="s">
        <v>1180</v>
      </c>
      <c r="E73" s="182"/>
      <c r="F73" s="184"/>
      <c r="G73" s="520"/>
      <c r="H73" s="185"/>
      <c r="I73" s="182"/>
      <c r="J73" s="182"/>
      <c r="K73" s="182" t="s">
        <v>1180</v>
      </c>
      <c r="L73" s="182"/>
      <c r="M73" s="186"/>
      <c r="N73" s="186" t="s">
        <v>1180</v>
      </c>
      <c r="O73" s="186" t="s">
        <v>1180</v>
      </c>
      <c r="P73" s="422"/>
      <c r="Q73" s="187"/>
      <c r="R73" s="189"/>
      <c r="S73" s="190"/>
    </row>
    <row r="74" spans="1:19" x14ac:dyDescent="0.2">
      <c r="A74" s="514"/>
      <c r="B74" s="216" t="s">
        <v>1345</v>
      </c>
      <c r="C74" s="192" t="s">
        <v>996</v>
      </c>
      <c r="D74" s="193" t="s">
        <v>995</v>
      </c>
      <c r="E74" s="169" t="s">
        <v>1346</v>
      </c>
      <c r="F74" s="170" t="s">
        <v>694</v>
      </c>
      <c r="G74" s="158">
        <v>1448.71</v>
      </c>
      <c r="H74" s="158">
        <f>ROUND(ROUND(G74*4.8,2),0)</f>
        <v>6954</v>
      </c>
      <c r="I74" s="159" t="s">
        <v>229</v>
      </c>
      <c r="J74" s="172" t="s">
        <v>3</v>
      </c>
      <c r="K74" s="169" t="s">
        <v>833</v>
      </c>
      <c r="L74" s="172">
        <v>8537109199</v>
      </c>
      <c r="M74" s="194" t="s">
        <v>633</v>
      </c>
      <c r="N74" s="217">
        <v>22</v>
      </c>
      <c r="O74" s="218">
        <v>3.121</v>
      </c>
      <c r="P74" s="169"/>
      <c r="Q74" s="194" t="s">
        <v>1137</v>
      </c>
      <c r="R74" s="173"/>
      <c r="S74" s="195">
        <v>8717332940431</v>
      </c>
    </row>
    <row r="75" spans="1:19" x14ac:dyDescent="0.2">
      <c r="A75" s="514"/>
      <c r="B75" s="181" t="s">
        <v>1347</v>
      </c>
      <c r="C75" s="182"/>
      <c r="D75" s="183" t="s">
        <v>1180</v>
      </c>
      <c r="E75" s="182"/>
      <c r="F75" s="184"/>
      <c r="G75" s="520"/>
      <c r="H75" s="185"/>
      <c r="I75" s="182"/>
      <c r="J75" s="182"/>
      <c r="K75" s="182" t="s">
        <v>1180</v>
      </c>
      <c r="L75" s="182"/>
      <c r="M75" s="186"/>
      <c r="N75" s="186" t="s">
        <v>1180</v>
      </c>
      <c r="O75" s="186" t="s">
        <v>1180</v>
      </c>
      <c r="P75" s="422"/>
      <c r="Q75" s="187"/>
      <c r="R75" s="189"/>
      <c r="S75" s="190"/>
    </row>
    <row r="76" spans="1:19" x14ac:dyDescent="0.2">
      <c r="A76" s="514"/>
      <c r="B76" s="176" t="s">
        <v>1348</v>
      </c>
      <c r="C76" s="177" t="s">
        <v>1349</v>
      </c>
      <c r="D76" s="178" t="s">
        <v>1350</v>
      </c>
      <c r="E76" s="156" t="s">
        <v>1351</v>
      </c>
      <c r="F76" s="157" t="s">
        <v>694</v>
      </c>
      <c r="G76" s="158">
        <v>822.73</v>
      </c>
      <c r="H76" s="158">
        <f>ROUND(ROUND(G76*4.8,2),0)</f>
        <v>3949</v>
      </c>
      <c r="I76" s="159" t="s">
        <v>229</v>
      </c>
      <c r="J76" s="160" t="s">
        <v>3</v>
      </c>
      <c r="K76" s="156" t="s">
        <v>832</v>
      </c>
      <c r="L76" s="160">
        <v>8537109199</v>
      </c>
      <c r="M76" s="179" t="s">
        <v>633</v>
      </c>
      <c r="N76" s="200">
        <v>28</v>
      </c>
      <c r="O76" s="200">
        <v>3.1909999999999998</v>
      </c>
      <c r="P76" s="156"/>
      <c r="Q76" s="179" t="s">
        <v>1137</v>
      </c>
      <c r="R76" s="162"/>
      <c r="S76" s="221">
        <v>8717332940424</v>
      </c>
    </row>
    <row r="77" spans="1:19" ht="16.5" x14ac:dyDescent="0.2">
      <c r="A77" s="514"/>
      <c r="B77" s="176" t="s">
        <v>1352</v>
      </c>
      <c r="C77" s="177" t="s">
        <v>1353</v>
      </c>
      <c r="D77" s="178" t="s">
        <v>1354</v>
      </c>
      <c r="E77" s="156" t="s">
        <v>1355</v>
      </c>
      <c r="F77" s="157" t="s">
        <v>694</v>
      </c>
      <c r="G77" s="158">
        <v>1412.94</v>
      </c>
      <c r="H77" s="158">
        <f>ROUND(ROUND(G77*4.8,2),0)</f>
        <v>6782</v>
      </c>
      <c r="I77" s="159" t="s">
        <v>229</v>
      </c>
      <c r="J77" s="160" t="s">
        <v>3</v>
      </c>
      <c r="K77" s="156" t="s">
        <v>832</v>
      </c>
      <c r="L77" s="160">
        <v>8537109199</v>
      </c>
      <c r="M77" s="179" t="s">
        <v>633</v>
      </c>
      <c r="N77" s="200">
        <v>18</v>
      </c>
      <c r="O77" s="200">
        <v>3.1909999999999998</v>
      </c>
      <c r="P77" s="156"/>
      <c r="Q77" s="179" t="s">
        <v>1137</v>
      </c>
      <c r="R77" s="162"/>
      <c r="S77" s="180">
        <v>4060039031181</v>
      </c>
    </row>
    <row r="78" spans="1:19" x14ac:dyDescent="0.2">
      <c r="A78" s="514"/>
      <c r="B78" s="191" t="s">
        <v>1356</v>
      </c>
      <c r="C78" s="192" t="s">
        <v>973</v>
      </c>
      <c r="D78" s="193" t="s">
        <v>977</v>
      </c>
      <c r="E78" s="169" t="s">
        <v>1357</v>
      </c>
      <c r="F78" s="170" t="s">
        <v>694</v>
      </c>
      <c r="G78" s="158">
        <v>1721.76</v>
      </c>
      <c r="H78" s="485">
        <f>ROUND(ROUND(G78*4.8*1.05,2),0)</f>
        <v>8678</v>
      </c>
      <c r="I78" s="159" t="s">
        <v>229</v>
      </c>
      <c r="J78" s="172" t="s">
        <v>3</v>
      </c>
      <c r="K78" s="169" t="s">
        <v>1167</v>
      </c>
      <c r="L78" s="172">
        <v>8537109199</v>
      </c>
      <c r="M78" s="194" t="s">
        <v>633</v>
      </c>
      <c r="N78" s="220">
        <v>0</v>
      </c>
      <c r="O78" s="220">
        <v>19.7</v>
      </c>
      <c r="P78" s="169"/>
      <c r="Q78" s="194" t="s">
        <v>1137</v>
      </c>
      <c r="R78" s="173"/>
      <c r="S78" s="195">
        <v>4060039107411</v>
      </c>
    </row>
    <row r="79" spans="1:19" x14ac:dyDescent="0.2">
      <c r="A79" s="514"/>
      <c r="B79" s="191" t="s">
        <v>1358</v>
      </c>
      <c r="C79" s="192" t="s">
        <v>974</v>
      </c>
      <c r="D79" s="193" t="s">
        <v>978</v>
      </c>
      <c r="E79" s="169" t="s">
        <v>1359</v>
      </c>
      <c r="F79" s="170" t="s">
        <v>694</v>
      </c>
      <c r="G79" s="158">
        <v>1851.22</v>
      </c>
      <c r="H79" s="485">
        <f t="shared" ref="H79:H81" si="6">ROUND(ROUND(G79*4.8*1.05,2),0)</f>
        <v>9330</v>
      </c>
      <c r="I79" s="159" t="s">
        <v>229</v>
      </c>
      <c r="J79" s="172" t="s">
        <v>3</v>
      </c>
      <c r="K79" s="169" t="s">
        <v>1167</v>
      </c>
      <c r="L79" s="172">
        <v>8537109199</v>
      </c>
      <c r="M79" s="194" t="s">
        <v>633</v>
      </c>
      <c r="N79" s="220">
        <v>5</v>
      </c>
      <c r="O79" s="220">
        <v>22.8</v>
      </c>
      <c r="P79" s="169"/>
      <c r="Q79" s="194" t="s">
        <v>1137</v>
      </c>
      <c r="R79" s="173"/>
      <c r="S79" s="195">
        <v>4060039107428</v>
      </c>
    </row>
    <row r="80" spans="1:19" x14ac:dyDescent="0.2">
      <c r="A80" s="514"/>
      <c r="B80" s="191" t="s">
        <v>1360</v>
      </c>
      <c r="C80" s="192" t="s">
        <v>975</v>
      </c>
      <c r="D80" s="193" t="s">
        <v>979</v>
      </c>
      <c r="E80" s="169" t="s">
        <v>1361</v>
      </c>
      <c r="F80" s="170" t="s">
        <v>694</v>
      </c>
      <c r="G80" s="158">
        <v>2258.9499999999998</v>
      </c>
      <c r="H80" s="485">
        <f t="shared" si="6"/>
        <v>11385</v>
      </c>
      <c r="I80" s="159" t="s">
        <v>229</v>
      </c>
      <c r="J80" s="172" t="s">
        <v>3</v>
      </c>
      <c r="K80" s="169" t="s">
        <v>1167</v>
      </c>
      <c r="L80" s="172">
        <v>8537109199</v>
      </c>
      <c r="M80" s="194" t="s">
        <v>633</v>
      </c>
      <c r="N80" s="220">
        <v>0</v>
      </c>
      <c r="O80" s="220">
        <v>19.7</v>
      </c>
      <c r="P80" s="169"/>
      <c r="Q80" s="194" t="s">
        <v>1137</v>
      </c>
      <c r="R80" s="173"/>
      <c r="S80" s="195">
        <v>4090039107435</v>
      </c>
    </row>
    <row r="81" spans="1:19" x14ac:dyDescent="0.2">
      <c r="A81" s="514"/>
      <c r="B81" s="191" t="s">
        <v>1362</v>
      </c>
      <c r="C81" s="192" t="s">
        <v>976</v>
      </c>
      <c r="D81" s="193" t="s">
        <v>980</v>
      </c>
      <c r="E81" s="169" t="s">
        <v>1363</v>
      </c>
      <c r="F81" s="170" t="s">
        <v>694</v>
      </c>
      <c r="G81" s="158">
        <v>2382.7199999999998</v>
      </c>
      <c r="H81" s="485">
        <f t="shared" si="6"/>
        <v>12009</v>
      </c>
      <c r="I81" s="159" t="s">
        <v>229</v>
      </c>
      <c r="J81" s="172" t="s">
        <v>3</v>
      </c>
      <c r="K81" s="169" t="s">
        <v>1167</v>
      </c>
      <c r="L81" s="172">
        <v>8537109199</v>
      </c>
      <c r="M81" s="194" t="s">
        <v>633</v>
      </c>
      <c r="N81" s="220">
        <v>2</v>
      </c>
      <c r="O81" s="220">
        <v>22.8</v>
      </c>
      <c r="P81" s="169"/>
      <c r="Q81" s="194" t="s">
        <v>1137</v>
      </c>
      <c r="R81" s="173"/>
      <c r="S81" s="195">
        <v>4060039107442</v>
      </c>
    </row>
    <row r="82" spans="1:19" x14ac:dyDescent="0.2">
      <c r="A82" s="514"/>
      <c r="B82" s="181" t="s">
        <v>2655</v>
      </c>
      <c r="C82" s="182"/>
      <c r="D82" s="183"/>
      <c r="E82" s="182"/>
      <c r="F82" s="184"/>
      <c r="G82" s="520"/>
      <c r="H82" s="185"/>
      <c r="I82" s="182"/>
      <c r="J82" s="182"/>
      <c r="K82" s="182"/>
      <c r="L82" s="182"/>
      <c r="M82" s="186"/>
      <c r="N82" s="186" t="s">
        <v>1180</v>
      </c>
      <c r="O82" s="186"/>
      <c r="P82" s="422"/>
      <c r="Q82" s="187"/>
      <c r="R82" s="189"/>
      <c r="S82" s="190"/>
    </row>
    <row r="83" spans="1:19" ht="16.5" x14ac:dyDescent="0.2">
      <c r="A83" s="514"/>
      <c r="B83" s="215" t="s">
        <v>1337</v>
      </c>
      <c r="C83" s="192" t="s">
        <v>870</v>
      </c>
      <c r="D83" s="168" t="s">
        <v>869</v>
      </c>
      <c r="E83" s="169" t="s">
        <v>1338</v>
      </c>
      <c r="F83" s="170" t="s">
        <v>694</v>
      </c>
      <c r="G83" s="158">
        <v>770.65</v>
      </c>
      <c r="H83" s="158">
        <f>ROUND(ROUND(G83*4.8,2),0)</f>
        <v>3699</v>
      </c>
      <c r="I83" s="172" t="s">
        <v>229</v>
      </c>
      <c r="J83" s="171" t="s">
        <v>3</v>
      </c>
      <c r="K83" s="169" t="s">
        <v>1167</v>
      </c>
      <c r="L83" s="172">
        <v>8517620000</v>
      </c>
      <c r="M83" s="171" t="s">
        <v>677</v>
      </c>
      <c r="N83" s="172">
        <v>3</v>
      </c>
      <c r="O83" s="172" t="s">
        <v>2665</v>
      </c>
      <c r="P83" s="421" t="s">
        <v>2666</v>
      </c>
      <c r="Q83" s="171"/>
      <c r="R83" s="428"/>
      <c r="S83" s="175">
        <v>8717332977307</v>
      </c>
    </row>
    <row r="84" spans="1:19" ht="13.5" thickBot="1" x14ac:dyDescent="0.25">
      <c r="A84" s="514"/>
      <c r="B84" s="153" t="s">
        <v>1186</v>
      </c>
      <c r="C84" s="154" t="s">
        <v>798</v>
      </c>
      <c r="D84" s="155" t="s">
        <v>739</v>
      </c>
      <c r="E84" s="176" t="s">
        <v>1187</v>
      </c>
      <c r="F84" s="199" t="s">
        <v>694</v>
      </c>
      <c r="G84" s="158">
        <v>670.19</v>
      </c>
      <c r="H84" s="158">
        <f>ROUND(ROUND(G84*4.8,2),0)</f>
        <v>3217</v>
      </c>
      <c r="I84" s="200" t="s">
        <v>229</v>
      </c>
      <c r="J84" s="200" t="s">
        <v>1186</v>
      </c>
      <c r="K84" s="176" t="s">
        <v>1167</v>
      </c>
      <c r="L84" s="160">
        <v>4911990000</v>
      </c>
      <c r="M84" s="200" t="s">
        <v>677</v>
      </c>
      <c r="N84" s="200" t="s">
        <v>1180</v>
      </c>
      <c r="O84" s="538" t="s">
        <v>1188</v>
      </c>
      <c r="P84" s="426" t="s">
        <v>1189</v>
      </c>
      <c r="Q84" s="201"/>
      <c r="R84" s="202"/>
      <c r="S84" s="163" t="s">
        <v>1190</v>
      </c>
    </row>
    <row r="85" spans="1:19" ht="13.5" thickBot="1" x14ac:dyDescent="0.25">
      <c r="A85" s="514"/>
      <c r="B85" s="222" t="s">
        <v>1364</v>
      </c>
      <c r="C85" s="223"/>
      <c r="D85" s="223" t="s">
        <v>1180</v>
      </c>
      <c r="E85" s="223"/>
      <c r="F85" s="224"/>
      <c r="G85" s="539"/>
      <c r="H85" s="225"/>
      <c r="I85" s="226"/>
      <c r="J85" s="226"/>
      <c r="K85" s="223" t="s">
        <v>1180</v>
      </c>
      <c r="L85" s="226"/>
      <c r="M85" s="226"/>
      <c r="N85" s="226" t="s">
        <v>1180</v>
      </c>
      <c r="O85" s="226" t="s">
        <v>1180</v>
      </c>
      <c r="P85" s="223"/>
      <c r="Q85" s="227"/>
      <c r="R85" s="227"/>
      <c r="S85" s="228"/>
    </row>
    <row r="86" spans="1:19" x14ac:dyDescent="0.2">
      <c r="A86" s="540"/>
      <c r="B86" s="177" t="s">
        <v>1365</v>
      </c>
      <c r="C86" s="156" t="s">
        <v>413</v>
      </c>
      <c r="D86" s="178" t="s">
        <v>1366</v>
      </c>
      <c r="E86" s="229" t="s">
        <v>1367</v>
      </c>
      <c r="F86" s="230" t="s">
        <v>694</v>
      </c>
      <c r="G86" s="158">
        <v>5122.49</v>
      </c>
      <c r="H86" s="158">
        <f>ROUND(ROUND(G86*4.8,2),0)</f>
        <v>24588</v>
      </c>
      <c r="I86" s="160" t="s">
        <v>229</v>
      </c>
      <c r="J86" s="159" t="s">
        <v>229</v>
      </c>
      <c r="K86" s="229" t="s">
        <v>1167</v>
      </c>
      <c r="L86" s="179">
        <v>4911990000</v>
      </c>
      <c r="M86" s="200" t="s">
        <v>682</v>
      </c>
      <c r="N86" s="161">
        <v>0</v>
      </c>
      <c r="O86" s="161" t="s">
        <v>1368</v>
      </c>
      <c r="P86" s="420" t="s">
        <v>1369</v>
      </c>
      <c r="Q86" s="159" t="s">
        <v>1370</v>
      </c>
      <c r="R86" s="162" t="s">
        <v>1369</v>
      </c>
      <c r="S86" s="180">
        <v>8717332995257</v>
      </c>
    </row>
    <row r="87" spans="1:19" x14ac:dyDescent="0.2">
      <c r="A87" s="540"/>
      <c r="B87" s="153" t="s">
        <v>1371</v>
      </c>
      <c r="C87" s="154" t="s">
        <v>414</v>
      </c>
      <c r="D87" s="231" t="s">
        <v>1372</v>
      </c>
      <c r="E87" s="156" t="s">
        <v>1373</v>
      </c>
      <c r="F87" s="157" t="s">
        <v>694</v>
      </c>
      <c r="G87" s="158">
        <v>3472.88</v>
      </c>
      <c r="H87" s="158">
        <f t="shared" ref="H87:H92" si="7">ROUND(ROUND(G87*4.8,2),0)</f>
        <v>16670</v>
      </c>
      <c r="I87" s="213" t="s">
        <v>229</v>
      </c>
      <c r="J87" s="213" t="s">
        <v>229</v>
      </c>
      <c r="K87" s="156" t="s">
        <v>1167</v>
      </c>
      <c r="L87" s="160">
        <v>4911990000</v>
      </c>
      <c r="M87" s="213" t="s">
        <v>682</v>
      </c>
      <c r="N87" s="160">
        <v>0</v>
      </c>
      <c r="O87" s="160" t="s">
        <v>1368</v>
      </c>
      <c r="P87" s="420" t="s">
        <v>1369</v>
      </c>
      <c r="Q87" s="159" t="s">
        <v>1370</v>
      </c>
      <c r="R87" s="162" t="s">
        <v>1369</v>
      </c>
      <c r="S87" s="180">
        <v>8717332995240</v>
      </c>
    </row>
    <row r="88" spans="1:19" x14ac:dyDescent="0.2">
      <c r="A88" s="540"/>
      <c r="B88" s="177"/>
      <c r="C88" s="156" t="s">
        <v>1374</v>
      </c>
      <c r="D88" s="280" t="s">
        <v>1056</v>
      </c>
      <c r="E88" s="229" t="s">
        <v>1375</v>
      </c>
      <c r="F88" s="230" t="s">
        <v>694</v>
      </c>
      <c r="G88" s="158">
        <v>9261</v>
      </c>
      <c r="H88" s="158">
        <f t="shared" si="7"/>
        <v>44453</v>
      </c>
      <c r="I88" s="160" t="s">
        <v>229</v>
      </c>
      <c r="J88" s="159" t="s">
        <v>229</v>
      </c>
      <c r="K88" s="229" t="s">
        <v>1167</v>
      </c>
      <c r="L88" s="160">
        <v>4911990000</v>
      </c>
      <c r="M88" s="200" t="s">
        <v>682</v>
      </c>
      <c r="N88" s="161" t="s">
        <v>1180</v>
      </c>
      <c r="O88" s="161" t="s">
        <v>1368</v>
      </c>
      <c r="P88" s="420" t="s">
        <v>1376</v>
      </c>
      <c r="Q88" s="159" t="s">
        <v>1370</v>
      </c>
      <c r="R88" s="162" t="s">
        <v>1376</v>
      </c>
      <c r="S88" s="180">
        <v>4060039091192</v>
      </c>
    </row>
    <row r="89" spans="1:19" x14ac:dyDescent="0.2">
      <c r="A89" s="540"/>
      <c r="B89" s="177"/>
      <c r="C89" s="156" t="s">
        <v>413</v>
      </c>
      <c r="D89" s="169" t="s">
        <v>1377</v>
      </c>
      <c r="E89" s="229" t="s">
        <v>1367</v>
      </c>
      <c r="F89" s="230" t="s">
        <v>694</v>
      </c>
      <c r="G89" s="158">
        <v>5122.49</v>
      </c>
      <c r="H89" s="158">
        <f t="shared" si="7"/>
        <v>24588</v>
      </c>
      <c r="I89" s="160" t="s">
        <v>229</v>
      </c>
      <c r="J89" s="159" t="s">
        <v>229</v>
      </c>
      <c r="K89" s="229" t="s">
        <v>1167</v>
      </c>
      <c r="L89" s="160">
        <v>4911990000</v>
      </c>
      <c r="M89" s="200" t="s">
        <v>682</v>
      </c>
      <c r="N89" s="161">
        <v>0</v>
      </c>
      <c r="O89" s="161" t="s">
        <v>1368</v>
      </c>
      <c r="P89" s="420" t="s">
        <v>1376</v>
      </c>
      <c r="Q89" s="159" t="s">
        <v>1370</v>
      </c>
      <c r="R89" s="162" t="s">
        <v>1376</v>
      </c>
      <c r="S89" s="180">
        <v>4060039091437</v>
      </c>
    </row>
    <row r="90" spans="1:19" x14ac:dyDescent="0.2">
      <c r="A90" s="540"/>
      <c r="B90" s="177"/>
      <c r="C90" s="156" t="s">
        <v>414</v>
      </c>
      <c r="D90" s="169" t="s">
        <v>1378</v>
      </c>
      <c r="E90" s="229" t="s">
        <v>1373</v>
      </c>
      <c r="F90" s="230" t="s">
        <v>694</v>
      </c>
      <c r="G90" s="158">
        <v>3472.88</v>
      </c>
      <c r="H90" s="158">
        <f t="shared" si="7"/>
        <v>16670</v>
      </c>
      <c r="I90" s="160" t="s">
        <v>229</v>
      </c>
      <c r="J90" s="159" t="s">
        <v>229</v>
      </c>
      <c r="K90" s="229" t="s">
        <v>1167</v>
      </c>
      <c r="L90" s="160">
        <v>4911990000</v>
      </c>
      <c r="M90" s="200" t="s">
        <v>682</v>
      </c>
      <c r="N90" s="161">
        <v>0</v>
      </c>
      <c r="O90" s="161" t="s">
        <v>1368</v>
      </c>
      <c r="P90" s="420" t="s">
        <v>1376</v>
      </c>
      <c r="Q90" s="159" t="s">
        <v>1370</v>
      </c>
      <c r="R90" s="162" t="s">
        <v>1376</v>
      </c>
      <c r="S90" s="180">
        <v>4060039091420</v>
      </c>
    </row>
    <row r="91" spans="1:19" x14ac:dyDescent="0.2">
      <c r="A91" s="514"/>
      <c r="B91" s="153" t="s">
        <v>1379</v>
      </c>
      <c r="C91" s="154" t="s">
        <v>1380</v>
      </c>
      <c r="D91" s="231" t="s">
        <v>1381</v>
      </c>
      <c r="E91" s="156" t="s">
        <v>1382</v>
      </c>
      <c r="F91" s="157" t="s">
        <v>694</v>
      </c>
      <c r="G91" s="158">
        <v>499.86</v>
      </c>
      <c r="H91" s="158">
        <f t="shared" si="7"/>
        <v>2399</v>
      </c>
      <c r="I91" s="213" t="s">
        <v>229</v>
      </c>
      <c r="J91" s="213" t="s">
        <v>229</v>
      </c>
      <c r="K91" s="156" t="s">
        <v>1167</v>
      </c>
      <c r="L91" s="160">
        <v>4911990000</v>
      </c>
      <c r="M91" s="213" t="s">
        <v>682</v>
      </c>
      <c r="N91" s="160">
        <v>0</v>
      </c>
      <c r="O91" s="160" t="s">
        <v>1368</v>
      </c>
      <c r="P91" s="420"/>
      <c r="Q91" s="159" t="s">
        <v>1370</v>
      </c>
      <c r="R91" s="162"/>
      <c r="S91" s="180">
        <v>8717332995264</v>
      </c>
    </row>
    <row r="92" spans="1:19" x14ac:dyDescent="0.2">
      <c r="A92" s="514"/>
      <c r="B92" s="153" t="s">
        <v>1383</v>
      </c>
      <c r="C92" s="154" t="s">
        <v>1384</v>
      </c>
      <c r="D92" s="231" t="s">
        <v>1385</v>
      </c>
      <c r="E92" s="156" t="s">
        <v>1386</v>
      </c>
      <c r="F92" s="157" t="s">
        <v>694</v>
      </c>
      <c r="G92" s="158">
        <v>349.05</v>
      </c>
      <c r="H92" s="158">
        <f t="shared" si="7"/>
        <v>1675</v>
      </c>
      <c r="I92" s="213" t="s">
        <v>229</v>
      </c>
      <c r="J92" s="213" t="s">
        <v>229</v>
      </c>
      <c r="K92" s="156" t="s">
        <v>1167</v>
      </c>
      <c r="L92" s="160">
        <v>4911990000</v>
      </c>
      <c r="M92" s="213" t="s">
        <v>682</v>
      </c>
      <c r="N92" s="160">
        <v>0</v>
      </c>
      <c r="O92" s="160" t="s">
        <v>1368</v>
      </c>
      <c r="P92" s="420"/>
      <c r="Q92" s="159" t="s">
        <v>1370</v>
      </c>
      <c r="R92" s="162"/>
      <c r="S92" s="180">
        <v>8717332995288</v>
      </c>
    </row>
    <row r="93" spans="1:19" x14ac:dyDescent="0.2">
      <c r="A93" s="514"/>
      <c r="B93" s="144" t="s">
        <v>1387</v>
      </c>
      <c r="C93" s="232"/>
      <c r="D93" s="232" t="s">
        <v>1180</v>
      </c>
      <c r="E93" s="232"/>
      <c r="F93" s="233"/>
      <c r="G93" s="541"/>
      <c r="H93" s="234"/>
      <c r="I93" s="235"/>
      <c r="J93" s="235"/>
      <c r="K93" s="232" t="s">
        <v>1180</v>
      </c>
      <c r="L93" s="147"/>
      <c r="M93" s="235"/>
      <c r="N93" s="235" t="s">
        <v>1180</v>
      </c>
      <c r="O93" s="235" t="s">
        <v>1180</v>
      </c>
      <c r="P93" s="232"/>
      <c r="Q93" s="235"/>
      <c r="R93" s="236"/>
      <c r="S93" s="429"/>
    </row>
    <row r="94" spans="1:19" x14ac:dyDescent="0.2">
      <c r="A94" s="514"/>
      <c r="B94" s="153">
        <v>705000164791</v>
      </c>
      <c r="C94" s="154" t="s">
        <v>548</v>
      </c>
      <c r="D94" s="155" t="s">
        <v>547</v>
      </c>
      <c r="E94" s="237" t="s">
        <v>1388</v>
      </c>
      <c r="F94" s="157" t="s">
        <v>694</v>
      </c>
      <c r="G94" s="158">
        <v>381.77</v>
      </c>
      <c r="H94" s="158">
        <f>ROUND(ROUND(G94*4.8,2),0)</f>
        <v>1833</v>
      </c>
      <c r="I94" s="179" t="s">
        <v>229</v>
      </c>
      <c r="J94" s="159" t="s">
        <v>3</v>
      </c>
      <c r="K94" s="237" t="s">
        <v>838</v>
      </c>
      <c r="L94" s="160">
        <v>8531103000</v>
      </c>
      <c r="M94" s="159" t="s">
        <v>634</v>
      </c>
      <c r="N94" s="160">
        <v>15</v>
      </c>
      <c r="O94" s="160" t="s">
        <v>1389</v>
      </c>
      <c r="P94" s="178"/>
      <c r="Q94" s="159"/>
      <c r="R94" s="238"/>
      <c r="S94" s="180">
        <v>8717332759385</v>
      </c>
    </row>
    <row r="95" spans="1:19" x14ac:dyDescent="0.2">
      <c r="A95" s="514"/>
      <c r="B95" s="153">
        <v>705000164792</v>
      </c>
      <c r="C95" s="154" t="s">
        <v>551</v>
      </c>
      <c r="D95" s="155" t="s">
        <v>550</v>
      </c>
      <c r="E95" s="237" t="s">
        <v>1390</v>
      </c>
      <c r="F95" s="157" t="s">
        <v>694</v>
      </c>
      <c r="G95" s="158">
        <v>470.55</v>
      </c>
      <c r="H95" s="158">
        <f t="shared" ref="H95:H99" si="8">ROUND(ROUND(G95*4.8,2),0)</f>
        <v>2259</v>
      </c>
      <c r="I95" s="179" t="s">
        <v>229</v>
      </c>
      <c r="J95" s="159" t="s">
        <v>3</v>
      </c>
      <c r="K95" s="237" t="s">
        <v>838</v>
      </c>
      <c r="L95" s="160">
        <v>8531103000</v>
      </c>
      <c r="M95" s="159" t="s">
        <v>634</v>
      </c>
      <c r="N95" s="160">
        <v>20</v>
      </c>
      <c r="O95" s="160" t="s">
        <v>1391</v>
      </c>
      <c r="P95" s="178"/>
      <c r="Q95" s="159"/>
      <c r="R95" s="238"/>
      <c r="S95" s="180">
        <v>8717332759392</v>
      </c>
    </row>
    <row r="96" spans="1:19" x14ac:dyDescent="0.2">
      <c r="A96" s="514"/>
      <c r="B96" s="153">
        <v>705000164793</v>
      </c>
      <c r="C96" s="154" t="s">
        <v>554</v>
      </c>
      <c r="D96" s="155" t="s">
        <v>553</v>
      </c>
      <c r="E96" s="237" t="s">
        <v>1392</v>
      </c>
      <c r="F96" s="157" t="s">
        <v>694</v>
      </c>
      <c r="G96" s="158">
        <v>588.92999999999995</v>
      </c>
      <c r="H96" s="158">
        <f t="shared" si="8"/>
        <v>2827</v>
      </c>
      <c r="I96" s="179" t="s">
        <v>229</v>
      </c>
      <c r="J96" s="159" t="s">
        <v>3</v>
      </c>
      <c r="K96" s="237" t="s">
        <v>838</v>
      </c>
      <c r="L96" s="160">
        <v>8531103000</v>
      </c>
      <c r="M96" s="159" t="s">
        <v>634</v>
      </c>
      <c r="N96" s="160">
        <v>14</v>
      </c>
      <c r="O96" s="160" t="s">
        <v>1393</v>
      </c>
      <c r="P96" s="178"/>
      <c r="Q96" s="159"/>
      <c r="R96" s="238"/>
      <c r="S96" s="180">
        <v>8717332759408</v>
      </c>
    </row>
    <row r="97" spans="1:19" x14ac:dyDescent="0.2">
      <c r="A97" s="514"/>
      <c r="B97" s="153">
        <v>705000164794</v>
      </c>
      <c r="C97" s="154" t="s">
        <v>557</v>
      </c>
      <c r="D97" s="155" t="s">
        <v>556</v>
      </c>
      <c r="E97" s="237" t="s">
        <v>1394</v>
      </c>
      <c r="F97" s="157" t="s">
        <v>694</v>
      </c>
      <c r="G97" s="158">
        <v>44.4</v>
      </c>
      <c r="H97" s="158">
        <f t="shared" si="8"/>
        <v>213</v>
      </c>
      <c r="I97" s="179" t="s">
        <v>229</v>
      </c>
      <c r="J97" s="159" t="s">
        <v>3</v>
      </c>
      <c r="K97" s="237" t="s">
        <v>1167</v>
      </c>
      <c r="L97" s="160">
        <v>8531900000</v>
      </c>
      <c r="M97" s="159" t="s">
        <v>634</v>
      </c>
      <c r="N97" s="160">
        <v>1</v>
      </c>
      <c r="O97" s="160" t="s">
        <v>1242</v>
      </c>
      <c r="P97" s="178"/>
      <c r="Q97" s="159"/>
      <c r="R97" s="238"/>
      <c r="S97" s="180">
        <v>8717332759415</v>
      </c>
    </row>
    <row r="98" spans="1:19" x14ac:dyDescent="0.2">
      <c r="A98" s="514"/>
      <c r="B98" s="153">
        <v>705000164795</v>
      </c>
      <c r="C98" s="154" t="s">
        <v>560</v>
      </c>
      <c r="D98" s="155" t="s">
        <v>559</v>
      </c>
      <c r="E98" s="237" t="s">
        <v>1395</v>
      </c>
      <c r="F98" s="157" t="s">
        <v>694</v>
      </c>
      <c r="G98" s="158">
        <v>82.86</v>
      </c>
      <c r="H98" s="158">
        <f t="shared" si="8"/>
        <v>398</v>
      </c>
      <c r="I98" s="179" t="s">
        <v>229</v>
      </c>
      <c r="J98" s="159" t="s">
        <v>3</v>
      </c>
      <c r="K98" s="237" t="s">
        <v>1167</v>
      </c>
      <c r="L98" s="160">
        <v>8531900000</v>
      </c>
      <c r="M98" s="159" t="s">
        <v>634</v>
      </c>
      <c r="N98" s="160">
        <v>10</v>
      </c>
      <c r="O98" s="160" t="s">
        <v>1242</v>
      </c>
      <c r="P98" s="178"/>
      <c r="Q98" s="159"/>
      <c r="R98" s="238"/>
      <c r="S98" s="180">
        <v>8717332759422</v>
      </c>
    </row>
    <row r="99" spans="1:19" ht="13.5" thickBot="1" x14ac:dyDescent="0.25">
      <c r="A99" s="514"/>
      <c r="B99" s="153">
        <v>705000164844</v>
      </c>
      <c r="C99" s="154" t="s">
        <v>563</v>
      </c>
      <c r="D99" s="155" t="s">
        <v>562</v>
      </c>
      <c r="E99" s="237" t="s">
        <v>1396</v>
      </c>
      <c r="F99" s="157" t="s">
        <v>694</v>
      </c>
      <c r="G99" s="158">
        <v>29.6</v>
      </c>
      <c r="H99" s="158">
        <f t="shared" si="8"/>
        <v>142</v>
      </c>
      <c r="I99" s="179" t="s">
        <v>229</v>
      </c>
      <c r="J99" s="159" t="s">
        <v>3</v>
      </c>
      <c r="K99" s="237" t="s">
        <v>1167</v>
      </c>
      <c r="L99" s="160">
        <v>3926909790</v>
      </c>
      <c r="M99" s="159" t="s">
        <v>634</v>
      </c>
      <c r="N99" s="160">
        <v>8</v>
      </c>
      <c r="O99" s="160" t="s">
        <v>1397</v>
      </c>
      <c r="P99" s="430"/>
      <c r="Q99" s="159"/>
      <c r="R99" s="239"/>
      <c r="S99" s="180">
        <v>8717332759859</v>
      </c>
    </row>
    <row r="100" spans="1:19" ht="13.5" thickBot="1" x14ac:dyDescent="0.25">
      <c r="A100" s="514"/>
      <c r="B100" s="222" t="s">
        <v>2667</v>
      </c>
      <c r="C100" s="223"/>
      <c r="D100" s="223" t="s">
        <v>1180</v>
      </c>
      <c r="E100" s="223"/>
      <c r="F100" s="224"/>
      <c r="G100" s="227"/>
      <c r="H100" s="227"/>
      <c r="I100" s="223" t="s">
        <v>1180</v>
      </c>
      <c r="J100" s="226"/>
      <c r="K100" s="227"/>
      <c r="L100" s="227"/>
      <c r="M100" s="227" t="s">
        <v>1180</v>
      </c>
      <c r="N100" s="226"/>
      <c r="O100" s="227"/>
      <c r="P100" s="431"/>
      <c r="Q100" s="432"/>
      <c r="R100" s="432"/>
      <c r="S100" s="433"/>
    </row>
    <row r="101" spans="1:19" x14ac:dyDescent="0.2">
      <c r="A101" s="514"/>
      <c r="B101" s="144" t="s">
        <v>2668</v>
      </c>
      <c r="C101" s="147"/>
      <c r="D101" s="196" t="s">
        <v>1180</v>
      </c>
      <c r="E101" s="147"/>
      <c r="F101" s="148"/>
      <c r="G101" s="150"/>
      <c r="H101" s="150"/>
      <c r="I101" s="147" t="s">
        <v>1180</v>
      </c>
      <c r="J101" s="150"/>
      <c r="K101" s="150"/>
      <c r="L101" s="150"/>
      <c r="M101" s="150" t="s">
        <v>1180</v>
      </c>
      <c r="N101" s="203"/>
      <c r="O101" s="150"/>
      <c r="P101" s="434"/>
      <c r="Q101" s="198"/>
      <c r="R101" s="198"/>
      <c r="S101" s="435"/>
    </row>
    <row r="102" spans="1:19" x14ac:dyDescent="0.2">
      <c r="A102" s="514"/>
      <c r="B102" s="436"/>
      <c r="C102" s="437" t="s">
        <v>2669</v>
      </c>
      <c r="D102" s="231" t="s">
        <v>2670</v>
      </c>
      <c r="E102" s="438" t="s">
        <v>2671</v>
      </c>
      <c r="F102" s="157"/>
      <c r="G102" s="439" t="s">
        <v>2672</v>
      </c>
      <c r="H102" s="439"/>
      <c r="I102" s="438"/>
      <c r="J102" s="160"/>
      <c r="K102" s="213"/>
      <c r="L102" s="213"/>
      <c r="M102" s="213"/>
      <c r="N102" s="440"/>
      <c r="O102" s="213" t="s">
        <v>2673</v>
      </c>
      <c r="P102" s="441"/>
      <c r="Q102" s="442"/>
      <c r="S102" s="542"/>
    </row>
    <row r="103" spans="1:19" x14ac:dyDescent="0.2">
      <c r="A103" s="514"/>
      <c r="B103" s="443"/>
      <c r="C103" s="437" t="s">
        <v>2674</v>
      </c>
      <c r="D103" s="231" t="s">
        <v>2675</v>
      </c>
      <c r="E103" s="438" t="s">
        <v>2676</v>
      </c>
      <c r="F103" s="157"/>
      <c r="G103" s="439" t="s">
        <v>2672</v>
      </c>
      <c r="H103" s="439"/>
      <c r="I103" s="438"/>
      <c r="J103" s="160"/>
      <c r="K103" s="444"/>
      <c r="L103" s="213"/>
      <c r="M103" s="213"/>
      <c r="N103" s="440"/>
      <c r="O103" s="213" t="s">
        <v>2677</v>
      </c>
      <c r="P103" s="441"/>
      <c r="Q103" s="442"/>
      <c r="S103" s="542"/>
    </row>
    <row r="104" spans="1:19" ht="13.5" thickBot="1" x14ac:dyDescent="0.25">
      <c r="A104" s="514"/>
      <c r="B104" s="445"/>
      <c r="C104" s="437" t="s">
        <v>2678</v>
      </c>
      <c r="D104" s="231" t="s">
        <v>2679</v>
      </c>
      <c r="E104" s="438" t="s">
        <v>2680</v>
      </c>
      <c r="F104" s="157"/>
      <c r="G104" s="439" t="s">
        <v>2672</v>
      </c>
      <c r="H104" s="439"/>
      <c r="I104" s="438"/>
      <c r="J104" s="160"/>
      <c r="K104" s="444"/>
      <c r="L104" s="160"/>
      <c r="M104" s="160"/>
      <c r="N104" s="440"/>
      <c r="O104" s="160" t="s">
        <v>2681</v>
      </c>
      <c r="P104" s="441"/>
      <c r="Q104" s="446"/>
      <c r="R104" s="446"/>
      <c r="S104" s="542"/>
    </row>
    <row r="105" spans="1:19" ht="13.5" thickBot="1" x14ac:dyDescent="0.25">
      <c r="A105" s="514"/>
      <c r="B105" s="240" t="s">
        <v>1398</v>
      </c>
      <c r="C105" s="241"/>
      <c r="D105" s="241" t="s">
        <v>1180</v>
      </c>
      <c r="E105" s="241"/>
      <c r="F105" s="242"/>
      <c r="G105" s="543"/>
      <c r="H105" s="243"/>
      <c r="I105" s="244"/>
      <c r="J105" s="244"/>
      <c r="K105" s="241" t="s">
        <v>1180</v>
      </c>
      <c r="L105" s="244"/>
      <c r="M105" s="244"/>
      <c r="N105" s="244" t="s">
        <v>1180</v>
      </c>
      <c r="O105" s="244" t="s">
        <v>1180</v>
      </c>
      <c r="P105" s="241"/>
      <c r="Q105" s="245"/>
      <c r="R105" s="245"/>
      <c r="S105" s="447"/>
    </row>
    <row r="106" spans="1:19" x14ac:dyDescent="0.2">
      <c r="A106" s="514"/>
      <c r="B106" s="247" t="s">
        <v>1399</v>
      </c>
      <c r="C106" s="248"/>
      <c r="D106" s="249" t="s">
        <v>1180</v>
      </c>
      <c r="E106" s="248"/>
      <c r="F106" s="250"/>
      <c r="G106" s="544"/>
      <c r="H106" s="251"/>
      <c r="I106" s="252"/>
      <c r="J106" s="252"/>
      <c r="K106" s="248" t="s">
        <v>1180</v>
      </c>
      <c r="L106" s="188"/>
      <c r="M106" s="252"/>
      <c r="N106" s="253" t="s">
        <v>1180</v>
      </c>
      <c r="O106" s="253" t="s">
        <v>1180</v>
      </c>
      <c r="P106" s="448"/>
      <c r="Q106" s="252"/>
      <c r="R106" s="254"/>
      <c r="S106" s="449"/>
    </row>
    <row r="107" spans="1:19" x14ac:dyDescent="0.2">
      <c r="A107" s="514"/>
      <c r="B107" s="166" t="s">
        <v>1400</v>
      </c>
      <c r="C107" s="167" t="s">
        <v>132</v>
      </c>
      <c r="D107" s="255" t="s">
        <v>131</v>
      </c>
      <c r="E107" s="256" t="s">
        <v>1401</v>
      </c>
      <c r="F107" s="170" t="s">
        <v>694</v>
      </c>
      <c r="G107" s="158">
        <v>197.17</v>
      </c>
      <c r="H107" s="158">
        <f>ROUND(ROUND(G107*4.8,2),0)</f>
        <v>946</v>
      </c>
      <c r="I107" s="171" t="s">
        <v>229</v>
      </c>
      <c r="J107" s="171" t="s">
        <v>3</v>
      </c>
      <c r="K107" s="256" t="s">
        <v>837</v>
      </c>
      <c r="L107" s="172">
        <v>8531103000</v>
      </c>
      <c r="M107" s="171" t="s">
        <v>634</v>
      </c>
      <c r="N107" s="172">
        <v>112</v>
      </c>
      <c r="O107" s="172" t="s">
        <v>1402</v>
      </c>
      <c r="P107" s="450"/>
      <c r="Q107" s="171" t="s">
        <v>1137</v>
      </c>
      <c r="R107" s="257"/>
      <c r="S107" s="195">
        <v>8717332265121</v>
      </c>
    </row>
    <row r="108" spans="1:19" x14ac:dyDescent="0.2">
      <c r="A108" s="514"/>
      <c r="B108" s="166" t="s">
        <v>1403</v>
      </c>
      <c r="C108" s="167" t="s">
        <v>135</v>
      </c>
      <c r="D108" s="255" t="s">
        <v>134</v>
      </c>
      <c r="E108" s="256" t="s">
        <v>1404</v>
      </c>
      <c r="F108" s="170" t="s">
        <v>694</v>
      </c>
      <c r="G108" s="158">
        <v>315.55</v>
      </c>
      <c r="H108" s="158">
        <f t="shared" ref="H108:H110" si="9">ROUND(ROUND(G108*4.8,2),0)</f>
        <v>1515</v>
      </c>
      <c r="I108" s="171" t="s">
        <v>229</v>
      </c>
      <c r="J108" s="171" t="s">
        <v>3</v>
      </c>
      <c r="K108" s="256" t="s">
        <v>837</v>
      </c>
      <c r="L108" s="172">
        <v>8531103000</v>
      </c>
      <c r="M108" s="171" t="s">
        <v>634</v>
      </c>
      <c r="N108" s="172">
        <v>23</v>
      </c>
      <c r="O108" s="172" t="s">
        <v>1405</v>
      </c>
      <c r="P108" s="450"/>
      <c r="Q108" s="171" t="s">
        <v>1137</v>
      </c>
      <c r="R108" s="257"/>
      <c r="S108" s="195">
        <v>8717332265138</v>
      </c>
    </row>
    <row r="109" spans="1:19" x14ac:dyDescent="0.2">
      <c r="A109" s="514"/>
      <c r="B109" s="166" t="s">
        <v>1406</v>
      </c>
      <c r="C109" s="167" t="s">
        <v>138</v>
      </c>
      <c r="D109" s="255" t="s">
        <v>137</v>
      </c>
      <c r="E109" s="256" t="s">
        <v>1407</v>
      </c>
      <c r="F109" s="170" t="s">
        <v>694</v>
      </c>
      <c r="G109" s="158">
        <v>223.47</v>
      </c>
      <c r="H109" s="158">
        <f t="shared" si="9"/>
        <v>1073</v>
      </c>
      <c r="I109" s="171" t="s">
        <v>229</v>
      </c>
      <c r="J109" s="171" t="s">
        <v>3</v>
      </c>
      <c r="K109" s="256" t="s">
        <v>837</v>
      </c>
      <c r="L109" s="172">
        <v>8531103000</v>
      </c>
      <c r="M109" s="171" t="s">
        <v>634</v>
      </c>
      <c r="N109" s="172">
        <v>20</v>
      </c>
      <c r="O109" s="172" t="s">
        <v>1402</v>
      </c>
      <c r="P109" s="450"/>
      <c r="Q109" s="171" t="s">
        <v>1137</v>
      </c>
      <c r="R109" s="257"/>
      <c r="S109" s="195">
        <v>8717332265190</v>
      </c>
    </row>
    <row r="110" spans="1:19" x14ac:dyDescent="0.2">
      <c r="A110" s="514"/>
      <c r="B110" s="166" t="s">
        <v>1408</v>
      </c>
      <c r="C110" s="167" t="s">
        <v>141</v>
      </c>
      <c r="D110" s="255" t="s">
        <v>140</v>
      </c>
      <c r="E110" s="256" t="s">
        <v>1409</v>
      </c>
      <c r="F110" s="170" t="s">
        <v>694</v>
      </c>
      <c r="G110" s="158">
        <v>322.26</v>
      </c>
      <c r="H110" s="158">
        <f t="shared" si="9"/>
        <v>1547</v>
      </c>
      <c r="I110" s="171" t="s">
        <v>229</v>
      </c>
      <c r="J110" s="171" t="s">
        <v>3</v>
      </c>
      <c r="K110" s="256" t="s">
        <v>837</v>
      </c>
      <c r="L110" s="172">
        <v>8531103000</v>
      </c>
      <c r="M110" s="171" t="s">
        <v>634</v>
      </c>
      <c r="N110" s="172">
        <v>15</v>
      </c>
      <c r="O110" s="172" t="s">
        <v>1405</v>
      </c>
      <c r="P110" s="450"/>
      <c r="Q110" s="171" t="s">
        <v>1137</v>
      </c>
      <c r="R110" s="257"/>
      <c r="S110" s="195">
        <v>8717332265213</v>
      </c>
    </row>
    <row r="111" spans="1:19" x14ac:dyDescent="0.2">
      <c r="A111" s="514"/>
      <c r="B111" s="181" t="s">
        <v>162</v>
      </c>
      <c r="C111" s="182"/>
      <c r="D111" s="183" t="s">
        <v>1180</v>
      </c>
      <c r="E111" s="182"/>
      <c r="F111" s="184"/>
      <c r="G111" s="520"/>
      <c r="H111" s="185"/>
      <c r="I111" s="186"/>
      <c r="J111" s="186"/>
      <c r="K111" s="182" t="s">
        <v>1180</v>
      </c>
      <c r="L111" s="188"/>
      <c r="M111" s="186"/>
      <c r="N111" s="186" t="s">
        <v>1180</v>
      </c>
      <c r="O111" s="186" t="s">
        <v>1180</v>
      </c>
      <c r="P111" s="422"/>
      <c r="Q111" s="186"/>
      <c r="R111" s="189"/>
      <c r="S111" s="451"/>
    </row>
    <row r="112" spans="1:19" x14ac:dyDescent="0.2">
      <c r="A112" s="514"/>
      <c r="B112" s="166" t="s">
        <v>1410</v>
      </c>
      <c r="C112" s="258" t="s">
        <v>164</v>
      </c>
      <c r="D112" s="259" t="s">
        <v>1047</v>
      </c>
      <c r="E112" s="256" t="s">
        <v>1411</v>
      </c>
      <c r="F112" s="170" t="s">
        <v>694</v>
      </c>
      <c r="G112" s="158">
        <v>87.23</v>
      </c>
      <c r="H112" s="486">
        <f>ROUND(ROUND(G112*4.8*0.72,2),0)</f>
        <v>301</v>
      </c>
      <c r="I112" s="260" t="s">
        <v>229</v>
      </c>
      <c r="J112" s="260" t="s">
        <v>3</v>
      </c>
      <c r="K112" s="256" t="s">
        <v>839</v>
      </c>
      <c r="L112" s="172">
        <v>8531103000</v>
      </c>
      <c r="M112" s="260" t="s">
        <v>633</v>
      </c>
      <c r="N112" s="261">
        <v>12911</v>
      </c>
      <c r="O112" s="261" t="s">
        <v>1412</v>
      </c>
      <c r="P112" s="452"/>
      <c r="Q112" s="261" t="s">
        <v>1137</v>
      </c>
      <c r="R112" s="262"/>
      <c r="S112" s="195">
        <v>8717332972968</v>
      </c>
    </row>
    <row r="113" spans="1:19" x14ac:dyDescent="0.2">
      <c r="A113" s="514"/>
      <c r="B113" s="166" t="s">
        <v>1413</v>
      </c>
      <c r="C113" s="258" t="s">
        <v>168</v>
      </c>
      <c r="D113" s="259" t="s">
        <v>635</v>
      </c>
      <c r="E113" s="256" t="s">
        <v>1414</v>
      </c>
      <c r="F113" s="170" t="s">
        <v>694</v>
      </c>
      <c r="G113" s="158">
        <v>101.21</v>
      </c>
      <c r="H113" s="486">
        <f>ROUND(ROUND(G113*4.8*0.72,2),0)</f>
        <v>350</v>
      </c>
      <c r="I113" s="260" t="s">
        <v>229</v>
      </c>
      <c r="J113" s="260" t="s">
        <v>3</v>
      </c>
      <c r="K113" s="256" t="s">
        <v>839</v>
      </c>
      <c r="L113" s="172">
        <v>8531103000</v>
      </c>
      <c r="M113" s="260" t="s">
        <v>633</v>
      </c>
      <c r="N113" s="261">
        <v>10961</v>
      </c>
      <c r="O113" s="261" t="s">
        <v>1412</v>
      </c>
      <c r="P113" s="452"/>
      <c r="Q113" s="261" t="s">
        <v>1137</v>
      </c>
      <c r="R113" s="262"/>
      <c r="S113" s="195">
        <v>8717332972982</v>
      </c>
    </row>
    <row r="114" spans="1:19" x14ac:dyDescent="0.2">
      <c r="A114" s="514"/>
      <c r="B114" s="166" t="s">
        <v>1415</v>
      </c>
      <c r="C114" s="258" t="s">
        <v>170</v>
      </c>
      <c r="D114" s="259" t="s">
        <v>1051</v>
      </c>
      <c r="E114" s="256" t="s">
        <v>1416</v>
      </c>
      <c r="F114" s="170" t="s">
        <v>694</v>
      </c>
      <c r="G114" s="158">
        <v>79.47</v>
      </c>
      <c r="H114" s="486">
        <f>ROUND(ROUND(G114*4.8*0.82,2),0)</f>
        <v>313</v>
      </c>
      <c r="I114" s="260" t="s">
        <v>229</v>
      </c>
      <c r="J114" s="260" t="s">
        <v>3</v>
      </c>
      <c r="K114" s="256" t="s">
        <v>839</v>
      </c>
      <c r="L114" s="172">
        <v>8531103000</v>
      </c>
      <c r="M114" s="260" t="s">
        <v>633</v>
      </c>
      <c r="N114" s="261">
        <v>1050</v>
      </c>
      <c r="O114" s="261" t="s">
        <v>1412</v>
      </c>
      <c r="P114" s="452"/>
      <c r="Q114" s="261" t="s">
        <v>1137</v>
      </c>
      <c r="R114" s="262"/>
      <c r="S114" s="195">
        <v>8717332973026</v>
      </c>
    </row>
    <row r="115" spans="1:19" x14ac:dyDescent="0.2">
      <c r="A115" s="514"/>
      <c r="B115" s="166" t="s">
        <v>1417</v>
      </c>
      <c r="C115" s="258" t="s">
        <v>166</v>
      </c>
      <c r="D115" s="259" t="s">
        <v>1048</v>
      </c>
      <c r="E115" s="256" t="s">
        <v>1418</v>
      </c>
      <c r="F115" s="170" t="s">
        <v>694</v>
      </c>
      <c r="G115" s="158">
        <v>94.27</v>
      </c>
      <c r="H115" s="486">
        <f>ROUND(ROUND(G115*4.8*0.72,2),0)</f>
        <v>326</v>
      </c>
      <c r="I115" s="260" t="s">
        <v>229</v>
      </c>
      <c r="J115" s="260" t="s">
        <v>3</v>
      </c>
      <c r="K115" s="256" t="s">
        <v>839</v>
      </c>
      <c r="L115" s="172">
        <v>8531103000</v>
      </c>
      <c r="M115" s="260" t="s">
        <v>633</v>
      </c>
      <c r="N115" s="261">
        <v>2238</v>
      </c>
      <c r="O115" s="261" t="s">
        <v>1412</v>
      </c>
      <c r="P115" s="452"/>
      <c r="Q115" s="261" t="s">
        <v>1137</v>
      </c>
      <c r="R115" s="262"/>
      <c r="S115" s="195">
        <v>8717332972999</v>
      </c>
    </row>
    <row r="116" spans="1:19" x14ac:dyDescent="0.2">
      <c r="A116" s="514"/>
      <c r="B116" s="166" t="s">
        <v>1419</v>
      </c>
      <c r="C116" s="258" t="s">
        <v>169</v>
      </c>
      <c r="D116" s="259" t="s">
        <v>1050</v>
      </c>
      <c r="E116" s="256" t="s">
        <v>1420</v>
      </c>
      <c r="F116" s="170" t="s">
        <v>694</v>
      </c>
      <c r="G116" s="158">
        <v>109.17</v>
      </c>
      <c r="H116" s="486">
        <f>ROUND(ROUND(G116*4.8*0.72,2),0)</f>
        <v>377</v>
      </c>
      <c r="I116" s="260" t="s">
        <v>229</v>
      </c>
      <c r="J116" s="260" t="s">
        <v>3</v>
      </c>
      <c r="K116" s="256" t="s">
        <v>839</v>
      </c>
      <c r="L116" s="172">
        <v>8531103000</v>
      </c>
      <c r="M116" s="260" t="s">
        <v>633</v>
      </c>
      <c r="N116" s="261">
        <v>2407</v>
      </c>
      <c r="O116" s="261" t="s">
        <v>1412</v>
      </c>
      <c r="P116" s="452"/>
      <c r="Q116" s="261" t="s">
        <v>1137</v>
      </c>
      <c r="R116" s="262"/>
      <c r="S116" s="195">
        <v>8717332973002</v>
      </c>
    </row>
    <row r="117" spans="1:19" x14ac:dyDescent="0.2">
      <c r="A117" s="514"/>
      <c r="B117" s="166" t="s">
        <v>1421</v>
      </c>
      <c r="C117" s="258" t="s">
        <v>172</v>
      </c>
      <c r="D117" s="259" t="s">
        <v>1052</v>
      </c>
      <c r="E117" s="256" t="s">
        <v>1422</v>
      </c>
      <c r="F117" s="170" t="s">
        <v>694</v>
      </c>
      <c r="G117" s="158">
        <v>182.43</v>
      </c>
      <c r="H117" s="486">
        <f>ROUND(ROUND(G117*4.8*0.75,2),0)</f>
        <v>657</v>
      </c>
      <c r="I117" s="260" t="s">
        <v>229</v>
      </c>
      <c r="J117" s="260" t="s">
        <v>3</v>
      </c>
      <c r="K117" s="256" t="s">
        <v>839</v>
      </c>
      <c r="L117" s="172">
        <v>8531103000</v>
      </c>
      <c r="M117" s="260" t="s">
        <v>633</v>
      </c>
      <c r="N117" s="261">
        <v>275</v>
      </c>
      <c r="O117" s="261" t="s">
        <v>1423</v>
      </c>
      <c r="P117" s="452"/>
      <c r="Q117" s="261" t="s">
        <v>1137</v>
      </c>
      <c r="R117" s="262"/>
      <c r="S117" s="195">
        <v>8717332973019</v>
      </c>
    </row>
    <row r="118" spans="1:19" s="525" customFormat="1" x14ac:dyDescent="0.2">
      <c r="A118" s="514"/>
      <c r="B118" s="166" t="s">
        <v>2682</v>
      </c>
      <c r="C118" s="283" t="s">
        <v>2683</v>
      </c>
      <c r="D118" s="193" t="s">
        <v>2684</v>
      </c>
      <c r="E118" s="284" t="s">
        <v>2685</v>
      </c>
      <c r="F118" s="170" t="s">
        <v>694</v>
      </c>
      <c r="G118" s="158">
        <v>182.43</v>
      </c>
      <c r="H118" s="487">
        <f>ROUND(ROUND(G118*4.8*0.75,2),0)</f>
        <v>657</v>
      </c>
      <c r="I118" s="285" t="s">
        <v>229</v>
      </c>
      <c r="J118" s="171" t="s">
        <v>3</v>
      </c>
      <c r="K118" s="284" t="s">
        <v>839</v>
      </c>
      <c r="L118" s="172">
        <v>8531103000</v>
      </c>
      <c r="M118" s="286" t="s">
        <v>633</v>
      </c>
      <c r="N118" s="270"/>
      <c r="O118" s="270" t="s">
        <v>2686</v>
      </c>
      <c r="P118" s="462"/>
      <c r="Q118" s="270" t="s">
        <v>1137</v>
      </c>
      <c r="R118" s="270"/>
      <c r="S118" s="195" t="s">
        <v>2687</v>
      </c>
    </row>
    <row r="119" spans="1:19" x14ac:dyDescent="0.2">
      <c r="A119" s="514"/>
      <c r="B119" s="166" t="s">
        <v>1424</v>
      </c>
      <c r="C119" s="258" t="s">
        <v>163</v>
      </c>
      <c r="D119" s="259" t="s">
        <v>1046</v>
      </c>
      <c r="E119" s="256" t="s">
        <v>1425</v>
      </c>
      <c r="F119" s="170" t="s">
        <v>694</v>
      </c>
      <c r="G119" s="158">
        <v>84.35</v>
      </c>
      <c r="H119" s="486">
        <f>ROUND(ROUND(G119*4.8*0.72,2),0)</f>
        <v>292</v>
      </c>
      <c r="I119" s="260" t="s">
        <v>229</v>
      </c>
      <c r="J119" s="260" t="s">
        <v>3</v>
      </c>
      <c r="K119" s="256" t="s">
        <v>839</v>
      </c>
      <c r="L119" s="172">
        <v>8531103000</v>
      </c>
      <c r="M119" s="260" t="s">
        <v>633</v>
      </c>
      <c r="N119" s="261">
        <v>4365</v>
      </c>
      <c r="O119" s="261" t="s">
        <v>1426</v>
      </c>
      <c r="P119" s="452"/>
      <c r="Q119" s="261" t="s">
        <v>1137</v>
      </c>
      <c r="R119" s="262"/>
      <c r="S119" s="195">
        <v>8717332972951</v>
      </c>
    </row>
    <row r="120" spans="1:19" ht="13.5" thickBot="1" x14ac:dyDescent="0.25">
      <c r="A120" s="514"/>
      <c r="B120" s="166" t="s">
        <v>1427</v>
      </c>
      <c r="C120" s="258" t="s">
        <v>167</v>
      </c>
      <c r="D120" s="259" t="s">
        <v>1049</v>
      </c>
      <c r="E120" s="256" t="s">
        <v>1428</v>
      </c>
      <c r="F120" s="170" t="s">
        <v>694</v>
      </c>
      <c r="G120" s="158">
        <v>99.11</v>
      </c>
      <c r="H120" s="486">
        <f>ROUND(ROUND(G120*4.8*0.72,2),0)</f>
        <v>343</v>
      </c>
      <c r="I120" s="260" t="s">
        <v>229</v>
      </c>
      <c r="J120" s="260" t="s">
        <v>3</v>
      </c>
      <c r="K120" s="256" t="s">
        <v>839</v>
      </c>
      <c r="L120" s="172">
        <v>8531103000</v>
      </c>
      <c r="M120" s="260" t="s">
        <v>633</v>
      </c>
      <c r="N120" s="261">
        <v>1688</v>
      </c>
      <c r="O120" s="261" t="s">
        <v>1426</v>
      </c>
      <c r="P120" s="452"/>
      <c r="Q120" s="261" t="s">
        <v>1137</v>
      </c>
      <c r="R120" s="262"/>
      <c r="S120" s="195">
        <v>8717332972975</v>
      </c>
    </row>
    <row r="121" spans="1:19" ht="13.5" thickBot="1" x14ac:dyDescent="0.25">
      <c r="A121" s="514"/>
      <c r="B121" s="263" t="s">
        <v>1429</v>
      </c>
      <c r="C121" s="241"/>
      <c r="D121" s="241" t="s">
        <v>1180</v>
      </c>
      <c r="E121" s="241"/>
      <c r="F121" s="242"/>
      <c r="G121" s="543"/>
      <c r="H121" s="243"/>
      <c r="I121" s="264"/>
      <c r="J121" s="264"/>
      <c r="K121" s="241" t="s">
        <v>1180</v>
      </c>
      <c r="L121" s="264"/>
      <c r="M121" s="264"/>
      <c r="N121" s="264" t="s">
        <v>1180</v>
      </c>
      <c r="O121" s="264" t="s">
        <v>1180</v>
      </c>
      <c r="P121" s="453"/>
      <c r="Q121" s="264"/>
      <c r="R121" s="264"/>
      <c r="S121" s="454"/>
    </row>
    <row r="122" spans="1:19" x14ac:dyDescent="0.2">
      <c r="A122" s="514"/>
      <c r="B122" s="181" t="s">
        <v>1430</v>
      </c>
      <c r="C122" s="182"/>
      <c r="D122" s="265" t="s">
        <v>1180</v>
      </c>
      <c r="E122" s="266"/>
      <c r="F122" s="267"/>
      <c r="G122" s="545"/>
      <c r="H122" s="268"/>
      <c r="I122" s="186"/>
      <c r="J122" s="186"/>
      <c r="K122" s="266" t="s">
        <v>1180</v>
      </c>
      <c r="L122" s="186"/>
      <c r="M122" s="186"/>
      <c r="N122" s="186" t="s">
        <v>1180</v>
      </c>
      <c r="O122" s="186" t="s">
        <v>1180</v>
      </c>
      <c r="P122" s="422"/>
      <c r="Q122" s="188"/>
      <c r="R122" s="188"/>
      <c r="S122" s="190"/>
    </row>
    <row r="123" spans="1:19" x14ac:dyDescent="0.2">
      <c r="A123" s="514"/>
      <c r="B123" s="166" t="s">
        <v>1431</v>
      </c>
      <c r="C123" s="167" t="s">
        <v>195</v>
      </c>
      <c r="D123" s="168" t="s">
        <v>194</v>
      </c>
      <c r="E123" s="169" t="s">
        <v>1432</v>
      </c>
      <c r="F123" s="170" t="s">
        <v>694</v>
      </c>
      <c r="G123" s="158">
        <v>70.8</v>
      </c>
      <c r="H123" s="484">
        <f>ROUND(ROUND(G123*4.8,2),0)</f>
        <v>340</v>
      </c>
      <c r="I123" s="269" t="s">
        <v>229</v>
      </c>
      <c r="J123" s="269" t="s">
        <v>34</v>
      </c>
      <c r="K123" s="169" t="s">
        <v>1167</v>
      </c>
      <c r="L123" s="172">
        <v>3926909790</v>
      </c>
      <c r="M123" s="171" t="s">
        <v>677</v>
      </c>
      <c r="N123" s="172">
        <v>9</v>
      </c>
      <c r="O123" s="172" t="s">
        <v>1433</v>
      </c>
      <c r="P123" s="271"/>
      <c r="Q123" s="171" t="s">
        <v>603</v>
      </c>
      <c r="R123" s="262"/>
      <c r="S123" s="195">
        <v>4060039033000</v>
      </c>
    </row>
    <row r="124" spans="1:19" x14ac:dyDescent="0.2">
      <c r="A124" s="514"/>
      <c r="B124" s="166" t="s">
        <v>1434</v>
      </c>
      <c r="C124" s="167" t="s">
        <v>176</v>
      </c>
      <c r="D124" s="168" t="s">
        <v>175</v>
      </c>
      <c r="E124" s="169" t="s">
        <v>1435</v>
      </c>
      <c r="F124" s="170" t="s">
        <v>694</v>
      </c>
      <c r="G124" s="312">
        <v>52.5</v>
      </c>
      <c r="H124" s="484">
        <f t="shared" ref="H124:H130" si="10">ROUND(ROUND(G124*4.8,2),0)</f>
        <v>252</v>
      </c>
      <c r="I124" s="171" t="s">
        <v>229</v>
      </c>
      <c r="J124" s="171" t="s">
        <v>3</v>
      </c>
      <c r="K124" s="169" t="s">
        <v>1167</v>
      </c>
      <c r="L124" s="172">
        <v>8536909599</v>
      </c>
      <c r="M124" s="171" t="s">
        <v>634</v>
      </c>
      <c r="N124" s="172">
        <v>174</v>
      </c>
      <c r="O124" s="172" t="s">
        <v>1436</v>
      </c>
      <c r="P124" s="455"/>
      <c r="Q124" s="171" t="s">
        <v>1137</v>
      </c>
      <c r="R124" s="262"/>
      <c r="S124" s="195">
        <v>8717332097494</v>
      </c>
    </row>
    <row r="125" spans="1:19" x14ac:dyDescent="0.2">
      <c r="A125" s="514"/>
      <c r="B125" s="166" t="s">
        <v>1437</v>
      </c>
      <c r="C125" s="167" t="s">
        <v>179</v>
      </c>
      <c r="D125" s="168" t="s">
        <v>178</v>
      </c>
      <c r="E125" s="169" t="s">
        <v>1438</v>
      </c>
      <c r="F125" s="170" t="s">
        <v>694</v>
      </c>
      <c r="G125" s="312">
        <v>14.91</v>
      </c>
      <c r="H125" s="484">
        <f t="shared" si="10"/>
        <v>72</v>
      </c>
      <c r="I125" s="171" t="s">
        <v>229</v>
      </c>
      <c r="J125" s="171" t="s">
        <v>3</v>
      </c>
      <c r="K125" s="169" t="s">
        <v>1167</v>
      </c>
      <c r="L125" s="172">
        <v>3926909790</v>
      </c>
      <c r="M125" s="171" t="s">
        <v>634</v>
      </c>
      <c r="N125" s="172">
        <v>192</v>
      </c>
      <c r="O125" s="172" t="s">
        <v>1439</v>
      </c>
      <c r="P125" s="455"/>
      <c r="Q125" s="171" t="s">
        <v>1137</v>
      </c>
      <c r="R125" s="262"/>
      <c r="S125" s="195">
        <v>8717332097487</v>
      </c>
    </row>
    <row r="126" spans="1:19" x14ac:dyDescent="0.2">
      <c r="A126" s="514"/>
      <c r="B126" s="166" t="s">
        <v>1440</v>
      </c>
      <c r="C126" s="167" t="s">
        <v>182</v>
      </c>
      <c r="D126" s="168" t="s">
        <v>181</v>
      </c>
      <c r="E126" s="169" t="s">
        <v>1441</v>
      </c>
      <c r="F126" s="170" t="s">
        <v>694</v>
      </c>
      <c r="G126" s="158">
        <v>23.55</v>
      </c>
      <c r="H126" s="484">
        <f t="shared" si="10"/>
        <v>113</v>
      </c>
      <c r="I126" s="171" t="s">
        <v>229</v>
      </c>
      <c r="J126" s="171" t="s">
        <v>3</v>
      </c>
      <c r="K126" s="169" t="s">
        <v>1167</v>
      </c>
      <c r="L126" s="172">
        <v>3926909790</v>
      </c>
      <c r="M126" s="171" t="s">
        <v>634</v>
      </c>
      <c r="N126" s="172">
        <v>20</v>
      </c>
      <c r="O126" s="172" t="s">
        <v>1442</v>
      </c>
      <c r="P126" s="455"/>
      <c r="Q126" s="171" t="s">
        <v>1137</v>
      </c>
      <c r="R126" s="262"/>
      <c r="S126" s="195">
        <v>8717332097562</v>
      </c>
    </row>
    <row r="127" spans="1:19" x14ac:dyDescent="0.2">
      <c r="A127" s="514"/>
      <c r="B127" s="166" t="s">
        <v>1443</v>
      </c>
      <c r="C127" s="167" t="s">
        <v>185</v>
      </c>
      <c r="D127" s="168" t="s">
        <v>184</v>
      </c>
      <c r="E127" s="169" t="s">
        <v>1444</v>
      </c>
      <c r="F127" s="170" t="s">
        <v>694</v>
      </c>
      <c r="G127" s="158">
        <v>5.92</v>
      </c>
      <c r="H127" s="484">
        <f t="shared" si="10"/>
        <v>28</v>
      </c>
      <c r="I127" s="171" t="s">
        <v>229</v>
      </c>
      <c r="J127" s="171" t="s">
        <v>3</v>
      </c>
      <c r="K127" s="169" t="s">
        <v>1167</v>
      </c>
      <c r="L127" s="172">
        <v>3926909790</v>
      </c>
      <c r="M127" s="171" t="s">
        <v>634</v>
      </c>
      <c r="N127" s="172">
        <v>151</v>
      </c>
      <c r="O127" s="172" t="s">
        <v>1445</v>
      </c>
      <c r="P127" s="455"/>
      <c r="Q127" s="171" t="s">
        <v>1137</v>
      </c>
      <c r="R127" s="270"/>
      <c r="S127" s="195">
        <v>8717332097555</v>
      </c>
    </row>
    <row r="128" spans="1:19" ht="16.5" x14ac:dyDescent="0.2">
      <c r="A128" s="514"/>
      <c r="B128" s="166" t="s">
        <v>1446</v>
      </c>
      <c r="C128" s="167" t="s">
        <v>187</v>
      </c>
      <c r="D128" s="168" t="s">
        <v>697</v>
      </c>
      <c r="E128" s="169" t="s">
        <v>1447</v>
      </c>
      <c r="F128" s="170" t="s">
        <v>694</v>
      </c>
      <c r="G128" s="158">
        <v>13.02</v>
      </c>
      <c r="H128" s="484">
        <f t="shared" si="10"/>
        <v>63</v>
      </c>
      <c r="I128" s="171" t="s">
        <v>229</v>
      </c>
      <c r="J128" s="171" t="s">
        <v>3</v>
      </c>
      <c r="K128" s="169" t="s">
        <v>1167</v>
      </c>
      <c r="L128" s="172">
        <v>3926909790</v>
      </c>
      <c r="M128" s="171" t="s">
        <v>634</v>
      </c>
      <c r="N128" s="172">
        <v>38</v>
      </c>
      <c r="O128" s="172" t="s">
        <v>1327</v>
      </c>
      <c r="P128" s="271"/>
      <c r="Q128" s="171" t="s">
        <v>1137</v>
      </c>
      <c r="R128" s="173"/>
      <c r="S128" s="195" t="s">
        <v>1448</v>
      </c>
    </row>
    <row r="129" spans="1:19" x14ac:dyDescent="0.2">
      <c r="A129" s="514"/>
      <c r="B129" s="166" t="s">
        <v>1449</v>
      </c>
      <c r="C129" s="167" t="s">
        <v>190</v>
      </c>
      <c r="D129" s="168" t="s">
        <v>189</v>
      </c>
      <c r="E129" s="169" t="s">
        <v>1450</v>
      </c>
      <c r="F129" s="170" t="s">
        <v>694</v>
      </c>
      <c r="G129" s="158">
        <v>9.07</v>
      </c>
      <c r="H129" s="484">
        <f t="shared" si="10"/>
        <v>44</v>
      </c>
      <c r="I129" s="171" t="s">
        <v>229</v>
      </c>
      <c r="J129" s="171" t="s">
        <v>3</v>
      </c>
      <c r="K129" s="169" t="s">
        <v>1167</v>
      </c>
      <c r="L129" s="172">
        <v>7320208990</v>
      </c>
      <c r="M129" s="171" t="s">
        <v>634</v>
      </c>
      <c r="N129" s="172">
        <v>10</v>
      </c>
      <c r="O129" s="172" t="s">
        <v>1451</v>
      </c>
      <c r="P129" s="271" t="s">
        <v>1452</v>
      </c>
      <c r="Q129" s="171" t="s">
        <v>603</v>
      </c>
      <c r="R129" s="173"/>
      <c r="S129" s="195" t="s">
        <v>1453</v>
      </c>
    </row>
    <row r="130" spans="1:19" x14ac:dyDescent="0.2">
      <c r="A130" s="514"/>
      <c r="B130" s="166" t="s">
        <v>1454</v>
      </c>
      <c r="C130" s="167" t="s">
        <v>192</v>
      </c>
      <c r="D130" s="255" t="s">
        <v>191</v>
      </c>
      <c r="E130" s="256" t="s">
        <v>1455</v>
      </c>
      <c r="F130" s="170" t="s">
        <v>694</v>
      </c>
      <c r="G130" s="158">
        <v>52.48</v>
      </c>
      <c r="H130" s="484">
        <f t="shared" si="10"/>
        <v>252</v>
      </c>
      <c r="I130" s="171" t="s">
        <v>229</v>
      </c>
      <c r="J130" s="171" t="s">
        <v>3</v>
      </c>
      <c r="K130" s="256" t="s">
        <v>1167</v>
      </c>
      <c r="L130" s="172">
        <v>8536909599</v>
      </c>
      <c r="M130" s="171" t="s">
        <v>634</v>
      </c>
      <c r="N130" s="172">
        <v>2</v>
      </c>
      <c r="O130" s="172" t="s">
        <v>1456</v>
      </c>
      <c r="P130" s="450"/>
      <c r="Q130" s="171" t="s">
        <v>1137</v>
      </c>
      <c r="R130" s="257"/>
      <c r="S130" s="195" t="s">
        <v>1457</v>
      </c>
    </row>
    <row r="131" spans="1:19" x14ac:dyDescent="0.2">
      <c r="A131" s="514"/>
      <c r="B131" s="272" t="s">
        <v>1458</v>
      </c>
      <c r="C131" s="273"/>
      <c r="D131" s="274" t="s">
        <v>1180</v>
      </c>
      <c r="E131" s="273"/>
      <c r="F131" s="275"/>
      <c r="G131" s="546"/>
      <c r="H131" s="276"/>
      <c r="I131" s="277"/>
      <c r="J131" s="277"/>
      <c r="K131" s="273" t="s">
        <v>1180</v>
      </c>
      <c r="L131" s="277"/>
      <c r="M131" s="277"/>
      <c r="N131" s="277" t="s">
        <v>1180</v>
      </c>
      <c r="O131" s="277" t="s">
        <v>1180</v>
      </c>
      <c r="P131" s="456"/>
      <c r="Q131" s="277"/>
      <c r="R131" s="277"/>
      <c r="S131" s="457"/>
    </row>
    <row r="132" spans="1:19" x14ac:dyDescent="0.2">
      <c r="A132" s="514"/>
      <c r="B132" s="166" t="s">
        <v>1459</v>
      </c>
      <c r="C132" s="167" t="s">
        <v>1460</v>
      </c>
      <c r="D132" s="168" t="s">
        <v>204</v>
      </c>
      <c r="E132" s="169" t="s">
        <v>1461</v>
      </c>
      <c r="F132" s="170" t="s">
        <v>694</v>
      </c>
      <c r="G132" s="158">
        <v>41.69</v>
      </c>
      <c r="H132" s="158">
        <f>ROUND(ROUND(G132*4.8,2),0)</f>
        <v>200</v>
      </c>
      <c r="I132" s="171" t="s">
        <v>229</v>
      </c>
      <c r="J132" s="171" t="s">
        <v>3</v>
      </c>
      <c r="K132" s="169" t="s">
        <v>1167</v>
      </c>
      <c r="L132" s="172">
        <v>8536909599</v>
      </c>
      <c r="M132" s="171" t="s">
        <v>634</v>
      </c>
      <c r="N132" s="172">
        <v>28</v>
      </c>
      <c r="O132" s="172" t="s">
        <v>1462</v>
      </c>
      <c r="P132" s="458"/>
      <c r="Q132" s="171" t="s">
        <v>1137</v>
      </c>
      <c r="R132" s="270"/>
      <c r="S132" s="195" t="s">
        <v>1463</v>
      </c>
    </row>
    <row r="133" spans="1:19" x14ac:dyDescent="0.2">
      <c r="A133" s="514"/>
      <c r="B133" s="166" t="s">
        <v>1465</v>
      </c>
      <c r="C133" s="167" t="s">
        <v>198</v>
      </c>
      <c r="D133" s="168" t="s">
        <v>197</v>
      </c>
      <c r="E133" s="169" t="s">
        <v>1466</v>
      </c>
      <c r="F133" s="170" t="s">
        <v>694</v>
      </c>
      <c r="G133" s="158">
        <v>5.34</v>
      </c>
      <c r="H133" s="485">
        <f>ROUND(ROUND(G133*4.8*1.28,2),0)</f>
        <v>33</v>
      </c>
      <c r="I133" s="171" t="s">
        <v>229</v>
      </c>
      <c r="J133" s="172">
        <v>1</v>
      </c>
      <c r="K133" s="169" t="s">
        <v>1167</v>
      </c>
      <c r="L133" s="172">
        <v>8536909599</v>
      </c>
      <c r="M133" s="171" t="s">
        <v>634</v>
      </c>
      <c r="N133" s="172">
        <v>3162</v>
      </c>
      <c r="O133" s="172" t="s">
        <v>1467</v>
      </c>
      <c r="P133" s="193"/>
      <c r="Q133" s="171" t="s">
        <v>1137</v>
      </c>
      <c r="R133" s="270"/>
      <c r="S133" s="195">
        <v>8717332019878</v>
      </c>
    </row>
    <row r="134" spans="1:19" x14ac:dyDescent="0.2">
      <c r="A134" s="514"/>
      <c r="B134" s="166" t="s">
        <v>1468</v>
      </c>
      <c r="C134" s="167" t="s">
        <v>200</v>
      </c>
      <c r="D134" s="168" t="s">
        <v>734</v>
      </c>
      <c r="E134" s="169" t="s">
        <v>1469</v>
      </c>
      <c r="F134" s="170" t="s">
        <v>694</v>
      </c>
      <c r="G134" s="158">
        <v>5.01</v>
      </c>
      <c r="H134" s="485">
        <f>ROUND(ROUND(G134*4.8*1.37,2),0)</f>
        <v>33</v>
      </c>
      <c r="I134" s="171" t="s">
        <v>229</v>
      </c>
      <c r="J134" s="171" t="s">
        <v>3</v>
      </c>
      <c r="K134" s="169" t="s">
        <v>1167</v>
      </c>
      <c r="L134" s="172">
        <v>8536909599</v>
      </c>
      <c r="M134" s="171" t="s">
        <v>634</v>
      </c>
      <c r="N134" s="172">
        <v>11606</v>
      </c>
      <c r="O134" s="172" t="s">
        <v>1462</v>
      </c>
      <c r="P134" s="193"/>
      <c r="Q134" s="171" t="s">
        <v>1137</v>
      </c>
      <c r="R134" s="270"/>
      <c r="S134" s="195">
        <v>8717332019878</v>
      </c>
    </row>
    <row r="135" spans="1:19" x14ac:dyDescent="0.2">
      <c r="A135" s="514"/>
      <c r="B135" s="166" t="s">
        <v>1470</v>
      </c>
      <c r="C135" s="167" t="s">
        <v>203</v>
      </c>
      <c r="D135" s="168" t="s">
        <v>202</v>
      </c>
      <c r="E135" s="169" t="s">
        <v>1471</v>
      </c>
      <c r="F135" s="170" t="s">
        <v>694</v>
      </c>
      <c r="G135" s="158">
        <v>120.08</v>
      </c>
      <c r="H135" s="158">
        <f>ROUND(ROUND(G135*4.8,2),0)</f>
        <v>576</v>
      </c>
      <c r="I135" s="171" t="s">
        <v>229</v>
      </c>
      <c r="J135" s="171" t="s">
        <v>3</v>
      </c>
      <c r="K135" s="169" t="s">
        <v>1167</v>
      </c>
      <c r="L135" s="172">
        <v>8536909599</v>
      </c>
      <c r="M135" s="171" t="s">
        <v>634</v>
      </c>
      <c r="N135" s="172">
        <v>38</v>
      </c>
      <c r="O135" s="172" t="s">
        <v>1472</v>
      </c>
      <c r="P135" s="193" t="s">
        <v>1473</v>
      </c>
      <c r="Q135" s="171" t="s">
        <v>1137</v>
      </c>
      <c r="R135" s="270"/>
      <c r="S135" s="195">
        <v>8717332808830</v>
      </c>
    </row>
    <row r="136" spans="1:19" x14ac:dyDescent="0.2">
      <c r="A136" s="514"/>
      <c r="B136" s="166" t="s">
        <v>1474</v>
      </c>
      <c r="C136" s="167" t="s">
        <v>208</v>
      </c>
      <c r="D136" s="168" t="s">
        <v>207</v>
      </c>
      <c r="E136" s="169" t="s">
        <v>1475</v>
      </c>
      <c r="F136" s="170" t="s">
        <v>694</v>
      </c>
      <c r="G136" s="158">
        <v>6.78</v>
      </c>
      <c r="H136" s="158">
        <f t="shared" ref="H136:H148" si="11">ROUND(ROUND(G136*4.8,2),0)</f>
        <v>33</v>
      </c>
      <c r="I136" s="171" t="s">
        <v>229</v>
      </c>
      <c r="J136" s="171" t="s">
        <v>3</v>
      </c>
      <c r="K136" s="169" t="s">
        <v>1167</v>
      </c>
      <c r="L136" s="172">
        <v>3926909790</v>
      </c>
      <c r="M136" s="171" t="s">
        <v>634</v>
      </c>
      <c r="N136" s="172">
        <v>944</v>
      </c>
      <c r="O136" s="172" t="s">
        <v>1242</v>
      </c>
      <c r="P136" s="193"/>
      <c r="Q136" s="171" t="s">
        <v>603</v>
      </c>
      <c r="R136" s="270"/>
      <c r="S136" s="195">
        <v>8717332020461</v>
      </c>
    </row>
    <row r="137" spans="1:19" x14ac:dyDescent="0.2">
      <c r="A137" s="514"/>
      <c r="B137" s="166" t="s">
        <v>1476</v>
      </c>
      <c r="C137" s="167" t="s">
        <v>211</v>
      </c>
      <c r="D137" s="168" t="s">
        <v>210</v>
      </c>
      <c r="E137" s="169" t="s">
        <v>1477</v>
      </c>
      <c r="F137" s="170" t="s">
        <v>694</v>
      </c>
      <c r="G137" s="158">
        <v>29.65</v>
      </c>
      <c r="H137" s="158">
        <f t="shared" si="11"/>
        <v>142</v>
      </c>
      <c r="I137" s="171" t="s">
        <v>229</v>
      </c>
      <c r="J137" s="172">
        <v>1</v>
      </c>
      <c r="K137" s="169" t="s">
        <v>1167</v>
      </c>
      <c r="L137" s="172">
        <v>8536909599</v>
      </c>
      <c r="M137" s="171" t="s">
        <v>634</v>
      </c>
      <c r="N137" s="172">
        <v>254</v>
      </c>
      <c r="O137" s="172" t="s">
        <v>1478</v>
      </c>
      <c r="P137" s="193"/>
      <c r="Q137" s="171" t="s">
        <v>1137</v>
      </c>
      <c r="R137" s="270"/>
      <c r="S137" s="195">
        <v>8717332022519</v>
      </c>
    </row>
    <row r="138" spans="1:19" x14ac:dyDescent="0.2">
      <c r="A138" s="514"/>
      <c r="B138" s="166" t="s">
        <v>1479</v>
      </c>
      <c r="C138" s="167" t="s">
        <v>214</v>
      </c>
      <c r="D138" s="168" t="s">
        <v>213</v>
      </c>
      <c r="E138" s="169" t="s">
        <v>1480</v>
      </c>
      <c r="F138" s="170" t="s">
        <v>694</v>
      </c>
      <c r="G138" s="158">
        <v>47.42</v>
      </c>
      <c r="H138" s="158">
        <f t="shared" si="11"/>
        <v>228</v>
      </c>
      <c r="I138" s="171" t="s">
        <v>229</v>
      </c>
      <c r="J138" s="171" t="s">
        <v>3</v>
      </c>
      <c r="K138" s="169" t="s">
        <v>1167</v>
      </c>
      <c r="L138" s="172">
        <v>7326909890</v>
      </c>
      <c r="M138" s="171" t="s">
        <v>677</v>
      </c>
      <c r="N138" s="172">
        <v>39</v>
      </c>
      <c r="O138" s="172" t="s">
        <v>1481</v>
      </c>
      <c r="P138" s="193"/>
      <c r="Q138" s="171" t="s">
        <v>1137</v>
      </c>
      <c r="R138" s="270"/>
      <c r="S138" s="195">
        <v>8717332003266</v>
      </c>
    </row>
    <row r="139" spans="1:19" x14ac:dyDescent="0.2">
      <c r="A139" s="514"/>
      <c r="B139" s="166" t="s">
        <v>1482</v>
      </c>
      <c r="C139" s="167" t="s">
        <v>217</v>
      </c>
      <c r="D139" s="168" t="s">
        <v>216</v>
      </c>
      <c r="E139" s="169" t="s">
        <v>1483</v>
      </c>
      <c r="F139" s="170" t="s">
        <v>694</v>
      </c>
      <c r="G139" s="158">
        <v>25.54</v>
      </c>
      <c r="H139" s="158">
        <f t="shared" si="11"/>
        <v>123</v>
      </c>
      <c r="I139" s="171" t="s">
        <v>229</v>
      </c>
      <c r="J139" s="171" t="s">
        <v>3</v>
      </c>
      <c r="K139" s="169" t="s">
        <v>1167</v>
      </c>
      <c r="L139" s="172">
        <v>3926909790</v>
      </c>
      <c r="M139" s="171" t="s">
        <v>677</v>
      </c>
      <c r="N139" s="172">
        <v>123</v>
      </c>
      <c r="O139" s="172" t="s">
        <v>1484</v>
      </c>
      <c r="P139" s="193" t="s">
        <v>1473</v>
      </c>
      <c r="Q139" s="171" t="s">
        <v>1137</v>
      </c>
      <c r="R139" s="270"/>
      <c r="S139" s="195">
        <v>8717332003310</v>
      </c>
    </row>
    <row r="140" spans="1:19" ht="16.5" x14ac:dyDescent="0.2">
      <c r="A140" s="514"/>
      <c r="B140" s="166" t="s">
        <v>1485</v>
      </c>
      <c r="C140" s="167" t="s">
        <v>219</v>
      </c>
      <c r="D140" s="168" t="s">
        <v>218</v>
      </c>
      <c r="E140" s="169" t="s">
        <v>1486</v>
      </c>
      <c r="F140" s="170" t="s">
        <v>694</v>
      </c>
      <c r="G140" s="158">
        <v>0.52</v>
      </c>
      <c r="H140" s="158">
        <f t="shared" si="11"/>
        <v>3</v>
      </c>
      <c r="I140" s="171" t="s">
        <v>229</v>
      </c>
      <c r="J140" s="171" t="s">
        <v>3</v>
      </c>
      <c r="K140" s="169" t="s">
        <v>1167</v>
      </c>
      <c r="L140" s="172">
        <v>3926909790</v>
      </c>
      <c r="M140" s="171" t="s">
        <v>677</v>
      </c>
      <c r="N140" s="172">
        <v>4597</v>
      </c>
      <c r="O140" s="172" t="s">
        <v>1487</v>
      </c>
      <c r="P140" s="271" t="s">
        <v>1488</v>
      </c>
      <c r="Q140" s="171" t="s">
        <v>603</v>
      </c>
      <c r="R140" s="270"/>
      <c r="S140" s="195">
        <v>8717332003396</v>
      </c>
    </row>
    <row r="141" spans="1:19" ht="16.5" x14ac:dyDescent="0.2">
      <c r="A141" s="514"/>
      <c r="B141" s="166" t="s">
        <v>1489</v>
      </c>
      <c r="C141" s="167" t="s">
        <v>221</v>
      </c>
      <c r="D141" s="168" t="s">
        <v>220</v>
      </c>
      <c r="E141" s="169" t="s">
        <v>1490</v>
      </c>
      <c r="F141" s="170" t="s">
        <v>694</v>
      </c>
      <c r="G141" s="158">
        <v>0.55000000000000004</v>
      </c>
      <c r="H141" s="158">
        <f t="shared" si="11"/>
        <v>3</v>
      </c>
      <c r="I141" s="171" t="s">
        <v>229</v>
      </c>
      <c r="J141" s="171" t="s">
        <v>3</v>
      </c>
      <c r="K141" s="169" t="s">
        <v>1167</v>
      </c>
      <c r="L141" s="172">
        <v>3926909790</v>
      </c>
      <c r="M141" s="171" t="s">
        <v>677</v>
      </c>
      <c r="N141" s="172">
        <v>879</v>
      </c>
      <c r="O141" s="172" t="s">
        <v>1467</v>
      </c>
      <c r="P141" s="271" t="s">
        <v>1488</v>
      </c>
      <c r="Q141" s="171" t="s">
        <v>603</v>
      </c>
      <c r="R141" s="270"/>
      <c r="S141" s="195">
        <v>8717332003402</v>
      </c>
    </row>
    <row r="142" spans="1:19" x14ac:dyDescent="0.2">
      <c r="A142" s="547"/>
      <c r="B142" s="166" t="s">
        <v>1491</v>
      </c>
      <c r="C142" s="167" t="s">
        <v>222</v>
      </c>
      <c r="D142" s="168">
        <v>4998025373</v>
      </c>
      <c r="E142" s="169" t="s">
        <v>1492</v>
      </c>
      <c r="F142" s="170" t="s">
        <v>694</v>
      </c>
      <c r="G142" s="158">
        <v>47.68</v>
      </c>
      <c r="H142" s="158">
        <f t="shared" si="11"/>
        <v>229</v>
      </c>
      <c r="I142" s="171" t="s">
        <v>229</v>
      </c>
      <c r="J142" s="171" t="s">
        <v>3</v>
      </c>
      <c r="K142" s="169" t="s">
        <v>1167</v>
      </c>
      <c r="L142" s="172">
        <v>8531900000</v>
      </c>
      <c r="M142" s="171" t="s">
        <v>677</v>
      </c>
      <c r="N142" s="172">
        <v>15</v>
      </c>
      <c r="O142" s="172" t="s">
        <v>1493</v>
      </c>
      <c r="P142" s="193"/>
      <c r="Q142" s="171" t="s">
        <v>603</v>
      </c>
      <c r="R142" s="270"/>
      <c r="S142" s="195">
        <v>8717332003280</v>
      </c>
    </row>
    <row r="143" spans="1:19" x14ac:dyDescent="0.2">
      <c r="A143" s="514"/>
      <c r="B143" s="166" t="s">
        <v>1494</v>
      </c>
      <c r="C143" s="167" t="s">
        <v>224</v>
      </c>
      <c r="D143" s="168" t="s">
        <v>665</v>
      </c>
      <c r="E143" s="169" t="s">
        <v>1495</v>
      </c>
      <c r="F143" s="170" t="s">
        <v>694</v>
      </c>
      <c r="G143" s="158">
        <v>42.35</v>
      </c>
      <c r="H143" s="158">
        <f t="shared" si="11"/>
        <v>203</v>
      </c>
      <c r="I143" s="171" t="s">
        <v>229</v>
      </c>
      <c r="J143" s="171" t="s">
        <v>3</v>
      </c>
      <c r="K143" s="169" t="s">
        <v>1167</v>
      </c>
      <c r="L143" s="172">
        <v>3926909790</v>
      </c>
      <c r="M143" s="171" t="s">
        <v>677</v>
      </c>
      <c r="N143" s="172">
        <v>33</v>
      </c>
      <c r="O143" s="172" t="s">
        <v>1496</v>
      </c>
      <c r="P143" s="193"/>
      <c r="Q143" s="171" t="s">
        <v>603</v>
      </c>
      <c r="R143" s="270"/>
      <c r="S143" s="195">
        <v>8717332003426</v>
      </c>
    </row>
    <row r="144" spans="1:19" x14ac:dyDescent="0.2">
      <c r="A144" s="514"/>
      <c r="B144" s="166" t="s">
        <v>1497</v>
      </c>
      <c r="C144" s="167" t="s">
        <v>227</v>
      </c>
      <c r="D144" s="168" t="s">
        <v>228</v>
      </c>
      <c r="E144" s="169" t="s">
        <v>1498</v>
      </c>
      <c r="F144" s="170" t="s">
        <v>694</v>
      </c>
      <c r="G144" s="158">
        <v>46.01</v>
      </c>
      <c r="H144" s="158">
        <f t="shared" si="11"/>
        <v>221</v>
      </c>
      <c r="I144" s="171" t="s">
        <v>229</v>
      </c>
      <c r="J144" s="172">
        <v>1</v>
      </c>
      <c r="K144" s="169" t="s">
        <v>1167</v>
      </c>
      <c r="L144" s="172">
        <v>8531900000</v>
      </c>
      <c r="M144" s="171" t="s">
        <v>633</v>
      </c>
      <c r="N144" s="172">
        <v>175</v>
      </c>
      <c r="O144" s="172" t="s">
        <v>1499</v>
      </c>
      <c r="P144" s="193"/>
      <c r="Q144" s="171" t="s">
        <v>1137</v>
      </c>
      <c r="R144" s="270"/>
      <c r="S144" s="195">
        <v>8717332927982</v>
      </c>
    </row>
    <row r="145" spans="1:19" x14ac:dyDescent="0.2">
      <c r="A145" s="514"/>
      <c r="B145" s="166" t="s">
        <v>1500</v>
      </c>
      <c r="C145" s="167" t="s">
        <v>230</v>
      </c>
      <c r="D145" s="168" t="s">
        <v>231</v>
      </c>
      <c r="E145" s="169" t="s">
        <v>1498</v>
      </c>
      <c r="F145" s="170" t="s">
        <v>694</v>
      </c>
      <c r="G145" s="158">
        <v>15.32</v>
      </c>
      <c r="H145" s="158">
        <f t="shared" si="11"/>
        <v>74</v>
      </c>
      <c r="I145" s="171" t="s">
        <v>229</v>
      </c>
      <c r="J145" s="171" t="s">
        <v>3</v>
      </c>
      <c r="K145" s="169" t="s">
        <v>1167</v>
      </c>
      <c r="L145" s="172">
        <v>8531900000</v>
      </c>
      <c r="M145" s="171" t="s">
        <v>633</v>
      </c>
      <c r="N145" s="172">
        <v>1155</v>
      </c>
      <c r="O145" s="172" t="s">
        <v>1501</v>
      </c>
      <c r="P145" s="193"/>
      <c r="Q145" s="171" t="s">
        <v>1137</v>
      </c>
      <c r="R145" s="270"/>
      <c r="S145" s="195">
        <v>8717332926756</v>
      </c>
    </row>
    <row r="146" spans="1:19" x14ac:dyDescent="0.2">
      <c r="A146" s="514"/>
      <c r="B146" s="166" t="s">
        <v>1502</v>
      </c>
      <c r="C146" s="167" t="s">
        <v>866</v>
      </c>
      <c r="D146" s="168" t="s">
        <v>865</v>
      </c>
      <c r="E146" s="169" t="s">
        <v>1503</v>
      </c>
      <c r="F146" s="170" t="s">
        <v>694</v>
      </c>
      <c r="G146" s="158">
        <v>24.31</v>
      </c>
      <c r="H146" s="158">
        <f t="shared" si="11"/>
        <v>117</v>
      </c>
      <c r="I146" s="171" t="s">
        <v>229</v>
      </c>
      <c r="J146" s="171" t="s">
        <v>3</v>
      </c>
      <c r="K146" s="169" t="s">
        <v>1167</v>
      </c>
      <c r="L146" s="172">
        <v>3926909790</v>
      </c>
      <c r="M146" s="171" t="s">
        <v>677</v>
      </c>
      <c r="N146" s="172">
        <v>84</v>
      </c>
      <c r="O146" s="172" t="s">
        <v>1462</v>
      </c>
      <c r="P146" s="193"/>
      <c r="Q146" s="171" t="s">
        <v>603</v>
      </c>
      <c r="R146" s="270"/>
      <c r="S146" s="195">
        <v>8717332018994</v>
      </c>
    </row>
    <row r="147" spans="1:19" ht="16.5" x14ac:dyDescent="0.2">
      <c r="A147" s="547"/>
      <c r="B147" s="166" t="s">
        <v>1504</v>
      </c>
      <c r="C147" s="167" t="s">
        <v>1505</v>
      </c>
      <c r="D147" s="168" t="s">
        <v>1506</v>
      </c>
      <c r="E147" s="169" t="s">
        <v>1507</v>
      </c>
      <c r="F147" s="170" t="s">
        <v>694</v>
      </c>
      <c r="G147" s="158">
        <v>417.33</v>
      </c>
      <c r="H147" s="158">
        <f t="shared" si="11"/>
        <v>2003</v>
      </c>
      <c r="I147" s="171" t="s">
        <v>229</v>
      </c>
      <c r="J147" s="171" t="s">
        <v>229</v>
      </c>
      <c r="K147" s="169" t="s">
        <v>1167</v>
      </c>
      <c r="L147" s="172" t="s">
        <v>2688</v>
      </c>
      <c r="M147" s="171" t="s">
        <v>634</v>
      </c>
      <c r="N147" s="172">
        <v>0</v>
      </c>
      <c r="O147" s="172" t="s">
        <v>1508</v>
      </c>
      <c r="P147" s="193" t="s">
        <v>1509</v>
      </c>
      <c r="Q147" s="171" t="s">
        <v>603</v>
      </c>
      <c r="R147" s="270" t="s">
        <v>1510</v>
      </c>
      <c r="S147" s="195">
        <v>8717332822423</v>
      </c>
    </row>
    <row r="148" spans="1:19" ht="13.5" thickBot="1" x14ac:dyDescent="0.25">
      <c r="A148" s="547"/>
      <c r="B148" s="166" t="s">
        <v>1511</v>
      </c>
      <c r="C148" s="166" t="s">
        <v>1512</v>
      </c>
      <c r="D148" s="168" t="s">
        <v>1513</v>
      </c>
      <c r="E148" s="191" t="s">
        <v>1514</v>
      </c>
      <c r="F148" s="170" t="s">
        <v>694</v>
      </c>
      <c r="G148" s="158">
        <v>9.9600000000000009</v>
      </c>
      <c r="H148" s="158">
        <f t="shared" si="11"/>
        <v>48</v>
      </c>
      <c r="I148" s="171" t="s">
        <v>229</v>
      </c>
      <c r="J148" s="171" t="s">
        <v>229</v>
      </c>
      <c r="K148" s="191" t="s">
        <v>1167</v>
      </c>
      <c r="L148" s="172" t="s">
        <v>2688</v>
      </c>
      <c r="M148" s="209" t="s">
        <v>634</v>
      </c>
      <c r="N148" s="172">
        <v>0</v>
      </c>
      <c r="O148" s="172" t="s">
        <v>1515</v>
      </c>
      <c r="P148" s="193"/>
      <c r="Q148" s="171" t="s">
        <v>603</v>
      </c>
      <c r="R148" s="270" t="s">
        <v>1510</v>
      </c>
      <c r="S148" s="195">
        <v>8717332808199</v>
      </c>
    </row>
    <row r="149" spans="1:19" ht="13.5" thickBot="1" x14ac:dyDescent="0.25">
      <c r="A149" s="514"/>
      <c r="B149" s="240" t="s">
        <v>1516</v>
      </c>
      <c r="C149" s="241"/>
      <c r="D149" s="241" t="s">
        <v>1180</v>
      </c>
      <c r="E149" s="241"/>
      <c r="F149" s="242"/>
      <c r="G149" s="543"/>
      <c r="H149" s="243"/>
      <c r="I149" s="264"/>
      <c r="J149" s="264"/>
      <c r="K149" s="241" t="s">
        <v>1180</v>
      </c>
      <c r="L149" s="264"/>
      <c r="M149" s="264"/>
      <c r="N149" s="264" t="s">
        <v>1180</v>
      </c>
      <c r="O149" s="264" t="s">
        <v>1180</v>
      </c>
      <c r="P149" s="453"/>
      <c r="Q149" s="264"/>
      <c r="R149" s="246"/>
      <c r="S149" s="459"/>
    </row>
    <row r="150" spans="1:19" x14ac:dyDescent="0.2">
      <c r="A150" s="514"/>
      <c r="B150" s="181" t="s">
        <v>1517</v>
      </c>
      <c r="C150" s="182"/>
      <c r="D150" s="183" t="s">
        <v>1180</v>
      </c>
      <c r="E150" s="182"/>
      <c r="F150" s="184"/>
      <c r="G150" s="520"/>
      <c r="H150" s="185"/>
      <c r="I150" s="186"/>
      <c r="J150" s="186"/>
      <c r="K150" s="182" t="s">
        <v>1180</v>
      </c>
      <c r="L150" s="186"/>
      <c r="M150" s="186"/>
      <c r="N150" s="186" t="s">
        <v>1180</v>
      </c>
      <c r="O150" s="186" t="s">
        <v>1180</v>
      </c>
      <c r="P150" s="422"/>
      <c r="Q150" s="186"/>
      <c r="R150" s="186"/>
      <c r="S150" s="460"/>
    </row>
    <row r="151" spans="1:19" x14ac:dyDescent="0.2">
      <c r="A151" s="514"/>
      <c r="B151" s="278" t="s">
        <v>1518</v>
      </c>
      <c r="C151" s="166" t="s">
        <v>567</v>
      </c>
      <c r="D151" s="168" t="s">
        <v>1041</v>
      </c>
      <c r="E151" s="169" t="s">
        <v>1519</v>
      </c>
      <c r="F151" s="170" t="s">
        <v>694</v>
      </c>
      <c r="G151" s="158">
        <v>39.33</v>
      </c>
      <c r="H151" s="158">
        <f>ROUND(ROUND(G151*4.8,2),0)</f>
        <v>189</v>
      </c>
      <c r="I151" s="171" t="s">
        <v>229</v>
      </c>
      <c r="J151" s="171" t="s">
        <v>3</v>
      </c>
      <c r="K151" s="169" t="s">
        <v>839</v>
      </c>
      <c r="L151" s="172">
        <v>8531103000</v>
      </c>
      <c r="M151" s="171" t="s">
        <v>634</v>
      </c>
      <c r="N151" s="172">
        <v>690</v>
      </c>
      <c r="O151" s="172" t="s">
        <v>1520</v>
      </c>
      <c r="P151" s="169"/>
      <c r="Q151" s="171" t="s">
        <v>1137</v>
      </c>
      <c r="R151" s="165"/>
      <c r="S151" s="195">
        <v>8717332253180</v>
      </c>
    </row>
    <row r="152" spans="1:19" x14ac:dyDescent="0.2">
      <c r="A152" s="514"/>
      <c r="B152" s="278" t="s">
        <v>1521</v>
      </c>
      <c r="C152" s="166" t="s">
        <v>569</v>
      </c>
      <c r="D152" s="168" t="s">
        <v>1042</v>
      </c>
      <c r="E152" s="169" t="s">
        <v>1522</v>
      </c>
      <c r="F152" s="170" t="s">
        <v>694</v>
      </c>
      <c r="G152" s="158">
        <v>173.17</v>
      </c>
      <c r="H152" s="158">
        <f t="shared" ref="H152:H161" si="12">ROUND(ROUND(G152*4.8,2),0)</f>
        <v>831</v>
      </c>
      <c r="I152" s="171" t="s">
        <v>229</v>
      </c>
      <c r="J152" s="171" t="s">
        <v>3</v>
      </c>
      <c r="K152" s="169" t="s">
        <v>839</v>
      </c>
      <c r="L152" s="172">
        <v>8531103000</v>
      </c>
      <c r="M152" s="171" t="s">
        <v>634</v>
      </c>
      <c r="N152" s="172">
        <v>23</v>
      </c>
      <c r="O152" s="172" t="s">
        <v>1242</v>
      </c>
      <c r="P152" s="169"/>
      <c r="Q152" s="171" t="s">
        <v>1137</v>
      </c>
      <c r="R152" s="165"/>
      <c r="S152" s="195">
        <v>8717332253173</v>
      </c>
    </row>
    <row r="153" spans="1:19" x14ac:dyDescent="0.2">
      <c r="A153" s="514"/>
      <c r="B153" s="278" t="s">
        <v>1523</v>
      </c>
      <c r="C153" s="166" t="s">
        <v>571</v>
      </c>
      <c r="D153" s="168" t="s">
        <v>1043</v>
      </c>
      <c r="E153" s="169" t="s">
        <v>1524</v>
      </c>
      <c r="F153" s="170" t="s">
        <v>694</v>
      </c>
      <c r="G153" s="158">
        <v>67.75</v>
      </c>
      <c r="H153" s="158">
        <f t="shared" si="12"/>
        <v>325</v>
      </c>
      <c r="I153" s="171" t="s">
        <v>229</v>
      </c>
      <c r="J153" s="171" t="s">
        <v>3</v>
      </c>
      <c r="K153" s="169" t="s">
        <v>839</v>
      </c>
      <c r="L153" s="172">
        <v>8531103000</v>
      </c>
      <c r="M153" s="171" t="s">
        <v>634</v>
      </c>
      <c r="N153" s="172">
        <v>113</v>
      </c>
      <c r="O153" s="172" t="s">
        <v>1462</v>
      </c>
      <c r="P153" s="169"/>
      <c r="Q153" s="171" t="s">
        <v>1137</v>
      </c>
      <c r="R153" s="165"/>
      <c r="S153" s="195">
        <v>8717332253210</v>
      </c>
    </row>
    <row r="154" spans="1:19" x14ac:dyDescent="0.2">
      <c r="A154" s="514"/>
      <c r="B154" s="278" t="s">
        <v>1525</v>
      </c>
      <c r="C154" s="166" t="s">
        <v>573</v>
      </c>
      <c r="D154" s="168" t="s">
        <v>1044</v>
      </c>
      <c r="E154" s="169" t="s">
        <v>1526</v>
      </c>
      <c r="F154" s="170" t="s">
        <v>694</v>
      </c>
      <c r="G154" s="158">
        <v>30.07</v>
      </c>
      <c r="H154" s="158">
        <f t="shared" si="12"/>
        <v>144</v>
      </c>
      <c r="I154" s="171" t="s">
        <v>229</v>
      </c>
      <c r="J154" s="171" t="s">
        <v>3</v>
      </c>
      <c r="K154" s="169" t="s">
        <v>839</v>
      </c>
      <c r="L154" s="172">
        <v>8531103000</v>
      </c>
      <c r="M154" s="171" t="s">
        <v>634</v>
      </c>
      <c r="N154" s="172">
        <v>134</v>
      </c>
      <c r="O154" s="172" t="s">
        <v>1527</v>
      </c>
      <c r="P154" s="169"/>
      <c r="Q154" s="171" t="s">
        <v>1137</v>
      </c>
      <c r="R154" s="165"/>
      <c r="S154" s="195">
        <v>8717332253166</v>
      </c>
    </row>
    <row r="155" spans="1:19" x14ac:dyDescent="0.2">
      <c r="A155" s="514"/>
      <c r="B155" s="278" t="s">
        <v>1528</v>
      </c>
      <c r="C155" s="166" t="s">
        <v>1529</v>
      </c>
      <c r="D155" s="168" t="s">
        <v>1530</v>
      </c>
      <c r="E155" s="169" t="s">
        <v>1531</v>
      </c>
      <c r="F155" s="170" t="s">
        <v>694</v>
      </c>
      <c r="G155" s="158">
        <v>58.86</v>
      </c>
      <c r="H155" s="158">
        <f t="shared" si="12"/>
        <v>283</v>
      </c>
      <c r="I155" s="171" t="s">
        <v>229</v>
      </c>
      <c r="J155" s="171" t="s">
        <v>3</v>
      </c>
      <c r="K155" s="169" t="s">
        <v>839</v>
      </c>
      <c r="L155" s="172">
        <v>8531103000</v>
      </c>
      <c r="M155" s="171" t="s">
        <v>634</v>
      </c>
      <c r="N155" s="172">
        <v>2</v>
      </c>
      <c r="O155" s="172" t="s">
        <v>1462</v>
      </c>
      <c r="P155" s="169"/>
      <c r="Q155" s="171" t="s">
        <v>1137</v>
      </c>
      <c r="R155" s="165"/>
      <c r="S155" s="195">
        <v>8717332253203</v>
      </c>
    </row>
    <row r="156" spans="1:19" x14ac:dyDescent="0.2">
      <c r="A156" s="514"/>
      <c r="B156" s="278" t="s">
        <v>1532</v>
      </c>
      <c r="C156" s="166" t="s">
        <v>575</v>
      </c>
      <c r="D156" s="168" t="s">
        <v>574</v>
      </c>
      <c r="E156" s="169" t="s">
        <v>1533</v>
      </c>
      <c r="F156" s="170" t="s">
        <v>694</v>
      </c>
      <c r="G156" s="158">
        <v>39.33</v>
      </c>
      <c r="H156" s="158">
        <f t="shared" si="12"/>
        <v>189</v>
      </c>
      <c r="I156" s="171" t="s">
        <v>229</v>
      </c>
      <c r="J156" s="171" t="s">
        <v>3</v>
      </c>
      <c r="K156" s="169" t="s">
        <v>839</v>
      </c>
      <c r="L156" s="172">
        <v>8531900000</v>
      </c>
      <c r="M156" s="171" t="s">
        <v>634</v>
      </c>
      <c r="N156" s="172">
        <v>31</v>
      </c>
      <c r="O156" s="172" t="s">
        <v>1462</v>
      </c>
      <c r="P156" s="169"/>
      <c r="Q156" s="171" t="s">
        <v>1137</v>
      </c>
      <c r="R156" s="165"/>
      <c r="S156" s="195">
        <v>800549091664</v>
      </c>
    </row>
    <row r="157" spans="1:19" x14ac:dyDescent="0.2">
      <c r="A157" s="514"/>
      <c r="B157" s="278" t="s">
        <v>1534</v>
      </c>
      <c r="C157" s="166" t="s">
        <v>577</v>
      </c>
      <c r="D157" s="168" t="s">
        <v>576</v>
      </c>
      <c r="E157" s="169" t="s">
        <v>1535</v>
      </c>
      <c r="F157" s="170" t="s">
        <v>694</v>
      </c>
      <c r="G157" s="158">
        <v>173.17</v>
      </c>
      <c r="H157" s="158">
        <f t="shared" si="12"/>
        <v>831</v>
      </c>
      <c r="I157" s="171" t="s">
        <v>229</v>
      </c>
      <c r="J157" s="171" t="s">
        <v>3</v>
      </c>
      <c r="K157" s="169" t="s">
        <v>839</v>
      </c>
      <c r="L157" s="172">
        <v>8531103000</v>
      </c>
      <c r="M157" s="171" t="s">
        <v>634</v>
      </c>
      <c r="N157" s="172">
        <v>2</v>
      </c>
      <c r="O157" s="172" t="s">
        <v>1462</v>
      </c>
      <c r="P157" s="169"/>
      <c r="Q157" s="171" t="s">
        <v>1137</v>
      </c>
      <c r="R157" s="165"/>
      <c r="S157" s="195">
        <v>800549091718</v>
      </c>
    </row>
    <row r="158" spans="1:19" x14ac:dyDescent="0.2">
      <c r="A158" s="514"/>
      <c r="B158" s="278" t="s">
        <v>1536</v>
      </c>
      <c r="C158" s="166" t="s">
        <v>579</v>
      </c>
      <c r="D158" s="168" t="s">
        <v>578</v>
      </c>
      <c r="E158" s="169" t="s">
        <v>1537</v>
      </c>
      <c r="F158" s="170" t="s">
        <v>694</v>
      </c>
      <c r="G158" s="158">
        <v>67.75</v>
      </c>
      <c r="H158" s="158">
        <f t="shared" si="12"/>
        <v>325</v>
      </c>
      <c r="I158" s="171" t="s">
        <v>229</v>
      </c>
      <c r="J158" s="171" t="s">
        <v>3</v>
      </c>
      <c r="K158" s="169" t="s">
        <v>839</v>
      </c>
      <c r="L158" s="172">
        <v>8531103000</v>
      </c>
      <c r="M158" s="171" t="s">
        <v>634</v>
      </c>
      <c r="N158" s="172">
        <v>4</v>
      </c>
      <c r="O158" s="172" t="s">
        <v>1538</v>
      </c>
      <c r="P158" s="169"/>
      <c r="Q158" s="171" t="s">
        <v>1137</v>
      </c>
      <c r="R158" s="165"/>
      <c r="S158" s="195">
        <v>800549091701</v>
      </c>
    </row>
    <row r="159" spans="1:19" x14ac:dyDescent="0.2">
      <c r="A159" s="514"/>
      <c r="B159" s="278" t="s">
        <v>1539</v>
      </c>
      <c r="C159" s="166" t="s">
        <v>581</v>
      </c>
      <c r="D159" s="168" t="s">
        <v>580</v>
      </c>
      <c r="E159" s="169" t="s">
        <v>1540</v>
      </c>
      <c r="F159" s="170" t="s">
        <v>694</v>
      </c>
      <c r="G159" s="158">
        <v>30.07</v>
      </c>
      <c r="H159" s="158">
        <f t="shared" si="12"/>
        <v>144</v>
      </c>
      <c r="I159" s="171" t="s">
        <v>229</v>
      </c>
      <c r="J159" s="171" t="s">
        <v>3</v>
      </c>
      <c r="K159" s="169" t="s">
        <v>839</v>
      </c>
      <c r="L159" s="172">
        <v>8531103000</v>
      </c>
      <c r="M159" s="171" t="s">
        <v>634</v>
      </c>
      <c r="N159" s="172">
        <v>4</v>
      </c>
      <c r="O159" s="172" t="s">
        <v>1541</v>
      </c>
      <c r="P159" s="169"/>
      <c r="Q159" s="171" t="s">
        <v>1137</v>
      </c>
      <c r="R159" s="165"/>
      <c r="S159" s="195">
        <v>800549091695</v>
      </c>
    </row>
    <row r="160" spans="1:19" x14ac:dyDescent="0.2">
      <c r="A160" s="514"/>
      <c r="B160" s="279" t="s">
        <v>1542</v>
      </c>
      <c r="C160" s="166" t="s">
        <v>1543</v>
      </c>
      <c r="D160" s="280" t="s">
        <v>1544</v>
      </c>
      <c r="E160" s="192" t="s">
        <v>1545</v>
      </c>
      <c r="F160" s="170" t="s">
        <v>694</v>
      </c>
      <c r="G160" s="158">
        <v>32.89</v>
      </c>
      <c r="H160" s="158">
        <f t="shared" si="12"/>
        <v>158</v>
      </c>
      <c r="I160" s="194" t="s">
        <v>229</v>
      </c>
      <c r="J160" s="269" t="s">
        <v>3</v>
      </c>
      <c r="K160" s="192" t="s">
        <v>1167</v>
      </c>
      <c r="L160" s="172">
        <v>8537109199</v>
      </c>
      <c r="M160" s="269" t="s">
        <v>634</v>
      </c>
      <c r="N160" s="281">
        <v>24</v>
      </c>
      <c r="O160" s="281" t="s">
        <v>1445</v>
      </c>
      <c r="P160" s="191"/>
      <c r="Q160" s="171" t="s">
        <v>1137</v>
      </c>
      <c r="R160" s="282"/>
      <c r="S160" s="195">
        <v>800549189309</v>
      </c>
    </row>
    <row r="161" spans="1:19" x14ac:dyDescent="0.2">
      <c r="A161" s="514"/>
      <c r="B161" s="278">
        <v>705000083620</v>
      </c>
      <c r="C161" s="166" t="s">
        <v>1546</v>
      </c>
      <c r="D161" s="168" t="s">
        <v>1547</v>
      </c>
      <c r="E161" s="166" t="s">
        <v>1548</v>
      </c>
      <c r="F161" s="170" t="s">
        <v>694</v>
      </c>
      <c r="G161" s="158">
        <v>144.68</v>
      </c>
      <c r="H161" s="158">
        <f t="shared" si="12"/>
        <v>694</v>
      </c>
      <c r="I161" s="194" t="s">
        <v>229</v>
      </c>
      <c r="J161" s="171" t="s">
        <v>3</v>
      </c>
      <c r="K161" s="166" t="s">
        <v>834</v>
      </c>
      <c r="L161" s="172">
        <v>8536501999</v>
      </c>
      <c r="M161" s="171" t="s">
        <v>634</v>
      </c>
      <c r="N161" s="172">
        <v>3</v>
      </c>
      <c r="O161" s="172" t="s">
        <v>1549</v>
      </c>
      <c r="P161" s="169"/>
      <c r="Q161" s="209" t="s">
        <v>1137</v>
      </c>
      <c r="R161" s="165"/>
      <c r="S161" s="195">
        <v>8717332361120</v>
      </c>
    </row>
    <row r="162" spans="1:19" x14ac:dyDescent="0.2">
      <c r="A162" s="514"/>
      <c r="B162" s="181" t="s">
        <v>1399</v>
      </c>
      <c r="C162" s="182"/>
      <c r="D162" s="183" t="s">
        <v>1180</v>
      </c>
      <c r="E162" s="182"/>
      <c r="F162" s="184"/>
      <c r="G162" s="520"/>
      <c r="H162" s="185"/>
      <c r="I162" s="186"/>
      <c r="J162" s="186"/>
      <c r="K162" s="182" t="s">
        <v>1180</v>
      </c>
      <c r="L162" s="186"/>
      <c r="M162" s="186"/>
      <c r="N162" s="186" t="s">
        <v>1180</v>
      </c>
      <c r="O162" s="186" t="s">
        <v>1180</v>
      </c>
      <c r="P162" s="422"/>
      <c r="Q162" s="186"/>
      <c r="R162" s="189"/>
      <c r="S162" s="451"/>
    </row>
    <row r="163" spans="1:19" x14ac:dyDescent="0.2">
      <c r="A163" s="514"/>
      <c r="B163" s="166" t="s">
        <v>1550</v>
      </c>
      <c r="C163" s="167" t="s">
        <v>1551</v>
      </c>
      <c r="D163" s="168" t="s">
        <v>1552</v>
      </c>
      <c r="E163" s="169" t="s">
        <v>1553</v>
      </c>
      <c r="F163" s="170" t="s">
        <v>694</v>
      </c>
      <c r="G163" s="158">
        <v>60.96</v>
      </c>
      <c r="H163" s="158">
        <f>ROUND(ROUND(G163*4.8,2),0)</f>
        <v>293</v>
      </c>
      <c r="I163" s="171" t="s">
        <v>229</v>
      </c>
      <c r="J163" s="171" t="s">
        <v>3</v>
      </c>
      <c r="K163" s="169" t="s">
        <v>1167</v>
      </c>
      <c r="L163" s="172">
        <v>8536909599</v>
      </c>
      <c r="M163" s="171" t="s">
        <v>634</v>
      </c>
      <c r="N163" s="172">
        <v>40</v>
      </c>
      <c r="O163" s="172" t="s">
        <v>1554</v>
      </c>
      <c r="P163" s="461"/>
      <c r="Q163" s="171" t="s">
        <v>1137</v>
      </c>
      <c r="R163" s="270"/>
      <c r="S163" s="195">
        <v>8717332251490</v>
      </c>
    </row>
    <row r="164" spans="1:19" x14ac:dyDescent="0.2">
      <c r="A164" s="514"/>
      <c r="B164" s="166" t="s">
        <v>1555</v>
      </c>
      <c r="C164" s="167" t="s">
        <v>1556</v>
      </c>
      <c r="D164" s="168" t="s">
        <v>1557</v>
      </c>
      <c r="E164" s="169" t="s">
        <v>1558</v>
      </c>
      <c r="F164" s="170" t="s">
        <v>694</v>
      </c>
      <c r="G164" s="158">
        <v>74.510000000000005</v>
      </c>
      <c r="H164" s="158">
        <f t="shared" ref="H164:H168" si="13">ROUND(ROUND(G164*4.8,2),0)</f>
        <v>358</v>
      </c>
      <c r="I164" s="171" t="s">
        <v>229</v>
      </c>
      <c r="J164" s="171" t="s">
        <v>3</v>
      </c>
      <c r="K164" s="169" t="s">
        <v>1167</v>
      </c>
      <c r="L164" s="172">
        <v>8536909599</v>
      </c>
      <c r="M164" s="171" t="s">
        <v>634</v>
      </c>
      <c r="N164" s="172">
        <v>7</v>
      </c>
      <c r="O164" s="172" t="s">
        <v>1436</v>
      </c>
      <c r="P164" s="461"/>
      <c r="Q164" s="171" t="s">
        <v>1137</v>
      </c>
      <c r="R164" s="270"/>
      <c r="S164" s="195">
        <v>8717332256228</v>
      </c>
    </row>
    <row r="165" spans="1:19" x14ac:dyDescent="0.2">
      <c r="A165" s="514"/>
      <c r="B165" s="166" t="s">
        <v>1559</v>
      </c>
      <c r="C165" s="167" t="s">
        <v>1560</v>
      </c>
      <c r="D165" s="168" t="s">
        <v>1561</v>
      </c>
      <c r="E165" s="169" t="s">
        <v>1562</v>
      </c>
      <c r="F165" s="170" t="s">
        <v>694</v>
      </c>
      <c r="G165" s="158">
        <v>304.83</v>
      </c>
      <c r="H165" s="158">
        <f t="shared" si="13"/>
        <v>1463</v>
      </c>
      <c r="I165" s="171" t="s">
        <v>229</v>
      </c>
      <c r="J165" s="172">
        <v>1</v>
      </c>
      <c r="K165" s="169" t="s">
        <v>1563</v>
      </c>
      <c r="L165" s="172">
        <v>8531103000</v>
      </c>
      <c r="M165" s="171" t="s">
        <v>634</v>
      </c>
      <c r="N165" s="172">
        <v>75</v>
      </c>
      <c r="O165" s="172" t="s">
        <v>1564</v>
      </c>
      <c r="P165" s="461"/>
      <c r="Q165" s="171" t="s">
        <v>1137</v>
      </c>
      <c r="R165" s="270"/>
      <c r="S165" s="195">
        <v>8717332251445</v>
      </c>
    </row>
    <row r="166" spans="1:19" x14ac:dyDescent="0.2">
      <c r="A166" s="514"/>
      <c r="B166" s="166" t="s">
        <v>1565</v>
      </c>
      <c r="C166" s="167" t="s">
        <v>1566</v>
      </c>
      <c r="D166" s="168" t="s">
        <v>1567</v>
      </c>
      <c r="E166" s="169" t="s">
        <v>1568</v>
      </c>
      <c r="F166" s="170" t="s">
        <v>694</v>
      </c>
      <c r="G166" s="158">
        <v>440.31</v>
      </c>
      <c r="H166" s="158">
        <f t="shared" si="13"/>
        <v>2113</v>
      </c>
      <c r="I166" s="171" t="s">
        <v>229</v>
      </c>
      <c r="J166" s="171" t="s">
        <v>3</v>
      </c>
      <c r="K166" s="169" t="s">
        <v>1563</v>
      </c>
      <c r="L166" s="172">
        <v>8531103000</v>
      </c>
      <c r="M166" s="171" t="s">
        <v>634</v>
      </c>
      <c r="N166" s="172">
        <v>10</v>
      </c>
      <c r="O166" s="172" t="s">
        <v>1569</v>
      </c>
      <c r="P166" s="461"/>
      <c r="Q166" s="171" t="s">
        <v>1137</v>
      </c>
      <c r="R166" s="270"/>
      <c r="S166" s="195">
        <v>8717332251469</v>
      </c>
    </row>
    <row r="167" spans="1:19" x14ac:dyDescent="0.2">
      <c r="A167" s="514"/>
      <c r="B167" s="166" t="s">
        <v>1570</v>
      </c>
      <c r="C167" s="167" t="s">
        <v>1571</v>
      </c>
      <c r="D167" s="168" t="s">
        <v>1572</v>
      </c>
      <c r="E167" s="169" t="s">
        <v>1573</v>
      </c>
      <c r="F167" s="170" t="s">
        <v>694</v>
      </c>
      <c r="G167" s="158">
        <v>318.38</v>
      </c>
      <c r="H167" s="158">
        <f t="shared" si="13"/>
        <v>1528</v>
      </c>
      <c r="I167" s="171" t="s">
        <v>229</v>
      </c>
      <c r="J167" s="171" t="s">
        <v>3</v>
      </c>
      <c r="K167" s="169" t="s">
        <v>1563</v>
      </c>
      <c r="L167" s="172">
        <v>8531103000</v>
      </c>
      <c r="M167" s="171" t="s">
        <v>634</v>
      </c>
      <c r="N167" s="172">
        <v>10</v>
      </c>
      <c r="O167" s="172" t="s">
        <v>1574</v>
      </c>
      <c r="P167" s="461"/>
      <c r="Q167" s="171" t="s">
        <v>1137</v>
      </c>
      <c r="R167" s="270"/>
      <c r="S167" s="195">
        <v>8717332251476</v>
      </c>
    </row>
    <row r="168" spans="1:19" x14ac:dyDescent="0.2">
      <c r="A168" s="514"/>
      <c r="B168" s="166" t="s">
        <v>1575</v>
      </c>
      <c r="C168" s="167" t="s">
        <v>1576</v>
      </c>
      <c r="D168" s="168" t="s">
        <v>1577</v>
      </c>
      <c r="E168" s="169" t="s">
        <v>1578</v>
      </c>
      <c r="F168" s="170" t="s">
        <v>694</v>
      </c>
      <c r="G168" s="158">
        <v>453.86</v>
      </c>
      <c r="H168" s="158">
        <f t="shared" si="13"/>
        <v>2179</v>
      </c>
      <c r="I168" s="171" t="s">
        <v>229</v>
      </c>
      <c r="J168" s="171" t="s">
        <v>3</v>
      </c>
      <c r="K168" s="169" t="s">
        <v>1563</v>
      </c>
      <c r="L168" s="172">
        <v>8531103000</v>
      </c>
      <c r="M168" s="171" t="s">
        <v>634</v>
      </c>
      <c r="N168" s="172">
        <v>1</v>
      </c>
      <c r="O168" s="172" t="s">
        <v>1579</v>
      </c>
      <c r="P168" s="461"/>
      <c r="Q168" s="171" t="s">
        <v>1137</v>
      </c>
      <c r="R168" s="270"/>
      <c r="S168" s="195">
        <v>8717332251483</v>
      </c>
    </row>
    <row r="169" spans="1:19" x14ac:dyDescent="0.2">
      <c r="A169" s="514"/>
      <c r="B169" s="181" t="s">
        <v>1580</v>
      </c>
      <c r="C169" s="182"/>
      <c r="D169" s="183" t="s">
        <v>1180</v>
      </c>
      <c r="E169" s="182"/>
      <c r="F169" s="184"/>
      <c r="G169" s="520"/>
      <c r="H169" s="185"/>
      <c r="I169" s="186"/>
      <c r="J169" s="186"/>
      <c r="K169" s="182" t="s">
        <v>1180</v>
      </c>
      <c r="L169" s="186"/>
      <c r="M169" s="186"/>
      <c r="N169" s="186" t="s">
        <v>1180</v>
      </c>
      <c r="O169" s="186" t="s">
        <v>1180</v>
      </c>
      <c r="P169" s="422"/>
      <c r="Q169" s="186"/>
      <c r="R169" s="189"/>
      <c r="S169" s="451"/>
    </row>
    <row r="170" spans="1:19" s="525" customFormat="1" x14ac:dyDescent="0.2">
      <c r="A170" s="514"/>
      <c r="B170" s="166" t="s">
        <v>1581</v>
      </c>
      <c r="C170" s="283" t="s">
        <v>688</v>
      </c>
      <c r="D170" s="193" t="s">
        <v>257</v>
      </c>
      <c r="E170" s="284" t="s">
        <v>1582</v>
      </c>
      <c r="F170" s="170" t="s">
        <v>694</v>
      </c>
      <c r="G170" s="158">
        <v>8447.08</v>
      </c>
      <c r="H170" s="158">
        <f>ROUND(ROUND(G170*4.8,2),0)</f>
        <v>40546</v>
      </c>
      <c r="I170" s="285" t="s">
        <v>229</v>
      </c>
      <c r="J170" s="171" t="s">
        <v>3</v>
      </c>
      <c r="K170" s="284" t="s">
        <v>1167</v>
      </c>
      <c r="L170" s="172">
        <v>8531103000</v>
      </c>
      <c r="M170" s="286" t="s">
        <v>678</v>
      </c>
      <c r="N170" s="270">
        <v>3</v>
      </c>
      <c r="O170" s="270" t="s">
        <v>1583</v>
      </c>
      <c r="P170" s="462"/>
      <c r="Q170" s="270" t="s">
        <v>1137</v>
      </c>
      <c r="R170" s="270"/>
      <c r="S170" s="195">
        <v>8717332906369</v>
      </c>
    </row>
    <row r="171" spans="1:19" x14ac:dyDescent="0.2">
      <c r="A171" s="518"/>
      <c r="B171" s="166">
        <v>705000332582</v>
      </c>
      <c r="C171" s="167" t="s">
        <v>745</v>
      </c>
      <c r="D171" s="168" t="s">
        <v>744</v>
      </c>
      <c r="E171" s="287" t="s">
        <v>1584</v>
      </c>
      <c r="F171" s="170" t="s">
        <v>694</v>
      </c>
      <c r="G171" s="158">
        <v>547.29</v>
      </c>
      <c r="H171" s="158">
        <f t="shared" ref="H171:H182" si="14">ROUND(ROUND(G171*4.8,2),0)</f>
        <v>2627</v>
      </c>
      <c r="I171" s="285" t="s">
        <v>229</v>
      </c>
      <c r="J171" s="171" t="s">
        <v>3</v>
      </c>
      <c r="K171" s="287" t="s">
        <v>1167</v>
      </c>
      <c r="L171" s="172">
        <v>85311030000</v>
      </c>
      <c r="M171" s="171" t="s">
        <v>680</v>
      </c>
      <c r="N171" s="172">
        <v>23</v>
      </c>
      <c r="O171" s="172" t="s">
        <v>1585</v>
      </c>
      <c r="P171" s="193"/>
      <c r="Q171" s="171" t="s">
        <v>1137</v>
      </c>
      <c r="R171" s="270"/>
      <c r="S171" s="195">
        <v>4260451081447</v>
      </c>
    </row>
    <row r="172" spans="1:19" x14ac:dyDescent="0.2">
      <c r="A172" s="518"/>
      <c r="B172" s="166">
        <v>705000332583</v>
      </c>
      <c r="C172" s="167" t="s">
        <v>746</v>
      </c>
      <c r="D172" s="168" t="s">
        <v>747</v>
      </c>
      <c r="E172" s="169" t="s">
        <v>1586</v>
      </c>
      <c r="F172" s="170" t="s">
        <v>694</v>
      </c>
      <c r="G172" s="158">
        <v>32.83</v>
      </c>
      <c r="H172" s="158">
        <f t="shared" si="14"/>
        <v>158</v>
      </c>
      <c r="I172" s="285" t="s">
        <v>229</v>
      </c>
      <c r="J172" s="171" t="s">
        <v>3</v>
      </c>
      <c r="K172" s="169" t="s">
        <v>1167</v>
      </c>
      <c r="L172" s="172">
        <v>85319085900</v>
      </c>
      <c r="M172" s="171" t="s">
        <v>680</v>
      </c>
      <c r="N172" s="172">
        <v>24</v>
      </c>
      <c r="O172" s="172" t="s">
        <v>1587</v>
      </c>
      <c r="P172" s="193"/>
      <c r="Q172" s="171" t="s">
        <v>1137</v>
      </c>
      <c r="R172" s="270"/>
      <c r="S172" s="195">
        <v>4260451081454</v>
      </c>
    </row>
    <row r="173" spans="1:19" x14ac:dyDescent="0.2">
      <c r="A173" s="518"/>
      <c r="B173" s="166">
        <v>705000335165</v>
      </c>
      <c r="C173" s="167" t="s">
        <v>749</v>
      </c>
      <c r="D173" s="168" t="s">
        <v>750</v>
      </c>
      <c r="E173" s="169" t="s">
        <v>1588</v>
      </c>
      <c r="F173" s="170" t="s">
        <v>694</v>
      </c>
      <c r="G173" s="158">
        <v>24.32</v>
      </c>
      <c r="H173" s="158">
        <f t="shared" si="14"/>
        <v>117</v>
      </c>
      <c r="I173" s="285" t="s">
        <v>229</v>
      </c>
      <c r="J173" s="171" t="s">
        <v>3</v>
      </c>
      <c r="K173" s="169" t="s">
        <v>1167</v>
      </c>
      <c r="L173" s="172">
        <v>85319000000</v>
      </c>
      <c r="M173" s="171" t="s">
        <v>680</v>
      </c>
      <c r="N173" s="172">
        <v>11</v>
      </c>
      <c r="O173" s="172" t="s">
        <v>1589</v>
      </c>
      <c r="P173" s="193"/>
      <c r="Q173" s="171" t="s">
        <v>1137</v>
      </c>
      <c r="R173" s="270"/>
      <c r="S173" s="195">
        <v>4260451089573</v>
      </c>
    </row>
    <row r="174" spans="1:19" x14ac:dyDescent="0.2">
      <c r="A174" s="518"/>
      <c r="B174" s="166">
        <v>705000335589</v>
      </c>
      <c r="C174" s="167" t="s">
        <v>751</v>
      </c>
      <c r="D174" s="168" t="s">
        <v>752</v>
      </c>
      <c r="E174" s="169" t="s">
        <v>1590</v>
      </c>
      <c r="F174" s="170" t="s">
        <v>694</v>
      </c>
      <c r="G174" s="158">
        <v>93.65</v>
      </c>
      <c r="H174" s="158">
        <f t="shared" si="14"/>
        <v>450</v>
      </c>
      <c r="I174" s="285" t="s">
        <v>229</v>
      </c>
      <c r="J174" s="171" t="s">
        <v>3</v>
      </c>
      <c r="K174" s="169" t="s">
        <v>1167</v>
      </c>
      <c r="L174" s="172">
        <v>85319000000</v>
      </c>
      <c r="M174" s="171" t="s">
        <v>634</v>
      </c>
      <c r="N174" s="172">
        <v>10</v>
      </c>
      <c r="O174" s="172" t="s">
        <v>1591</v>
      </c>
      <c r="P174" s="193"/>
      <c r="Q174" s="171" t="s">
        <v>1137</v>
      </c>
      <c r="R174" s="270"/>
      <c r="S174" s="195">
        <v>4060039000002</v>
      </c>
    </row>
    <row r="175" spans="1:19" s="525" customFormat="1" x14ac:dyDescent="0.2">
      <c r="A175" s="518"/>
      <c r="B175" s="166">
        <v>705000335595</v>
      </c>
      <c r="C175" s="167" t="s">
        <v>753</v>
      </c>
      <c r="D175" s="168" t="s">
        <v>754</v>
      </c>
      <c r="E175" s="169" t="s">
        <v>1592</v>
      </c>
      <c r="F175" s="170" t="s">
        <v>694</v>
      </c>
      <c r="G175" s="158">
        <v>53.52</v>
      </c>
      <c r="H175" s="158">
        <f t="shared" si="14"/>
        <v>257</v>
      </c>
      <c r="I175" s="285" t="s">
        <v>229</v>
      </c>
      <c r="J175" s="171" t="s">
        <v>3</v>
      </c>
      <c r="K175" s="169" t="s">
        <v>1167</v>
      </c>
      <c r="L175" s="172">
        <v>90269000900</v>
      </c>
      <c r="M175" s="171" t="s">
        <v>680</v>
      </c>
      <c r="N175" s="172">
        <v>27</v>
      </c>
      <c r="O175" s="172" t="s">
        <v>1593</v>
      </c>
      <c r="P175" s="193" t="s">
        <v>2711</v>
      </c>
      <c r="Q175" s="171" t="s">
        <v>1137</v>
      </c>
      <c r="R175" s="270"/>
      <c r="S175" s="195">
        <v>4060039000064</v>
      </c>
    </row>
    <row r="176" spans="1:19" x14ac:dyDescent="0.2">
      <c r="A176" s="518"/>
      <c r="B176" s="166">
        <v>705000335593</v>
      </c>
      <c r="C176" s="167" t="s">
        <v>777</v>
      </c>
      <c r="D176" s="168" t="s">
        <v>776</v>
      </c>
      <c r="E176" s="169" t="s">
        <v>1595</v>
      </c>
      <c r="F176" s="170" t="s">
        <v>694</v>
      </c>
      <c r="G176" s="158">
        <v>2091.86</v>
      </c>
      <c r="H176" s="158">
        <f t="shared" si="14"/>
        <v>10041</v>
      </c>
      <c r="I176" s="285" t="s">
        <v>229</v>
      </c>
      <c r="J176" s="171" t="s">
        <v>3</v>
      </c>
      <c r="K176" s="169" t="s">
        <v>1167</v>
      </c>
      <c r="L176" s="172">
        <v>90318080000</v>
      </c>
      <c r="M176" s="171" t="s">
        <v>680</v>
      </c>
      <c r="N176" s="172">
        <v>0</v>
      </c>
      <c r="O176" s="172" t="s">
        <v>1596</v>
      </c>
      <c r="P176" s="193"/>
      <c r="Q176" s="171" t="s">
        <v>1137</v>
      </c>
      <c r="R176" s="270"/>
      <c r="S176" s="195">
        <v>4060039000040</v>
      </c>
    </row>
    <row r="177" spans="1:16302" x14ac:dyDescent="0.2">
      <c r="A177" s="518"/>
      <c r="B177" s="166">
        <v>705000335590</v>
      </c>
      <c r="C177" s="167" t="s">
        <v>755</v>
      </c>
      <c r="D177" s="168" t="s">
        <v>756</v>
      </c>
      <c r="E177" s="169" t="s">
        <v>1597</v>
      </c>
      <c r="F177" s="170" t="s">
        <v>694</v>
      </c>
      <c r="G177" s="158">
        <v>2.44</v>
      </c>
      <c r="H177" s="158">
        <f t="shared" si="14"/>
        <v>12</v>
      </c>
      <c r="I177" s="285" t="s">
        <v>229</v>
      </c>
      <c r="J177" s="171" t="s">
        <v>3</v>
      </c>
      <c r="K177" s="169" t="s">
        <v>1167</v>
      </c>
      <c r="L177" s="172">
        <v>85319000000</v>
      </c>
      <c r="M177" s="171" t="s">
        <v>680</v>
      </c>
      <c r="N177" s="172">
        <v>13</v>
      </c>
      <c r="O177" s="172" t="s">
        <v>1598</v>
      </c>
      <c r="P177" s="193" t="s">
        <v>1594</v>
      </c>
      <c r="Q177" s="171" t="s">
        <v>1137</v>
      </c>
      <c r="R177" s="270"/>
      <c r="S177" s="195">
        <v>4060039000019</v>
      </c>
    </row>
    <row r="178" spans="1:16302" x14ac:dyDescent="0.2">
      <c r="A178" s="518"/>
      <c r="B178" s="166">
        <v>705000335591</v>
      </c>
      <c r="C178" s="167" t="s">
        <v>761</v>
      </c>
      <c r="D178" s="168" t="s">
        <v>762</v>
      </c>
      <c r="E178" s="169" t="s">
        <v>1599</v>
      </c>
      <c r="F178" s="170" t="s">
        <v>694</v>
      </c>
      <c r="G178" s="158">
        <v>0.96</v>
      </c>
      <c r="H178" s="158">
        <f t="shared" si="14"/>
        <v>5</v>
      </c>
      <c r="I178" s="285" t="s">
        <v>229</v>
      </c>
      <c r="J178" s="171" t="s">
        <v>3</v>
      </c>
      <c r="K178" s="169" t="s">
        <v>1167</v>
      </c>
      <c r="L178" s="172">
        <v>85319000000</v>
      </c>
      <c r="M178" s="171" t="s">
        <v>680</v>
      </c>
      <c r="N178" s="172">
        <v>0</v>
      </c>
      <c r="O178" s="172" t="s">
        <v>1600</v>
      </c>
      <c r="P178" s="193" t="s">
        <v>1601</v>
      </c>
      <c r="Q178" s="171" t="s">
        <v>1137</v>
      </c>
      <c r="R178" s="270"/>
      <c r="S178" s="195">
        <v>4060039000026</v>
      </c>
    </row>
    <row r="179" spans="1:16302" x14ac:dyDescent="0.2">
      <c r="A179" s="518"/>
      <c r="B179" s="166">
        <v>705000335592</v>
      </c>
      <c r="C179" s="167" t="s">
        <v>767</v>
      </c>
      <c r="D179" s="168" t="s">
        <v>766</v>
      </c>
      <c r="E179" s="169" t="s">
        <v>1602</v>
      </c>
      <c r="F179" s="170" t="s">
        <v>694</v>
      </c>
      <c r="G179" s="158">
        <v>19.46</v>
      </c>
      <c r="H179" s="158">
        <f t="shared" si="14"/>
        <v>93</v>
      </c>
      <c r="I179" s="285" t="s">
        <v>229</v>
      </c>
      <c r="J179" s="171" t="s">
        <v>3</v>
      </c>
      <c r="K179" s="169" t="s">
        <v>1167</v>
      </c>
      <c r="L179" s="172">
        <v>40169300900</v>
      </c>
      <c r="M179" s="171" t="s">
        <v>680</v>
      </c>
      <c r="N179" s="172">
        <v>3</v>
      </c>
      <c r="O179" s="172" t="s">
        <v>1603</v>
      </c>
      <c r="P179" s="193"/>
      <c r="Q179" s="171" t="s">
        <v>1137</v>
      </c>
      <c r="R179" s="270"/>
      <c r="S179" s="195">
        <v>4060039000033</v>
      </c>
    </row>
    <row r="180" spans="1:16302" x14ac:dyDescent="0.2">
      <c r="A180" s="518"/>
      <c r="B180" s="166">
        <v>705000335594</v>
      </c>
      <c r="C180" s="167" t="s">
        <v>768</v>
      </c>
      <c r="D180" s="168" t="s">
        <v>769</v>
      </c>
      <c r="E180" s="169" t="s">
        <v>1604</v>
      </c>
      <c r="F180" s="170" t="s">
        <v>694</v>
      </c>
      <c r="G180" s="158">
        <v>3.65</v>
      </c>
      <c r="H180" s="158">
        <f t="shared" si="14"/>
        <v>18</v>
      </c>
      <c r="I180" s="285" t="s">
        <v>229</v>
      </c>
      <c r="J180" s="171" t="s">
        <v>3</v>
      </c>
      <c r="K180" s="169" t="s">
        <v>1167</v>
      </c>
      <c r="L180" s="172">
        <v>85319000000</v>
      </c>
      <c r="M180" s="171" t="s">
        <v>680</v>
      </c>
      <c r="N180" s="172">
        <v>4</v>
      </c>
      <c r="O180" s="172" t="s">
        <v>1605</v>
      </c>
      <c r="P180" s="193" t="s">
        <v>1594</v>
      </c>
      <c r="Q180" s="171" t="s">
        <v>1137</v>
      </c>
      <c r="R180" s="270"/>
      <c r="S180" s="195">
        <v>4060039000057</v>
      </c>
    </row>
    <row r="181" spans="1:16302" ht="16.5" x14ac:dyDescent="0.2">
      <c r="A181" s="514"/>
      <c r="B181" s="166" t="s">
        <v>1606</v>
      </c>
      <c r="C181" s="167" t="s">
        <v>262</v>
      </c>
      <c r="D181" s="168" t="s">
        <v>261</v>
      </c>
      <c r="E181" s="169" t="s">
        <v>1607</v>
      </c>
      <c r="F181" s="170" t="s">
        <v>694</v>
      </c>
      <c r="G181" s="158">
        <v>899.99</v>
      </c>
      <c r="H181" s="158">
        <f t="shared" si="14"/>
        <v>4320</v>
      </c>
      <c r="I181" s="171" t="s">
        <v>229</v>
      </c>
      <c r="J181" s="171" t="s">
        <v>3</v>
      </c>
      <c r="K181" s="169" t="s">
        <v>1167</v>
      </c>
      <c r="L181" s="172">
        <v>8536909599</v>
      </c>
      <c r="M181" s="171" t="s">
        <v>677</v>
      </c>
      <c r="N181" s="172">
        <v>15</v>
      </c>
      <c r="O181" s="172" t="s">
        <v>1608</v>
      </c>
      <c r="P181" s="193"/>
      <c r="Q181" s="171" t="s">
        <v>1137</v>
      </c>
      <c r="R181" s="270"/>
      <c r="S181" s="195">
        <v>8717332003655</v>
      </c>
    </row>
    <row r="182" spans="1:16302" s="165" customFormat="1" ht="13.5" thickBot="1" x14ac:dyDescent="0.25">
      <c r="A182" s="514"/>
      <c r="B182" s="167" t="s">
        <v>1609</v>
      </c>
      <c r="C182" s="215" t="s">
        <v>1610</v>
      </c>
      <c r="D182" s="193" t="s">
        <v>2656</v>
      </c>
      <c r="E182" s="288" t="s">
        <v>1611</v>
      </c>
      <c r="F182" s="170" t="s">
        <v>694</v>
      </c>
      <c r="G182" s="158">
        <v>1.85</v>
      </c>
      <c r="H182" s="158">
        <f t="shared" si="14"/>
        <v>9</v>
      </c>
      <c r="I182" s="171" t="s">
        <v>229</v>
      </c>
      <c r="J182" s="171" t="s">
        <v>3</v>
      </c>
      <c r="K182" s="288" t="s">
        <v>1167</v>
      </c>
      <c r="L182" s="171">
        <v>8310000000</v>
      </c>
      <c r="M182" s="172" t="s">
        <v>680</v>
      </c>
      <c r="N182" s="172">
        <v>3</v>
      </c>
      <c r="O182" s="289">
        <v>0</v>
      </c>
      <c r="P182" s="421" t="s">
        <v>1612</v>
      </c>
      <c r="Q182" s="270" t="s">
        <v>1137</v>
      </c>
      <c r="R182" s="195"/>
      <c r="S182" s="195">
        <v>8717332020478</v>
      </c>
      <c r="T182" s="513"/>
      <c r="U182" s="513"/>
      <c r="V182" s="513"/>
      <c r="W182" s="513"/>
      <c r="X182" s="513"/>
      <c r="Y182" s="513"/>
      <c r="Z182" s="513"/>
      <c r="AA182" s="513"/>
      <c r="AB182" s="513"/>
      <c r="AC182" s="513"/>
      <c r="AD182" s="513"/>
      <c r="AE182" s="513"/>
      <c r="AF182" s="513"/>
      <c r="AG182" s="513"/>
      <c r="AH182" s="513"/>
      <c r="AI182" s="513"/>
      <c r="AJ182" s="513"/>
      <c r="AK182" s="513"/>
      <c r="AL182" s="513"/>
      <c r="AM182" s="513"/>
      <c r="AN182" s="513"/>
      <c r="AO182" s="513"/>
      <c r="AP182" s="513"/>
      <c r="AQ182" s="513"/>
      <c r="AR182" s="513"/>
      <c r="AS182" s="513"/>
      <c r="AT182" s="513"/>
      <c r="AU182" s="513"/>
      <c r="AV182" s="513"/>
      <c r="AW182" s="513"/>
      <c r="AX182" s="513"/>
      <c r="AY182" s="513"/>
      <c r="AZ182" s="513"/>
      <c r="BA182" s="513"/>
      <c r="BB182" s="513"/>
      <c r="BC182" s="513"/>
      <c r="BD182" s="513"/>
      <c r="BE182" s="513"/>
      <c r="BF182" s="513"/>
      <c r="BG182" s="513"/>
      <c r="BH182" s="513"/>
      <c r="BI182" s="513"/>
      <c r="BJ182" s="513"/>
      <c r="BK182" s="513"/>
      <c r="BL182" s="513"/>
      <c r="BM182" s="513"/>
      <c r="BN182" s="513"/>
      <c r="BO182" s="513"/>
      <c r="BP182" s="513"/>
      <c r="BQ182" s="513"/>
      <c r="BR182" s="513"/>
      <c r="BS182" s="513"/>
      <c r="BT182" s="513"/>
      <c r="BU182" s="513"/>
      <c r="BV182" s="513"/>
      <c r="BW182" s="513"/>
      <c r="BX182" s="513"/>
      <c r="BY182" s="513"/>
      <c r="BZ182" s="513"/>
      <c r="CA182" s="513"/>
      <c r="CB182" s="513"/>
      <c r="CC182" s="513"/>
      <c r="CD182" s="513"/>
      <c r="CE182" s="513"/>
      <c r="CF182" s="513"/>
      <c r="CG182" s="513"/>
      <c r="CH182" s="513"/>
      <c r="CI182" s="513"/>
      <c r="CJ182" s="513"/>
      <c r="CK182" s="513"/>
      <c r="CL182" s="513"/>
      <c r="CM182" s="513"/>
      <c r="CN182" s="513"/>
      <c r="CO182" s="513"/>
      <c r="CP182" s="513"/>
      <c r="CQ182" s="513"/>
      <c r="CR182" s="513"/>
      <c r="CS182" s="513"/>
      <c r="CT182" s="513"/>
      <c r="CU182" s="513"/>
      <c r="CV182" s="513"/>
      <c r="CW182" s="513"/>
      <c r="CX182" s="513"/>
      <c r="CY182" s="513"/>
      <c r="CZ182" s="513"/>
      <c r="DA182" s="513"/>
      <c r="DB182" s="513"/>
      <c r="DC182" s="513"/>
      <c r="DD182" s="513"/>
      <c r="DE182" s="513"/>
      <c r="DF182" s="513"/>
      <c r="DG182" s="513"/>
      <c r="DH182" s="513"/>
      <c r="DI182" s="513"/>
      <c r="DJ182" s="513"/>
      <c r="DK182" s="513"/>
      <c r="DL182" s="513"/>
      <c r="DM182" s="513"/>
      <c r="DN182" s="513"/>
      <c r="DO182" s="513"/>
      <c r="DP182" s="513"/>
      <c r="DQ182" s="513"/>
      <c r="DR182" s="513"/>
      <c r="DS182" s="513"/>
      <c r="DT182" s="513"/>
      <c r="DU182" s="513"/>
      <c r="DV182" s="513"/>
      <c r="DW182" s="513"/>
      <c r="DX182" s="513"/>
      <c r="DY182" s="513"/>
      <c r="DZ182" s="513"/>
      <c r="EA182" s="513"/>
      <c r="EB182" s="513"/>
      <c r="EC182" s="513"/>
      <c r="ED182" s="513"/>
      <c r="EE182" s="513"/>
      <c r="EF182" s="513"/>
      <c r="EG182" s="513"/>
      <c r="EH182" s="513"/>
      <c r="EI182" s="513"/>
      <c r="EJ182" s="513"/>
      <c r="EK182" s="513"/>
      <c r="EL182" s="513"/>
      <c r="EM182" s="513"/>
      <c r="EN182" s="513"/>
      <c r="EO182" s="513"/>
      <c r="EP182" s="513"/>
      <c r="EQ182" s="513"/>
      <c r="ER182" s="513"/>
      <c r="ES182" s="513"/>
      <c r="ET182" s="513"/>
      <c r="EU182" s="513"/>
      <c r="EV182" s="513"/>
      <c r="EW182" s="513"/>
      <c r="EX182" s="513"/>
      <c r="EY182" s="513"/>
      <c r="EZ182" s="513"/>
      <c r="FA182" s="513"/>
      <c r="FB182" s="513"/>
      <c r="FC182" s="513"/>
      <c r="FD182" s="513"/>
      <c r="FE182" s="513"/>
      <c r="FF182" s="513"/>
      <c r="FG182" s="513"/>
      <c r="FH182" s="513"/>
      <c r="FI182" s="513"/>
      <c r="FJ182" s="513"/>
      <c r="FK182" s="513"/>
      <c r="FL182" s="513"/>
      <c r="FM182" s="513"/>
      <c r="FN182" s="513"/>
      <c r="FO182" s="513"/>
      <c r="FP182" s="513"/>
      <c r="FQ182" s="513"/>
      <c r="FR182" s="513"/>
      <c r="FS182" s="513"/>
      <c r="FT182" s="513"/>
      <c r="FU182" s="513"/>
      <c r="FV182" s="513"/>
      <c r="FW182" s="513"/>
      <c r="FX182" s="513"/>
      <c r="FY182" s="513"/>
      <c r="FZ182" s="513"/>
      <c r="GA182" s="513"/>
      <c r="GB182" s="513"/>
      <c r="GC182" s="513"/>
      <c r="GD182" s="513"/>
      <c r="GE182" s="513"/>
      <c r="GF182" s="513"/>
      <c r="GG182" s="513"/>
      <c r="GH182" s="513"/>
      <c r="GI182" s="513"/>
      <c r="GJ182" s="513"/>
      <c r="GK182" s="513"/>
      <c r="GL182" s="513"/>
      <c r="GM182" s="513"/>
      <c r="GN182" s="513"/>
      <c r="GO182" s="513"/>
      <c r="GP182" s="513"/>
      <c r="GQ182" s="513"/>
      <c r="GR182" s="513"/>
      <c r="GS182" s="513"/>
      <c r="GT182" s="513"/>
      <c r="GU182" s="513"/>
      <c r="GV182" s="513"/>
      <c r="GW182" s="513"/>
      <c r="GX182" s="513"/>
      <c r="GY182" s="513"/>
      <c r="GZ182" s="513"/>
      <c r="HA182" s="513"/>
      <c r="HB182" s="513"/>
      <c r="HC182" s="513"/>
      <c r="HD182" s="513"/>
      <c r="HE182" s="513"/>
      <c r="HF182" s="513"/>
      <c r="HG182" s="513"/>
      <c r="HH182" s="513"/>
      <c r="HI182" s="513"/>
      <c r="HJ182" s="513"/>
      <c r="HK182" s="513"/>
      <c r="HL182" s="513"/>
      <c r="HM182" s="513"/>
      <c r="HN182" s="513"/>
      <c r="HO182" s="513"/>
      <c r="HP182" s="513"/>
      <c r="HQ182" s="513"/>
      <c r="HR182" s="513"/>
      <c r="HS182" s="513"/>
      <c r="HT182" s="513"/>
      <c r="HU182" s="513"/>
      <c r="HV182" s="513"/>
      <c r="HW182" s="513"/>
      <c r="HX182" s="513"/>
      <c r="HY182" s="513"/>
      <c r="HZ182" s="513"/>
      <c r="IA182" s="513"/>
      <c r="IB182" s="513"/>
      <c r="IC182" s="513"/>
      <c r="ID182" s="513"/>
      <c r="IE182" s="513"/>
      <c r="IF182" s="513"/>
      <c r="IG182" s="513"/>
      <c r="IH182" s="513"/>
      <c r="II182" s="513"/>
      <c r="IJ182" s="513"/>
      <c r="IK182" s="513"/>
      <c r="IL182" s="513"/>
      <c r="IM182" s="513"/>
      <c r="IN182" s="513"/>
      <c r="IO182" s="513"/>
      <c r="IP182" s="513"/>
      <c r="IQ182" s="513"/>
      <c r="IR182" s="513"/>
      <c r="IS182" s="513"/>
      <c r="IT182" s="513"/>
      <c r="IU182" s="513"/>
      <c r="IV182" s="513"/>
      <c r="IW182" s="513"/>
      <c r="IX182" s="513"/>
      <c r="IY182" s="513"/>
      <c r="IZ182" s="513"/>
      <c r="JA182" s="513"/>
      <c r="JB182" s="513"/>
      <c r="JC182" s="513"/>
      <c r="JD182" s="513"/>
      <c r="JE182" s="513"/>
      <c r="JF182" s="513"/>
      <c r="JG182" s="513"/>
      <c r="JH182" s="513"/>
      <c r="JI182" s="513"/>
      <c r="JJ182" s="513"/>
      <c r="JK182" s="513"/>
      <c r="JL182" s="513"/>
      <c r="JM182" s="513"/>
      <c r="JN182" s="513"/>
      <c r="JO182" s="513"/>
      <c r="JP182" s="513"/>
      <c r="JQ182" s="513"/>
      <c r="JR182" s="513"/>
      <c r="JS182" s="513"/>
      <c r="JT182" s="513"/>
      <c r="JU182" s="513"/>
      <c r="JV182" s="513"/>
      <c r="JW182" s="513"/>
      <c r="JX182" s="513"/>
      <c r="JY182" s="513"/>
      <c r="JZ182" s="513"/>
      <c r="KA182" s="513"/>
      <c r="KB182" s="513"/>
      <c r="KC182" s="513"/>
      <c r="KD182" s="513"/>
      <c r="KE182" s="513"/>
      <c r="KF182" s="513"/>
      <c r="KG182" s="513"/>
      <c r="KH182" s="513"/>
      <c r="KI182" s="513"/>
      <c r="KJ182" s="513"/>
      <c r="KK182" s="513"/>
      <c r="KL182" s="513"/>
      <c r="KM182" s="513"/>
      <c r="KN182" s="513"/>
      <c r="KO182" s="513"/>
      <c r="KP182" s="513"/>
      <c r="KQ182" s="513"/>
      <c r="KR182" s="513"/>
      <c r="KS182" s="513"/>
      <c r="KT182" s="513"/>
      <c r="KU182" s="513"/>
      <c r="KV182" s="513"/>
      <c r="KW182" s="513"/>
      <c r="KX182" s="513"/>
      <c r="KY182" s="513"/>
      <c r="KZ182" s="513"/>
      <c r="LA182" s="513"/>
      <c r="LB182" s="513"/>
      <c r="LC182" s="513"/>
      <c r="LD182" s="513"/>
      <c r="LE182" s="513"/>
      <c r="LF182" s="513"/>
      <c r="LG182" s="513"/>
      <c r="LH182" s="513"/>
      <c r="LI182" s="513"/>
      <c r="LJ182" s="513"/>
      <c r="LK182" s="513"/>
      <c r="LL182" s="513"/>
      <c r="LM182" s="513"/>
      <c r="LN182" s="513"/>
      <c r="LO182" s="513"/>
      <c r="LP182" s="513"/>
      <c r="LQ182" s="513"/>
      <c r="LR182" s="513"/>
      <c r="LS182" s="513"/>
      <c r="LT182" s="513"/>
      <c r="LU182" s="513"/>
      <c r="LV182" s="513"/>
      <c r="LW182" s="513"/>
      <c r="LX182" s="513"/>
      <c r="LY182" s="513"/>
      <c r="LZ182" s="513"/>
      <c r="MA182" s="513"/>
      <c r="MB182" s="513"/>
      <c r="MC182" s="513"/>
      <c r="MD182" s="513"/>
      <c r="ME182" s="513"/>
      <c r="MF182" s="513"/>
      <c r="MG182" s="513"/>
      <c r="MH182" s="513"/>
      <c r="MI182" s="513"/>
      <c r="MJ182" s="513"/>
      <c r="MK182" s="513"/>
      <c r="ML182" s="513"/>
      <c r="MM182" s="513"/>
      <c r="MN182" s="513"/>
      <c r="MO182" s="513"/>
      <c r="MP182" s="513"/>
      <c r="MQ182" s="513"/>
      <c r="MR182" s="513"/>
      <c r="MS182" s="513"/>
      <c r="MT182" s="513"/>
      <c r="MU182" s="513"/>
      <c r="MV182" s="513"/>
      <c r="MW182" s="513"/>
      <c r="MX182" s="513"/>
      <c r="MY182" s="513"/>
      <c r="MZ182" s="513"/>
      <c r="NA182" s="513"/>
      <c r="NB182" s="513"/>
      <c r="NC182" s="513"/>
      <c r="ND182" s="513"/>
      <c r="NE182" s="513"/>
      <c r="NF182" s="513"/>
      <c r="NG182" s="513"/>
      <c r="NH182" s="513"/>
      <c r="NI182" s="513"/>
      <c r="NJ182" s="513"/>
      <c r="NK182" s="513"/>
      <c r="NL182" s="513"/>
      <c r="NM182" s="513"/>
      <c r="NN182" s="513"/>
      <c r="NO182" s="513"/>
      <c r="NP182" s="513"/>
      <c r="NQ182" s="513"/>
      <c r="NR182" s="513"/>
      <c r="NS182" s="513"/>
      <c r="NT182" s="513"/>
      <c r="NU182" s="513"/>
      <c r="NV182" s="513"/>
      <c r="NW182" s="513"/>
      <c r="NX182" s="513"/>
      <c r="NY182" s="513"/>
      <c r="NZ182" s="513"/>
      <c r="OA182" s="513"/>
      <c r="OB182" s="513"/>
      <c r="OC182" s="513"/>
      <c r="OD182" s="513"/>
      <c r="OE182" s="513"/>
      <c r="OF182" s="513"/>
      <c r="OG182" s="513"/>
      <c r="OH182" s="513"/>
      <c r="OI182" s="513"/>
      <c r="OJ182" s="513"/>
      <c r="OK182" s="513"/>
      <c r="OL182" s="513"/>
      <c r="OM182" s="513"/>
      <c r="ON182" s="513"/>
      <c r="OO182" s="513"/>
      <c r="OP182" s="513"/>
      <c r="OQ182" s="513"/>
      <c r="OR182" s="513"/>
      <c r="OS182" s="513"/>
      <c r="OT182" s="513"/>
      <c r="OU182" s="513"/>
      <c r="OV182" s="513"/>
      <c r="OW182" s="513"/>
      <c r="OX182" s="513"/>
      <c r="OY182" s="513"/>
      <c r="OZ182" s="513"/>
      <c r="PA182" s="513"/>
      <c r="PB182" s="513"/>
      <c r="PC182" s="513"/>
      <c r="PD182" s="513"/>
      <c r="PE182" s="513"/>
      <c r="PF182" s="513"/>
      <c r="PG182" s="513"/>
      <c r="PH182" s="513"/>
      <c r="PI182" s="513"/>
      <c r="PJ182" s="513"/>
      <c r="PK182" s="513"/>
      <c r="PL182" s="513"/>
      <c r="PM182" s="513"/>
      <c r="PN182" s="513"/>
      <c r="PO182" s="513"/>
      <c r="PP182" s="513"/>
      <c r="PQ182" s="513"/>
      <c r="PR182" s="513"/>
      <c r="PS182" s="513"/>
      <c r="PT182" s="513"/>
      <c r="PU182" s="513"/>
      <c r="PV182" s="513"/>
      <c r="PW182" s="513"/>
      <c r="PX182" s="513"/>
      <c r="PY182" s="513"/>
      <c r="PZ182" s="513"/>
      <c r="QA182" s="513"/>
      <c r="QB182" s="513"/>
      <c r="QC182" s="513"/>
      <c r="QD182" s="513"/>
      <c r="QE182" s="513"/>
      <c r="QF182" s="513"/>
      <c r="QG182" s="513"/>
      <c r="QH182" s="513"/>
      <c r="QI182" s="513"/>
      <c r="QJ182" s="513"/>
      <c r="QK182" s="513"/>
      <c r="QL182" s="513"/>
      <c r="QM182" s="513"/>
      <c r="QN182" s="513"/>
      <c r="QO182" s="513"/>
      <c r="QP182" s="513"/>
      <c r="QQ182" s="513"/>
      <c r="QR182" s="513"/>
      <c r="QS182" s="513"/>
      <c r="QT182" s="513"/>
      <c r="QU182" s="513"/>
      <c r="QV182" s="513"/>
      <c r="QW182" s="513"/>
      <c r="QX182" s="513"/>
      <c r="QY182" s="513"/>
      <c r="QZ182" s="513"/>
      <c r="RA182" s="513"/>
      <c r="RB182" s="513"/>
      <c r="RC182" s="513"/>
      <c r="RD182" s="513"/>
      <c r="RE182" s="513"/>
      <c r="RF182" s="513"/>
      <c r="RG182" s="513"/>
      <c r="RH182" s="513"/>
      <c r="RI182" s="513"/>
      <c r="RJ182" s="513"/>
      <c r="RK182" s="513"/>
      <c r="RL182" s="513"/>
      <c r="RM182" s="513"/>
      <c r="RN182" s="513"/>
      <c r="RO182" s="513"/>
      <c r="RP182" s="513"/>
      <c r="RQ182" s="513"/>
      <c r="RR182" s="513"/>
      <c r="RS182" s="513"/>
      <c r="RT182" s="513"/>
      <c r="RU182" s="513"/>
      <c r="RV182" s="513"/>
      <c r="RW182" s="513"/>
      <c r="RX182" s="513"/>
      <c r="RY182" s="513"/>
      <c r="RZ182" s="513"/>
      <c r="SA182" s="513"/>
      <c r="SB182" s="513"/>
      <c r="SC182" s="513"/>
      <c r="SD182" s="513"/>
      <c r="SE182" s="513"/>
      <c r="SF182" s="513"/>
      <c r="SG182" s="513"/>
      <c r="SH182" s="513"/>
      <c r="SI182" s="513"/>
      <c r="SJ182" s="513"/>
      <c r="SK182" s="513"/>
      <c r="SL182" s="513"/>
      <c r="SM182" s="513"/>
      <c r="SN182" s="513"/>
      <c r="SO182" s="513"/>
      <c r="SP182" s="513"/>
      <c r="SQ182" s="513"/>
      <c r="SR182" s="513"/>
      <c r="SS182" s="513"/>
      <c r="ST182" s="513"/>
      <c r="SU182" s="513"/>
      <c r="SV182" s="513"/>
      <c r="SW182" s="513"/>
      <c r="SX182" s="513"/>
      <c r="SY182" s="513"/>
      <c r="SZ182" s="513"/>
      <c r="TA182" s="513"/>
      <c r="TB182" s="513"/>
      <c r="TC182" s="513"/>
      <c r="TD182" s="513"/>
      <c r="TE182" s="513"/>
      <c r="TF182" s="513"/>
      <c r="TG182" s="513"/>
      <c r="TH182" s="513"/>
      <c r="TI182" s="513"/>
      <c r="TJ182" s="513"/>
      <c r="TK182" s="513"/>
      <c r="TL182" s="513"/>
      <c r="TM182" s="513"/>
      <c r="TN182" s="513"/>
      <c r="TO182" s="513"/>
      <c r="TP182" s="513"/>
      <c r="TQ182" s="513"/>
      <c r="TR182" s="513"/>
      <c r="TS182" s="513"/>
      <c r="TT182" s="513"/>
      <c r="TU182" s="513"/>
      <c r="TV182" s="513"/>
      <c r="TW182" s="513"/>
      <c r="TX182" s="513"/>
      <c r="TY182" s="513"/>
      <c r="TZ182" s="513"/>
      <c r="UA182" s="513"/>
      <c r="UB182" s="513"/>
      <c r="UC182" s="513"/>
      <c r="UD182" s="513"/>
      <c r="UE182" s="513"/>
      <c r="UF182" s="513"/>
      <c r="UG182" s="513"/>
      <c r="UH182" s="513"/>
      <c r="UI182" s="513"/>
      <c r="UJ182" s="513"/>
      <c r="UK182" s="513"/>
      <c r="UL182" s="513"/>
      <c r="UM182" s="513"/>
      <c r="UN182" s="513"/>
      <c r="UO182" s="513"/>
      <c r="UP182" s="513"/>
      <c r="UQ182" s="513"/>
      <c r="UR182" s="513"/>
      <c r="US182" s="513"/>
      <c r="UT182" s="513"/>
      <c r="UU182" s="513"/>
      <c r="UV182" s="513"/>
      <c r="UW182" s="513"/>
      <c r="UX182" s="513"/>
      <c r="UY182" s="513"/>
      <c r="UZ182" s="513"/>
      <c r="VA182" s="513"/>
      <c r="VB182" s="513"/>
      <c r="VC182" s="513"/>
      <c r="VD182" s="513"/>
      <c r="VE182" s="513"/>
      <c r="VF182" s="513"/>
      <c r="VG182" s="513"/>
      <c r="VH182" s="513"/>
      <c r="VI182" s="513"/>
      <c r="VJ182" s="513"/>
      <c r="VK182" s="513"/>
      <c r="VL182" s="513"/>
      <c r="VM182" s="513"/>
      <c r="VN182" s="513"/>
      <c r="VO182" s="513"/>
      <c r="VP182" s="513"/>
      <c r="VQ182" s="513"/>
      <c r="VR182" s="513"/>
      <c r="VS182" s="513"/>
      <c r="VT182" s="513"/>
      <c r="VU182" s="513"/>
      <c r="VV182" s="513"/>
      <c r="VW182" s="513"/>
      <c r="VX182" s="513"/>
      <c r="VY182" s="513"/>
      <c r="VZ182" s="513"/>
      <c r="WA182" s="513"/>
      <c r="WB182" s="513"/>
      <c r="WC182" s="513"/>
      <c r="WD182" s="513"/>
      <c r="WE182" s="513"/>
      <c r="WF182" s="513"/>
      <c r="WG182" s="513"/>
      <c r="WH182" s="513"/>
      <c r="WI182" s="513"/>
      <c r="WJ182" s="513"/>
      <c r="WK182" s="513"/>
      <c r="WL182" s="513"/>
      <c r="WM182" s="513"/>
      <c r="WN182" s="513"/>
      <c r="WO182" s="513"/>
      <c r="WP182" s="513"/>
      <c r="WQ182" s="513"/>
      <c r="WR182" s="513"/>
      <c r="WS182" s="513"/>
      <c r="WT182" s="513"/>
      <c r="WU182" s="513"/>
      <c r="WV182" s="513"/>
      <c r="WW182" s="513"/>
      <c r="WX182" s="513"/>
      <c r="WY182" s="513"/>
      <c r="WZ182" s="513"/>
      <c r="XA182" s="513"/>
      <c r="XB182" s="513"/>
      <c r="XC182" s="513"/>
      <c r="XD182" s="513"/>
      <c r="XE182" s="513"/>
      <c r="XF182" s="513"/>
      <c r="XG182" s="513"/>
      <c r="XH182" s="513"/>
      <c r="XI182" s="513"/>
      <c r="XJ182" s="513"/>
      <c r="XK182" s="513"/>
      <c r="XL182" s="513"/>
      <c r="XM182" s="513"/>
      <c r="XN182" s="513"/>
      <c r="XO182" s="513"/>
      <c r="XP182" s="513"/>
      <c r="XQ182" s="513"/>
      <c r="XR182" s="513"/>
      <c r="XS182" s="513"/>
      <c r="XT182" s="513"/>
      <c r="XU182" s="513"/>
      <c r="XV182" s="513"/>
      <c r="XW182" s="513"/>
      <c r="XX182" s="513"/>
      <c r="XY182" s="513"/>
      <c r="XZ182" s="513"/>
      <c r="YA182" s="513"/>
      <c r="YB182" s="513"/>
      <c r="YC182" s="513"/>
      <c r="YD182" s="513"/>
      <c r="YE182" s="513"/>
      <c r="YF182" s="513"/>
      <c r="YG182" s="513"/>
      <c r="YH182" s="513"/>
      <c r="YI182" s="513"/>
      <c r="YJ182" s="513"/>
      <c r="YK182" s="513"/>
      <c r="YL182" s="513"/>
      <c r="YM182" s="513"/>
      <c r="YN182" s="513"/>
      <c r="YO182" s="513"/>
      <c r="YP182" s="513"/>
      <c r="YQ182" s="513"/>
      <c r="YR182" s="513"/>
      <c r="YS182" s="513"/>
      <c r="YT182" s="513"/>
      <c r="YU182" s="513"/>
      <c r="YV182" s="513"/>
      <c r="YW182" s="513"/>
      <c r="YX182" s="513"/>
      <c r="YY182" s="513"/>
      <c r="YZ182" s="513"/>
      <c r="ZA182" s="513"/>
      <c r="ZB182" s="513"/>
      <c r="ZC182" s="513"/>
      <c r="ZD182" s="513"/>
      <c r="ZE182" s="513"/>
      <c r="ZF182" s="513"/>
      <c r="ZG182" s="513"/>
      <c r="ZH182" s="513"/>
      <c r="ZI182" s="513"/>
      <c r="ZJ182" s="513"/>
      <c r="ZK182" s="513"/>
      <c r="ZL182" s="513"/>
      <c r="ZM182" s="513"/>
      <c r="ZN182" s="513"/>
      <c r="ZO182" s="513"/>
      <c r="ZP182" s="513"/>
      <c r="ZQ182" s="513"/>
      <c r="ZR182" s="513"/>
      <c r="ZS182" s="513"/>
      <c r="ZT182" s="513"/>
      <c r="ZU182" s="513"/>
      <c r="ZV182" s="513"/>
      <c r="ZW182" s="513"/>
      <c r="ZX182" s="513"/>
      <c r="ZY182" s="513"/>
      <c r="ZZ182" s="513"/>
      <c r="AAA182" s="513"/>
      <c r="AAB182" s="513"/>
      <c r="AAC182" s="513"/>
      <c r="AAD182" s="513"/>
      <c r="AAE182" s="513"/>
      <c r="AAF182" s="513"/>
      <c r="AAG182" s="513"/>
      <c r="AAH182" s="513"/>
      <c r="AAI182" s="513"/>
      <c r="AAJ182" s="513"/>
      <c r="AAK182" s="513"/>
      <c r="AAL182" s="513"/>
      <c r="AAM182" s="513"/>
      <c r="AAN182" s="513"/>
      <c r="AAO182" s="513"/>
      <c r="AAP182" s="513"/>
      <c r="AAQ182" s="513"/>
      <c r="AAR182" s="513"/>
      <c r="AAS182" s="513"/>
      <c r="AAT182" s="513"/>
      <c r="AAU182" s="513"/>
      <c r="AAV182" s="513"/>
      <c r="AAW182" s="513"/>
      <c r="AAX182" s="513"/>
      <c r="AAY182" s="513"/>
      <c r="AAZ182" s="513"/>
      <c r="ABA182" s="513"/>
      <c r="ABB182" s="513"/>
      <c r="ABC182" s="513"/>
      <c r="ABD182" s="513"/>
      <c r="ABE182" s="513"/>
      <c r="ABF182" s="513"/>
      <c r="ABG182" s="513"/>
      <c r="ABH182" s="513"/>
      <c r="ABI182" s="513"/>
      <c r="ABJ182" s="513"/>
      <c r="ABK182" s="513"/>
      <c r="ABL182" s="513"/>
      <c r="ABM182" s="513"/>
      <c r="ABN182" s="513"/>
      <c r="ABO182" s="513"/>
      <c r="ABP182" s="513"/>
      <c r="ABQ182" s="513"/>
      <c r="ABR182" s="513"/>
      <c r="ABS182" s="513"/>
      <c r="ABT182" s="513"/>
      <c r="ABU182" s="513"/>
      <c r="ABV182" s="513"/>
      <c r="ABW182" s="513"/>
      <c r="ABX182" s="513"/>
      <c r="ABY182" s="513"/>
      <c r="ABZ182" s="513"/>
      <c r="ACA182" s="513"/>
      <c r="ACB182" s="513"/>
      <c r="ACC182" s="513"/>
      <c r="ACD182" s="513"/>
      <c r="ACE182" s="513"/>
      <c r="ACF182" s="513"/>
      <c r="ACG182" s="513"/>
      <c r="ACH182" s="513"/>
      <c r="ACI182" s="513"/>
      <c r="ACJ182" s="513"/>
      <c r="ACK182" s="513"/>
      <c r="ACL182" s="513"/>
      <c r="ACM182" s="513"/>
      <c r="ACN182" s="513"/>
      <c r="ACO182" s="513"/>
      <c r="ACP182" s="513"/>
      <c r="ACQ182" s="513"/>
      <c r="ACR182" s="513"/>
      <c r="ACS182" s="513"/>
      <c r="ACT182" s="513"/>
      <c r="ACU182" s="513"/>
      <c r="ACV182" s="513"/>
      <c r="ACW182" s="513"/>
      <c r="ACX182" s="513"/>
      <c r="ACY182" s="513"/>
      <c r="ACZ182" s="513"/>
      <c r="ADA182" s="513"/>
      <c r="ADB182" s="513"/>
      <c r="ADC182" s="513"/>
      <c r="ADD182" s="513"/>
      <c r="ADE182" s="513"/>
      <c r="ADF182" s="513"/>
      <c r="ADG182" s="513"/>
      <c r="ADH182" s="513"/>
      <c r="ADI182" s="513"/>
      <c r="ADJ182" s="513"/>
      <c r="ADK182" s="513"/>
      <c r="ADL182" s="513"/>
      <c r="ADM182" s="513"/>
      <c r="ADN182" s="513"/>
      <c r="ADO182" s="513"/>
      <c r="ADP182" s="513"/>
      <c r="ADQ182" s="513"/>
      <c r="ADR182" s="513"/>
      <c r="ADS182" s="513"/>
      <c r="ADT182" s="513"/>
      <c r="ADU182" s="513"/>
      <c r="ADV182" s="513"/>
      <c r="ADW182" s="513"/>
      <c r="ADX182" s="513"/>
      <c r="ADY182" s="513"/>
      <c r="ADZ182" s="513"/>
      <c r="AEA182" s="513"/>
      <c r="AEB182" s="513"/>
      <c r="AEC182" s="513"/>
      <c r="AED182" s="513"/>
      <c r="AEE182" s="513"/>
      <c r="AEF182" s="513"/>
      <c r="AEG182" s="513"/>
      <c r="AEH182" s="513"/>
      <c r="AEI182" s="513"/>
      <c r="AEJ182" s="513"/>
      <c r="AEK182" s="513"/>
      <c r="AEL182" s="513"/>
      <c r="AEM182" s="513"/>
      <c r="AEN182" s="513"/>
      <c r="AEO182" s="513"/>
      <c r="AEP182" s="513"/>
      <c r="AEQ182" s="513"/>
      <c r="AER182" s="513"/>
      <c r="AES182" s="513"/>
      <c r="AET182" s="513"/>
      <c r="AEU182" s="513"/>
      <c r="AEV182" s="513"/>
      <c r="AEW182" s="513"/>
      <c r="AEX182" s="513"/>
      <c r="AEY182" s="513"/>
      <c r="AEZ182" s="513"/>
      <c r="AFA182" s="513"/>
      <c r="AFB182" s="513"/>
      <c r="AFC182" s="513"/>
      <c r="AFD182" s="513"/>
      <c r="AFE182" s="513"/>
      <c r="AFF182" s="513"/>
      <c r="AFG182" s="513"/>
      <c r="AFH182" s="513"/>
      <c r="AFI182" s="513"/>
      <c r="AFJ182" s="513"/>
      <c r="AFK182" s="513"/>
      <c r="AFL182" s="513"/>
      <c r="AFM182" s="513"/>
      <c r="AFN182" s="513"/>
      <c r="AFO182" s="513"/>
      <c r="AFP182" s="513"/>
      <c r="AFQ182" s="513"/>
      <c r="AFR182" s="513"/>
      <c r="AFS182" s="513"/>
      <c r="AFT182" s="513"/>
      <c r="AFU182" s="513"/>
      <c r="AFV182" s="513"/>
      <c r="AFW182" s="513"/>
      <c r="AFX182" s="513"/>
      <c r="AFY182" s="513"/>
      <c r="AFZ182" s="513"/>
      <c r="AGA182" s="513"/>
      <c r="AGB182" s="513"/>
      <c r="AGC182" s="513"/>
      <c r="AGD182" s="513"/>
      <c r="AGE182" s="513"/>
      <c r="AGF182" s="513"/>
      <c r="AGG182" s="513"/>
      <c r="AGH182" s="513"/>
      <c r="AGI182" s="513"/>
      <c r="AGJ182" s="513"/>
      <c r="AGK182" s="513"/>
      <c r="AGL182" s="513"/>
      <c r="AGM182" s="513"/>
      <c r="AGN182" s="513"/>
      <c r="AGO182" s="513"/>
      <c r="AGP182" s="513"/>
      <c r="AGQ182" s="513"/>
      <c r="AGR182" s="513"/>
      <c r="AGS182" s="513"/>
      <c r="AGT182" s="513"/>
      <c r="AGU182" s="513"/>
      <c r="AGV182" s="513"/>
      <c r="AGW182" s="513"/>
      <c r="AGX182" s="513"/>
      <c r="AGY182" s="513"/>
      <c r="AGZ182" s="513"/>
      <c r="AHA182" s="513"/>
      <c r="AHB182" s="513"/>
      <c r="AHC182" s="513"/>
      <c r="AHD182" s="513"/>
      <c r="AHE182" s="513"/>
      <c r="AHF182" s="513"/>
      <c r="AHG182" s="513"/>
      <c r="AHH182" s="513"/>
      <c r="AHI182" s="513"/>
      <c r="AHJ182" s="513"/>
      <c r="AHK182" s="513"/>
      <c r="AHL182" s="513"/>
      <c r="AHM182" s="513"/>
      <c r="AHN182" s="513"/>
      <c r="AHO182" s="513"/>
      <c r="AHP182" s="513"/>
      <c r="AHQ182" s="513"/>
      <c r="AHR182" s="513"/>
      <c r="AHS182" s="513"/>
      <c r="AHT182" s="513"/>
      <c r="AHU182" s="513"/>
      <c r="AHV182" s="513"/>
      <c r="AHW182" s="513"/>
      <c r="AHX182" s="513"/>
      <c r="AHY182" s="513"/>
      <c r="AHZ182" s="513"/>
      <c r="AIA182" s="513"/>
      <c r="AIB182" s="513"/>
      <c r="AIC182" s="513"/>
      <c r="AID182" s="513"/>
      <c r="AIE182" s="513"/>
      <c r="AIF182" s="513"/>
      <c r="AIG182" s="513"/>
      <c r="AIH182" s="513"/>
      <c r="AII182" s="513"/>
      <c r="AIJ182" s="513"/>
      <c r="AIK182" s="513"/>
      <c r="AIL182" s="513"/>
      <c r="AIM182" s="513"/>
      <c r="AIN182" s="513"/>
      <c r="AIO182" s="513"/>
      <c r="AIP182" s="513"/>
      <c r="AIQ182" s="513"/>
      <c r="AIR182" s="513"/>
      <c r="AIS182" s="513"/>
      <c r="AIT182" s="513"/>
      <c r="AIU182" s="513"/>
      <c r="AIV182" s="513"/>
      <c r="AIW182" s="513"/>
      <c r="AIX182" s="513"/>
      <c r="AIY182" s="513"/>
      <c r="AIZ182" s="513"/>
      <c r="AJA182" s="513"/>
      <c r="AJB182" s="513"/>
      <c r="AJC182" s="513"/>
      <c r="AJD182" s="513"/>
      <c r="AJE182" s="513"/>
      <c r="AJF182" s="513"/>
      <c r="AJG182" s="513"/>
      <c r="AJH182" s="513"/>
      <c r="AJI182" s="513"/>
      <c r="AJJ182" s="513"/>
      <c r="AJK182" s="513"/>
      <c r="AJL182" s="513"/>
      <c r="AJM182" s="513"/>
      <c r="AJN182" s="513"/>
      <c r="AJO182" s="513"/>
      <c r="AJP182" s="513"/>
      <c r="AJQ182" s="513"/>
      <c r="AJR182" s="513"/>
      <c r="AJS182" s="513"/>
      <c r="AJT182" s="513"/>
      <c r="AJU182" s="513"/>
      <c r="AJV182" s="513"/>
      <c r="AJW182" s="513"/>
      <c r="AJX182" s="513"/>
      <c r="AJY182" s="513"/>
      <c r="AJZ182" s="513"/>
      <c r="AKA182" s="513"/>
      <c r="AKB182" s="513"/>
      <c r="AKC182" s="513"/>
      <c r="AKD182" s="513"/>
      <c r="AKE182" s="513"/>
      <c r="AKF182" s="513"/>
      <c r="AKG182" s="513"/>
      <c r="AKH182" s="513"/>
      <c r="AKI182" s="513"/>
      <c r="AKJ182" s="513"/>
      <c r="AKK182" s="513"/>
      <c r="AKL182" s="513"/>
      <c r="AKM182" s="513"/>
      <c r="AKN182" s="513"/>
      <c r="AKO182" s="513"/>
      <c r="AKP182" s="513"/>
      <c r="AKQ182" s="513"/>
      <c r="AKR182" s="513"/>
      <c r="AKS182" s="513"/>
      <c r="AKT182" s="513"/>
      <c r="AKU182" s="513"/>
      <c r="AKV182" s="513"/>
      <c r="AKW182" s="513"/>
      <c r="AKX182" s="513"/>
      <c r="AKY182" s="513"/>
      <c r="AKZ182" s="513"/>
      <c r="ALA182" s="513"/>
      <c r="ALB182" s="513"/>
      <c r="ALC182" s="513"/>
      <c r="ALD182" s="513"/>
      <c r="ALE182" s="513"/>
      <c r="ALF182" s="513"/>
      <c r="ALG182" s="513"/>
      <c r="ALH182" s="513"/>
      <c r="ALI182" s="513"/>
      <c r="ALJ182" s="513"/>
      <c r="ALK182" s="513"/>
      <c r="ALL182" s="513"/>
      <c r="ALM182" s="513"/>
      <c r="ALN182" s="513"/>
      <c r="ALO182" s="513"/>
      <c r="ALP182" s="513"/>
      <c r="ALQ182" s="513"/>
      <c r="ALR182" s="513"/>
      <c r="ALS182" s="513"/>
      <c r="ALT182" s="513"/>
      <c r="ALU182" s="513"/>
      <c r="ALV182" s="513"/>
      <c r="ALW182" s="513"/>
      <c r="ALX182" s="513"/>
      <c r="ALY182" s="513"/>
      <c r="ALZ182" s="513"/>
      <c r="AMA182" s="513"/>
      <c r="AMB182" s="513"/>
      <c r="AMC182" s="513"/>
      <c r="AMD182" s="513"/>
      <c r="AME182" s="513"/>
      <c r="AMF182" s="513"/>
      <c r="AMG182" s="513"/>
      <c r="AMH182" s="513"/>
      <c r="AMI182" s="513"/>
      <c r="AMJ182" s="513"/>
      <c r="AMK182" s="513"/>
      <c r="AML182" s="513"/>
      <c r="AMM182" s="513"/>
      <c r="AMN182" s="513"/>
      <c r="AMO182" s="513"/>
      <c r="AMP182" s="513"/>
      <c r="AMQ182" s="513"/>
      <c r="AMR182" s="513"/>
      <c r="AMS182" s="513"/>
      <c r="AMT182" s="513"/>
      <c r="AMU182" s="513"/>
      <c r="AMV182" s="513"/>
      <c r="AMW182" s="513"/>
      <c r="AMX182" s="513"/>
      <c r="AMY182" s="513"/>
      <c r="AMZ182" s="513"/>
      <c r="ANA182" s="513"/>
      <c r="ANB182" s="513"/>
      <c r="ANC182" s="513"/>
      <c r="AND182" s="513"/>
      <c r="ANE182" s="513"/>
      <c r="ANF182" s="513"/>
      <c r="ANG182" s="513"/>
      <c r="ANH182" s="513"/>
      <c r="ANI182" s="513"/>
      <c r="ANJ182" s="513"/>
      <c r="ANK182" s="513"/>
      <c r="ANL182" s="513"/>
      <c r="ANM182" s="513"/>
      <c r="ANN182" s="513"/>
      <c r="ANO182" s="513"/>
      <c r="ANP182" s="513"/>
      <c r="ANQ182" s="513"/>
      <c r="ANR182" s="513"/>
      <c r="ANS182" s="513"/>
      <c r="ANT182" s="513"/>
      <c r="ANU182" s="513"/>
      <c r="ANV182" s="513"/>
      <c r="ANW182" s="513"/>
      <c r="ANX182" s="513"/>
      <c r="ANY182" s="513"/>
      <c r="ANZ182" s="513"/>
      <c r="AOA182" s="513"/>
      <c r="AOB182" s="513"/>
      <c r="AOC182" s="513"/>
      <c r="AOD182" s="513"/>
      <c r="AOE182" s="513"/>
      <c r="AOF182" s="513"/>
      <c r="AOG182" s="513"/>
      <c r="AOH182" s="513"/>
      <c r="AOI182" s="513"/>
      <c r="AOJ182" s="513"/>
      <c r="AOK182" s="513"/>
      <c r="AOL182" s="513"/>
      <c r="AOM182" s="513"/>
      <c r="AON182" s="513"/>
      <c r="AOO182" s="513"/>
      <c r="AOP182" s="513"/>
      <c r="AOQ182" s="513"/>
      <c r="AOR182" s="513"/>
      <c r="AOS182" s="513"/>
      <c r="AOT182" s="513"/>
      <c r="AOU182" s="513"/>
      <c r="AOV182" s="513"/>
      <c r="AOW182" s="513"/>
      <c r="AOX182" s="513"/>
      <c r="AOY182" s="513"/>
      <c r="AOZ182" s="513"/>
      <c r="APA182" s="513"/>
      <c r="APB182" s="513"/>
      <c r="APC182" s="513"/>
      <c r="APD182" s="513"/>
      <c r="APE182" s="513"/>
      <c r="APF182" s="513"/>
      <c r="APG182" s="513"/>
      <c r="APH182" s="513"/>
      <c r="API182" s="513"/>
      <c r="APJ182" s="513"/>
      <c r="APK182" s="513"/>
      <c r="APL182" s="513"/>
      <c r="APM182" s="513"/>
      <c r="APN182" s="513"/>
      <c r="APO182" s="513"/>
      <c r="APP182" s="513"/>
      <c r="APQ182" s="513"/>
      <c r="APR182" s="513"/>
      <c r="APS182" s="513"/>
      <c r="APT182" s="513"/>
      <c r="APU182" s="513"/>
      <c r="APV182" s="513"/>
      <c r="APW182" s="513"/>
      <c r="APX182" s="513"/>
      <c r="APY182" s="513"/>
      <c r="APZ182" s="513"/>
      <c r="AQA182" s="513"/>
      <c r="AQB182" s="513"/>
      <c r="AQC182" s="513"/>
      <c r="AQD182" s="513"/>
      <c r="AQE182" s="513"/>
      <c r="AQF182" s="513"/>
      <c r="AQG182" s="513"/>
      <c r="AQH182" s="513"/>
      <c r="AQI182" s="513"/>
      <c r="AQJ182" s="513"/>
      <c r="AQK182" s="513"/>
      <c r="AQL182" s="513"/>
      <c r="AQM182" s="513"/>
      <c r="AQN182" s="513"/>
      <c r="AQO182" s="513"/>
      <c r="AQP182" s="513"/>
      <c r="AQQ182" s="513"/>
      <c r="AQR182" s="513"/>
      <c r="AQS182" s="513"/>
      <c r="AQT182" s="513"/>
      <c r="AQU182" s="513"/>
      <c r="AQV182" s="513"/>
      <c r="AQW182" s="513"/>
      <c r="AQX182" s="513"/>
      <c r="AQY182" s="513"/>
      <c r="AQZ182" s="513"/>
      <c r="ARA182" s="513"/>
      <c r="ARB182" s="513"/>
      <c r="ARC182" s="513"/>
      <c r="ARD182" s="513"/>
      <c r="ARE182" s="513"/>
      <c r="ARF182" s="513"/>
      <c r="ARG182" s="513"/>
      <c r="ARH182" s="513"/>
      <c r="ARI182" s="513"/>
      <c r="ARJ182" s="513"/>
      <c r="ARK182" s="513"/>
      <c r="ARL182" s="513"/>
      <c r="ARM182" s="513"/>
      <c r="ARN182" s="513"/>
      <c r="ARO182" s="513"/>
      <c r="ARP182" s="513"/>
      <c r="ARQ182" s="513"/>
      <c r="ARR182" s="513"/>
      <c r="ARS182" s="513"/>
      <c r="ART182" s="513"/>
      <c r="ARU182" s="513"/>
      <c r="ARV182" s="513"/>
      <c r="ARW182" s="513"/>
      <c r="ARX182" s="513"/>
      <c r="ARY182" s="513"/>
      <c r="ARZ182" s="513"/>
      <c r="ASA182" s="513"/>
      <c r="ASB182" s="513"/>
      <c r="ASC182" s="513"/>
      <c r="ASD182" s="513"/>
      <c r="ASE182" s="513"/>
      <c r="ASF182" s="513"/>
      <c r="ASG182" s="513"/>
      <c r="ASH182" s="513"/>
      <c r="ASI182" s="513"/>
      <c r="ASJ182" s="513"/>
      <c r="ASK182" s="513"/>
      <c r="ASL182" s="513"/>
      <c r="ASM182" s="513"/>
      <c r="ASN182" s="513"/>
      <c r="ASO182" s="513"/>
      <c r="ASP182" s="513"/>
      <c r="ASQ182" s="513"/>
      <c r="ASR182" s="513"/>
      <c r="ASS182" s="513"/>
      <c r="AST182" s="513"/>
      <c r="ASU182" s="513"/>
      <c r="ASV182" s="513"/>
      <c r="ASW182" s="513"/>
      <c r="ASX182" s="513"/>
      <c r="ASY182" s="513"/>
      <c r="ASZ182" s="513"/>
      <c r="ATA182" s="513"/>
      <c r="ATB182" s="513"/>
      <c r="ATC182" s="513"/>
      <c r="ATD182" s="513"/>
      <c r="ATE182" s="513"/>
      <c r="ATF182" s="513"/>
      <c r="ATG182" s="513"/>
      <c r="ATH182" s="513"/>
      <c r="ATI182" s="513"/>
      <c r="ATJ182" s="513"/>
      <c r="ATK182" s="513"/>
      <c r="ATL182" s="513"/>
      <c r="ATM182" s="513"/>
      <c r="ATN182" s="513"/>
      <c r="ATO182" s="513"/>
      <c r="ATP182" s="513"/>
      <c r="ATQ182" s="513"/>
      <c r="ATR182" s="513"/>
      <c r="ATS182" s="513"/>
      <c r="ATT182" s="513"/>
      <c r="ATU182" s="513"/>
      <c r="ATV182" s="513"/>
      <c r="ATW182" s="513"/>
      <c r="ATX182" s="513"/>
      <c r="ATY182" s="513"/>
      <c r="ATZ182" s="513"/>
      <c r="AUA182" s="513"/>
      <c r="AUB182" s="513"/>
      <c r="AUC182" s="513"/>
      <c r="AUD182" s="513"/>
      <c r="AUE182" s="513"/>
      <c r="AUF182" s="513"/>
      <c r="AUG182" s="513"/>
      <c r="AUH182" s="513"/>
      <c r="AUI182" s="513"/>
      <c r="AUJ182" s="513"/>
      <c r="AUK182" s="513"/>
      <c r="AUL182" s="513"/>
      <c r="AUM182" s="513"/>
      <c r="AUN182" s="513"/>
      <c r="AUO182" s="513"/>
      <c r="AUP182" s="513"/>
      <c r="AUQ182" s="513"/>
      <c r="AUR182" s="513"/>
      <c r="AUS182" s="513"/>
      <c r="AUT182" s="513"/>
      <c r="AUU182" s="513"/>
      <c r="AUV182" s="513"/>
      <c r="AUW182" s="513"/>
      <c r="AUX182" s="513"/>
      <c r="AUY182" s="513"/>
      <c r="AUZ182" s="513"/>
      <c r="AVA182" s="513"/>
      <c r="AVB182" s="513"/>
      <c r="AVC182" s="513"/>
      <c r="AVD182" s="513"/>
      <c r="AVE182" s="513"/>
      <c r="AVF182" s="513"/>
      <c r="AVG182" s="513"/>
      <c r="AVH182" s="513"/>
      <c r="AVI182" s="513"/>
      <c r="AVJ182" s="513"/>
      <c r="AVK182" s="513"/>
      <c r="AVL182" s="513"/>
      <c r="AVM182" s="513"/>
      <c r="AVN182" s="513"/>
      <c r="AVO182" s="513"/>
      <c r="AVP182" s="513"/>
      <c r="AVQ182" s="513"/>
      <c r="AVR182" s="513"/>
      <c r="AVS182" s="513"/>
      <c r="AVT182" s="513"/>
      <c r="AVU182" s="513"/>
      <c r="AVV182" s="513"/>
      <c r="AVW182" s="513"/>
      <c r="AVX182" s="513"/>
      <c r="AVY182" s="513"/>
      <c r="AVZ182" s="513"/>
      <c r="AWA182" s="513"/>
      <c r="AWB182" s="513"/>
      <c r="AWC182" s="513"/>
      <c r="AWD182" s="513"/>
      <c r="AWE182" s="513"/>
      <c r="AWF182" s="513"/>
      <c r="AWG182" s="513"/>
      <c r="AWH182" s="513"/>
      <c r="AWI182" s="513"/>
      <c r="AWJ182" s="513"/>
      <c r="AWK182" s="513"/>
      <c r="AWL182" s="513"/>
      <c r="AWM182" s="513"/>
      <c r="AWN182" s="513"/>
      <c r="AWO182" s="513"/>
      <c r="AWP182" s="513"/>
      <c r="AWQ182" s="513"/>
      <c r="AWR182" s="513"/>
      <c r="AWS182" s="513"/>
      <c r="AWT182" s="513"/>
      <c r="AWU182" s="513"/>
      <c r="AWV182" s="513"/>
      <c r="AWW182" s="513"/>
      <c r="AWX182" s="513"/>
      <c r="AWY182" s="513"/>
      <c r="AWZ182" s="513"/>
      <c r="AXA182" s="513"/>
      <c r="AXB182" s="513"/>
      <c r="AXC182" s="513"/>
      <c r="AXD182" s="513"/>
      <c r="AXE182" s="513"/>
      <c r="AXF182" s="513"/>
      <c r="AXG182" s="513"/>
      <c r="AXH182" s="513"/>
      <c r="AXI182" s="513"/>
      <c r="AXJ182" s="513"/>
      <c r="AXK182" s="513"/>
      <c r="AXL182" s="513"/>
      <c r="AXM182" s="513"/>
      <c r="AXN182" s="513"/>
      <c r="AXO182" s="513"/>
      <c r="AXP182" s="513"/>
      <c r="AXQ182" s="513"/>
      <c r="AXR182" s="513"/>
      <c r="AXS182" s="513"/>
      <c r="AXT182" s="513"/>
      <c r="AXU182" s="513"/>
      <c r="AXV182" s="513"/>
      <c r="AXW182" s="513"/>
      <c r="AXX182" s="513"/>
      <c r="AXY182" s="513"/>
      <c r="AXZ182" s="513"/>
      <c r="AYA182" s="513"/>
      <c r="AYB182" s="513"/>
      <c r="AYC182" s="513"/>
      <c r="AYD182" s="513"/>
      <c r="AYE182" s="513"/>
      <c r="AYF182" s="513"/>
      <c r="AYG182" s="513"/>
      <c r="AYH182" s="513"/>
      <c r="AYI182" s="513"/>
      <c r="AYJ182" s="513"/>
      <c r="AYK182" s="513"/>
      <c r="AYL182" s="513"/>
      <c r="AYM182" s="513"/>
      <c r="AYN182" s="513"/>
      <c r="AYO182" s="513"/>
      <c r="AYP182" s="513"/>
      <c r="AYQ182" s="513"/>
      <c r="AYR182" s="513"/>
      <c r="AYS182" s="513"/>
      <c r="AYT182" s="513"/>
      <c r="AYU182" s="513"/>
      <c r="AYV182" s="513"/>
      <c r="AYW182" s="513"/>
      <c r="AYX182" s="513"/>
      <c r="AYY182" s="513"/>
      <c r="AYZ182" s="513"/>
      <c r="AZA182" s="513"/>
      <c r="AZB182" s="513"/>
      <c r="AZC182" s="513"/>
      <c r="AZD182" s="513"/>
      <c r="AZE182" s="513"/>
      <c r="AZF182" s="513"/>
      <c r="AZG182" s="513"/>
      <c r="AZH182" s="513"/>
      <c r="AZI182" s="513"/>
      <c r="AZJ182" s="513"/>
      <c r="AZK182" s="513"/>
      <c r="AZL182" s="513"/>
      <c r="AZM182" s="513"/>
      <c r="AZN182" s="513"/>
      <c r="AZO182" s="513"/>
      <c r="AZP182" s="513"/>
      <c r="AZQ182" s="513"/>
      <c r="AZR182" s="513"/>
      <c r="AZS182" s="513"/>
      <c r="AZT182" s="513"/>
      <c r="AZU182" s="513"/>
      <c r="AZV182" s="513"/>
      <c r="AZW182" s="513"/>
      <c r="AZX182" s="513"/>
      <c r="AZY182" s="513"/>
      <c r="AZZ182" s="513"/>
      <c r="BAA182" s="513"/>
      <c r="BAB182" s="513"/>
      <c r="BAC182" s="513"/>
      <c r="BAD182" s="513"/>
      <c r="BAE182" s="513"/>
      <c r="BAF182" s="513"/>
      <c r="BAG182" s="513"/>
      <c r="BAH182" s="513"/>
      <c r="BAI182" s="513"/>
      <c r="BAJ182" s="513"/>
      <c r="BAK182" s="513"/>
      <c r="BAL182" s="513"/>
      <c r="BAM182" s="513"/>
      <c r="BAN182" s="513"/>
      <c r="BAO182" s="513"/>
      <c r="BAP182" s="513"/>
      <c r="BAQ182" s="513"/>
      <c r="BAR182" s="513"/>
      <c r="BAS182" s="513"/>
      <c r="BAT182" s="513"/>
      <c r="BAU182" s="513"/>
      <c r="BAV182" s="513"/>
      <c r="BAW182" s="513"/>
      <c r="BAX182" s="513"/>
      <c r="BAY182" s="513"/>
      <c r="BAZ182" s="513"/>
      <c r="BBA182" s="513"/>
      <c r="BBB182" s="513"/>
      <c r="BBC182" s="513"/>
      <c r="BBD182" s="513"/>
      <c r="BBE182" s="513"/>
      <c r="BBF182" s="513"/>
      <c r="BBG182" s="513"/>
      <c r="BBH182" s="513"/>
      <c r="BBI182" s="513"/>
      <c r="BBJ182" s="513"/>
      <c r="BBK182" s="513"/>
      <c r="BBL182" s="513"/>
      <c r="BBM182" s="513"/>
      <c r="BBN182" s="513"/>
      <c r="BBO182" s="513"/>
      <c r="BBP182" s="513"/>
      <c r="BBQ182" s="513"/>
      <c r="BBR182" s="513"/>
      <c r="BBS182" s="513"/>
      <c r="BBT182" s="513"/>
      <c r="BBU182" s="513"/>
      <c r="BBV182" s="513"/>
      <c r="BBW182" s="513"/>
      <c r="BBX182" s="513"/>
      <c r="BBY182" s="513"/>
      <c r="BBZ182" s="513"/>
      <c r="BCA182" s="513"/>
      <c r="BCB182" s="513"/>
      <c r="BCC182" s="513"/>
      <c r="BCD182" s="513"/>
      <c r="BCE182" s="513"/>
      <c r="BCF182" s="513"/>
      <c r="BCG182" s="513"/>
      <c r="BCH182" s="513"/>
      <c r="BCI182" s="513"/>
      <c r="BCJ182" s="513"/>
      <c r="BCK182" s="513"/>
      <c r="BCL182" s="513"/>
      <c r="BCM182" s="513"/>
      <c r="BCN182" s="513"/>
      <c r="BCO182" s="513"/>
      <c r="BCP182" s="513"/>
      <c r="BCQ182" s="513"/>
      <c r="BCR182" s="513"/>
      <c r="BCS182" s="513"/>
      <c r="BCT182" s="513"/>
      <c r="BCU182" s="513"/>
      <c r="BCV182" s="513"/>
      <c r="BCW182" s="513"/>
      <c r="BCX182" s="513"/>
      <c r="BCY182" s="513"/>
      <c r="BCZ182" s="513"/>
      <c r="BDA182" s="513"/>
      <c r="BDB182" s="513"/>
      <c r="BDC182" s="513"/>
      <c r="BDD182" s="513"/>
      <c r="BDE182" s="513"/>
      <c r="BDF182" s="513"/>
      <c r="BDG182" s="513"/>
      <c r="BDH182" s="513"/>
      <c r="BDI182" s="513"/>
      <c r="BDJ182" s="513"/>
      <c r="BDK182" s="513"/>
      <c r="BDL182" s="513"/>
      <c r="BDM182" s="513"/>
      <c r="BDN182" s="513"/>
      <c r="BDO182" s="513"/>
      <c r="BDP182" s="513"/>
      <c r="BDQ182" s="513"/>
      <c r="BDR182" s="513"/>
      <c r="BDS182" s="513"/>
      <c r="BDT182" s="513"/>
      <c r="BDU182" s="513"/>
      <c r="BDV182" s="513"/>
      <c r="BDW182" s="513"/>
      <c r="BDX182" s="513"/>
      <c r="BDY182" s="513"/>
      <c r="BDZ182" s="513"/>
      <c r="BEA182" s="513"/>
      <c r="BEB182" s="513"/>
      <c r="BEC182" s="513"/>
      <c r="BED182" s="513"/>
      <c r="BEE182" s="513"/>
      <c r="BEF182" s="513"/>
      <c r="BEG182" s="513"/>
      <c r="BEH182" s="513"/>
      <c r="BEI182" s="513"/>
      <c r="BEJ182" s="513"/>
      <c r="BEK182" s="513"/>
      <c r="BEL182" s="513"/>
      <c r="BEM182" s="513"/>
      <c r="BEN182" s="513"/>
      <c r="BEO182" s="513"/>
      <c r="BEP182" s="513"/>
      <c r="BEQ182" s="513"/>
      <c r="BER182" s="513"/>
      <c r="BES182" s="513"/>
      <c r="BET182" s="513"/>
      <c r="BEU182" s="513"/>
      <c r="BEV182" s="513"/>
      <c r="BEW182" s="513"/>
      <c r="BEX182" s="513"/>
      <c r="BEY182" s="513"/>
      <c r="BEZ182" s="513"/>
      <c r="BFA182" s="513"/>
      <c r="BFB182" s="513"/>
      <c r="BFC182" s="513"/>
      <c r="BFD182" s="513"/>
      <c r="BFE182" s="513"/>
      <c r="BFF182" s="513"/>
      <c r="BFG182" s="513"/>
      <c r="BFH182" s="513"/>
      <c r="BFI182" s="513"/>
      <c r="BFJ182" s="513"/>
      <c r="BFK182" s="513"/>
      <c r="BFL182" s="513"/>
      <c r="BFM182" s="513"/>
      <c r="BFN182" s="513"/>
      <c r="BFO182" s="513"/>
      <c r="BFP182" s="513"/>
      <c r="BFQ182" s="513"/>
      <c r="BFR182" s="513"/>
      <c r="BFS182" s="513"/>
      <c r="BFT182" s="513"/>
      <c r="BFU182" s="513"/>
      <c r="BFV182" s="513"/>
      <c r="BFW182" s="513"/>
      <c r="BFX182" s="513"/>
      <c r="BFY182" s="513"/>
      <c r="BFZ182" s="513"/>
      <c r="BGA182" s="513"/>
      <c r="BGB182" s="513"/>
      <c r="BGC182" s="513"/>
      <c r="BGD182" s="513"/>
      <c r="BGE182" s="513"/>
      <c r="BGF182" s="513"/>
      <c r="BGG182" s="513"/>
      <c r="BGH182" s="513"/>
      <c r="BGI182" s="513"/>
      <c r="BGJ182" s="513"/>
      <c r="BGK182" s="513"/>
      <c r="BGL182" s="513"/>
      <c r="BGM182" s="513"/>
      <c r="BGN182" s="513"/>
      <c r="BGO182" s="513"/>
      <c r="BGP182" s="513"/>
      <c r="BGQ182" s="513"/>
      <c r="BGR182" s="513"/>
      <c r="BGS182" s="513"/>
      <c r="BGT182" s="513"/>
      <c r="BGU182" s="513"/>
      <c r="BGV182" s="513"/>
      <c r="BGW182" s="513"/>
      <c r="BGX182" s="513"/>
      <c r="BGY182" s="513"/>
      <c r="BGZ182" s="513"/>
      <c r="BHA182" s="513"/>
      <c r="BHB182" s="513"/>
      <c r="BHC182" s="513"/>
      <c r="BHD182" s="513"/>
      <c r="BHE182" s="513"/>
      <c r="BHF182" s="513"/>
      <c r="BHG182" s="513"/>
      <c r="BHH182" s="513"/>
      <c r="BHI182" s="513"/>
      <c r="BHJ182" s="513"/>
      <c r="BHK182" s="513"/>
      <c r="BHL182" s="513"/>
      <c r="BHM182" s="513"/>
      <c r="BHN182" s="513"/>
      <c r="BHO182" s="513"/>
      <c r="BHP182" s="513"/>
      <c r="BHQ182" s="513"/>
      <c r="BHR182" s="513"/>
      <c r="BHS182" s="513"/>
      <c r="BHT182" s="513"/>
      <c r="BHU182" s="513"/>
      <c r="BHV182" s="513"/>
      <c r="BHW182" s="513"/>
      <c r="BHX182" s="513"/>
      <c r="BHY182" s="513"/>
      <c r="BHZ182" s="513"/>
      <c r="BIA182" s="513"/>
      <c r="BIB182" s="513"/>
      <c r="BIC182" s="513"/>
      <c r="BID182" s="513"/>
      <c r="BIE182" s="513"/>
      <c r="BIF182" s="513"/>
      <c r="BIG182" s="513"/>
      <c r="BIH182" s="513"/>
      <c r="BII182" s="513"/>
      <c r="BIJ182" s="513"/>
      <c r="BIK182" s="513"/>
      <c r="BIL182" s="513"/>
      <c r="BIM182" s="513"/>
      <c r="BIN182" s="513"/>
      <c r="BIO182" s="513"/>
      <c r="BIP182" s="513"/>
      <c r="BIQ182" s="513"/>
      <c r="BIR182" s="513"/>
      <c r="BIS182" s="513"/>
      <c r="BIT182" s="513"/>
      <c r="BIU182" s="513"/>
      <c r="BIV182" s="513"/>
      <c r="BIW182" s="513"/>
      <c r="BIX182" s="513"/>
      <c r="BIY182" s="513"/>
      <c r="BIZ182" s="513"/>
      <c r="BJA182" s="513"/>
      <c r="BJB182" s="513"/>
      <c r="BJC182" s="513"/>
      <c r="BJD182" s="513"/>
      <c r="BJE182" s="513"/>
      <c r="BJF182" s="513"/>
      <c r="BJG182" s="513"/>
      <c r="BJH182" s="513"/>
      <c r="BJI182" s="513"/>
      <c r="BJJ182" s="513"/>
      <c r="BJK182" s="513"/>
      <c r="BJL182" s="513"/>
      <c r="BJM182" s="513"/>
      <c r="BJN182" s="513"/>
      <c r="BJO182" s="513"/>
      <c r="BJP182" s="513"/>
      <c r="BJQ182" s="513"/>
      <c r="BJR182" s="513"/>
      <c r="BJS182" s="513"/>
      <c r="BJT182" s="513"/>
      <c r="BJU182" s="513"/>
      <c r="BJV182" s="513"/>
      <c r="BJW182" s="513"/>
      <c r="BJX182" s="513"/>
      <c r="BJY182" s="513"/>
      <c r="BJZ182" s="513"/>
      <c r="BKA182" s="513"/>
      <c r="BKB182" s="513"/>
      <c r="BKC182" s="513"/>
      <c r="BKD182" s="513"/>
      <c r="BKE182" s="513"/>
      <c r="BKF182" s="513"/>
      <c r="BKG182" s="513"/>
      <c r="BKH182" s="513"/>
      <c r="BKI182" s="513"/>
      <c r="BKJ182" s="513"/>
      <c r="BKK182" s="513"/>
      <c r="BKL182" s="513"/>
      <c r="BKM182" s="513"/>
      <c r="BKN182" s="513"/>
      <c r="BKO182" s="513"/>
      <c r="BKP182" s="513"/>
      <c r="BKQ182" s="513"/>
      <c r="BKR182" s="513"/>
      <c r="BKS182" s="513"/>
      <c r="BKT182" s="513"/>
      <c r="BKU182" s="513"/>
      <c r="BKV182" s="513"/>
      <c r="BKW182" s="513"/>
      <c r="BKX182" s="513"/>
      <c r="BKY182" s="513"/>
      <c r="BKZ182" s="513"/>
      <c r="BLA182" s="513"/>
      <c r="BLB182" s="513"/>
      <c r="BLC182" s="513"/>
      <c r="BLD182" s="513"/>
      <c r="BLE182" s="513"/>
      <c r="BLF182" s="513"/>
      <c r="BLG182" s="513"/>
      <c r="BLH182" s="513"/>
      <c r="BLI182" s="513"/>
      <c r="BLJ182" s="513"/>
      <c r="BLK182" s="513"/>
      <c r="BLL182" s="513"/>
      <c r="BLM182" s="513"/>
      <c r="BLN182" s="513"/>
      <c r="BLO182" s="513"/>
      <c r="BLP182" s="513"/>
      <c r="BLQ182" s="513"/>
      <c r="BLR182" s="513"/>
      <c r="BLS182" s="513"/>
      <c r="BLT182" s="513"/>
      <c r="BLU182" s="513"/>
      <c r="BLV182" s="513"/>
      <c r="BLW182" s="513"/>
      <c r="BLX182" s="513"/>
      <c r="BLY182" s="513"/>
      <c r="BLZ182" s="513"/>
      <c r="BMA182" s="513"/>
      <c r="BMB182" s="513"/>
      <c r="BMC182" s="513"/>
      <c r="BMD182" s="513"/>
      <c r="BME182" s="513"/>
      <c r="BMF182" s="513"/>
      <c r="BMG182" s="513"/>
      <c r="BMH182" s="513"/>
      <c r="BMI182" s="513"/>
      <c r="BMJ182" s="513"/>
      <c r="BMK182" s="513"/>
      <c r="BML182" s="513"/>
      <c r="BMM182" s="513"/>
      <c r="BMN182" s="513"/>
      <c r="BMO182" s="513"/>
      <c r="BMP182" s="513"/>
      <c r="BMQ182" s="513"/>
      <c r="BMR182" s="513"/>
      <c r="BMS182" s="513"/>
      <c r="BMT182" s="513"/>
      <c r="BMU182" s="513"/>
      <c r="BMV182" s="513"/>
      <c r="BMW182" s="513"/>
      <c r="BMX182" s="513"/>
      <c r="BMY182" s="513"/>
      <c r="BMZ182" s="513"/>
      <c r="BNA182" s="513"/>
      <c r="BNB182" s="513"/>
      <c r="BNC182" s="513"/>
      <c r="BND182" s="513"/>
      <c r="BNE182" s="513"/>
      <c r="BNF182" s="513"/>
      <c r="BNG182" s="513"/>
      <c r="BNH182" s="513"/>
      <c r="BNI182" s="513"/>
      <c r="BNJ182" s="513"/>
      <c r="BNK182" s="513"/>
      <c r="BNL182" s="513"/>
      <c r="BNM182" s="513"/>
      <c r="BNN182" s="513"/>
      <c r="BNO182" s="513"/>
      <c r="BNP182" s="513"/>
      <c r="BNQ182" s="513"/>
      <c r="BNR182" s="513"/>
      <c r="BNS182" s="513"/>
      <c r="BNT182" s="513"/>
      <c r="BNU182" s="513"/>
      <c r="BNV182" s="513"/>
      <c r="BNW182" s="513"/>
      <c r="BNX182" s="513"/>
      <c r="BNY182" s="513"/>
      <c r="BNZ182" s="513"/>
      <c r="BOA182" s="513"/>
      <c r="BOB182" s="513"/>
      <c r="BOC182" s="513"/>
      <c r="BOD182" s="513"/>
      <c r="BOE182" s="513"/>
      <c r="BOF182" s="513"/>
      <c r="BOG182" s="513"/>
      <c r="BOH182" s="513"/>
      <c r="BOI182" s="513"/>
      <c r="BOJ182" s="513"/>
      <c r="BOK182" s="513"/>
      <c r="BOL182" s="513"/>
      <c r="BOM182" s="513"/>
      <c r="BON182" s="513"/>
      <c r="BOO182" s="513"/>
      <c r="BOP182" s="513"/>
      <c r="BOQ182" s="513"/>
      <c r="BOR182" s="513"/>
      <c r="BOS182" s="513"/>
      <c r="BOT182" s="513"/>
      <c r="BOU182" s="513"/>
      <c r="BOV182" s="513"/>
      <c r="BOW182" s="513"/>
      <c r="BOX182" s="513"/>
      <c r="BOY182" s="513"/>
      <c r="BOZ182" s="513"/>
      <c r="BPA182" s="513"/>
      <c r="BPB182" s="513"/>
      <c r="BPC182" s="513"/>
      <c r="BPD182" s="513"/>
      <c r="BPE182" s="513"/>
      <c r="BPF182" s="513"/>
      <c r="BPG182" s="513"/>
      <c r="BPH182" s="513"/>
      <c r="BPI182" s="513"/>
      <c r="BPJ182" s="513"/>
      <c r="BPK182" s="513"/>
      <c r="BPL182" s="513"/>
      <c r="BPM182" s="513"/>
      <c r="BPN182" s="513"/>
      <c r="BPO182" s="513"/>
      <c r="BPP182" s="513"/>
      <c r="BPQ182" s="513"/>
      <c r="BPR182" s="513"/>
      <c r="BPS182" s="513"/>
      <c r="BPT182" s="513"/>
      <c r="BPU182" s="513"/>
      <c r="BPV182" s="513"/>
      <c r="BPW182" s="513"/>
      <c r="BPX182" s="513"/>
      <c r="BPY182" s="513"/>
      <c r="BPZ182" s="513"/>
      <c r="BQA182" s="513"/>
      <c r="BQB182" s="513"/>
      <c r="BQC182" s="513"/>
      <c r="BQD182" s="513"/>
      <c r="BQE182" s="513"/>
      <c r="BQF182" s="513"/>
      <c r="BQG182" s="513"/>
      <c r="BQH182" s="513"/>
      <c r="BQI182" s="513"/>
      <c r="BQJ182" s="513"/>
      <c r="BQK182" s="513"/>
      <c r="BQL182" s="513"/>
      <c r="BQM182" s="513"/>
      <c r="BQN182" s="513"/>
      <c r="BQO182" s="513"/>
      <c r="BQP182" s="513"/>
      <c r="BQQ182" s="513"/>
      <c r="BQR182" s="513"/>
      <c r="BQS182" s="513"/>
      <c r="BQT182" s="513"/>
      <c r="BQU182" s="513"/>
      <c r="BQV182" s="513"/>
      <c r="BQW182" s="513"/>
      <c r="BQX182" s="513"/>
      <c r="BQY182" s="513"/>
      <c r="BQZ182" s="513"/>
      <c r="BRA182" s="513"/>
      <c r="BRB182" s="513"/>
      <c r="BRC182" s="513"/>
      <c r="BRD182" s="513"/>
      <c r="BRE182" s="513"/>
      <c r="BRF182" s="513"/>
      <c r="BRG182" s="513"/>
      <c r="BRH182" s="513"/>
      <c r="BRI182" s="513"/>
      <c r="BRJ182" s="513"/>
      <c r="BRK182" s="513"/>
      <c r="BRL182" s="513"/>
      <c r="BRM182" s="513"/>
      <c r="BRN182" s="513"/>
      <c r="BRO182" s="513"/>
      <c r="BRP182" s="513"/>
      <c r="BRQ182" s="513"/>
      <c r="BRR182" s="513"/>
      <c r="BRS182" s="513"/>
      <c r="BRT182" s="513"/>
      <c r="BRU182" s="513"/>
      <c r="BRV182" s="513"/>
      <c r="BRW182" s="513"/>
      <c r="BRX182" s="513"/>
      <c r="BRY182" s="513"/>
      <c r="BRZ182" s="513"/>
      <c r="BSA182" s="513"/>
      <c r="BSB182" s="513"/>
      <c r="BSC182" s="513"/>
      <c r="BSD182" s="513"/>
      <c r="BSE182" s="513"/>
      <c r="BSF182" s="513"/>
      <c r="BSG182" s="513"/>
      <c r="BSH182" s="513"/>
      <c r="BSI182" s="513"/>
      <c r="BSJ182" s="513"/>
      <c r="BSK182" s="513"/>
      <c r="BSL182" s="513"/>
      <c r="BSM182" s="513"/>
      <c r="BSN182" s="513"/>
      <c r="BSO182" s="513"/>
      <c r="BSP182" s="513"/>
      <c r="BSQ182" s="513"/>
      <c r="BSR182" s="513"/>
      <c r="BSS182" s="513"/>
      <c r="BST182" s="513"/>
      <c r="BSU182" s="513"/>
      <c r="BSV182" s="513"/>
      <c r="BSW182" s="513"/>
      <c r="BSX182" s="513"/>
      <c r="BSY182" s="513"/>
      <c r="BSZ182" s="513"/>
      <c r="BTA182" s="513"/>
      <c r="BTB182" s="513"/>
      <c r="BTC182" s="513"/>
      <c r="BTD182" s="513"/>
      <c r="BTE182" s="513"/>
      <c r="BTF182" s="513"/>
      <c r="BTG182" s="513"/>
      <c r="BTH182" s="513"/>
      <c r="BTI182" s="513"/>
      <c r="BTJ182" s="513"/>
      <c r="BTK182" s="513"/>
      <c r="BTL182" s="513"/>
      <c r="BTM182" s="513"/>
      <c r="BTN182" s="513"/>
      <c r="BTO182" s="513"/>
      <c r="BTP182" s="513"/>
      <c r="BTQ182" s="513"/>
      <c r="BTR182" s="513"/>
      <c r="BTS182" s="513"/>
      <c r="BTT182" s="513"/>
      <c r="BTU182" s="513"/>
      <c r="BTV182" s="513"/>
      <c r="BTW182" s="513"/>
      <c r="BTX182" s="513"/>
      <c r="BTY182" s="513"/>
      <c r="BTZ182" s="513"/>
      <c r="BUA182" s="513"/>
      <c r="BUB182" s="513"/>
      <c r="BUC182" s="513"/>
      <c r="BUD182" s="513"/>
      <c r="BUE182" s="513"/>
      <c r="BUF182" s="513"/>
      <c r="BUG182" s="513"/>
      <c r="BUH182" s="513"/>
      <c r="BUI182" s="513"/>
      <c r="BUJ182" s="513"/>
      <c r="BUK182" s="513"/>
      <c r="BUL182" s="513"/>
      <c r="BUM182" s="513"/>
      <c r="BUN182" s="513"/>
      <c r="BUO182" s="513"/>
      <c r="BUP182" s="513"/>
      <c r="BUQ182" s="513"/>
      <c r="BUR182" s="513"/>
      <c r="BUS182" s="513"/>
      <c r="BUT182" s="513"/>
      <c r="BUU182" s="513"/>
      <c r="BUV182" s="513"/>
      <c r="BUW182" s="513"/>
      <c r="BUX182" s="513"/>
      <c r="BUY182" s="513"/>
      <c r="BUZ182" s="513"/>
      <c r="BVA182" s="513"/>
      <c r="BVB182" s="513"/>
      <c r="BVC182" s="513"/>
      <c r="BVD182" s="513"/>
      <c r="BVE182" s="513"/>
      <c r="BVF182" s="513"/>
      <c r="BVG182" s="513"/>
      <c r="BVH182" s="513"/>
      <c r="BVI182" s="513"/>
      <c r="BVJ182" s="513"/>
      <c r="BVK182" s="513"/>
      <c r="BVL182" s="513"/>
      <c r="BVM182" s="513"/>
      <c r="BVN182" s="513"/>
      <c r="BVO182" s="513"/>
      <c r="BVP182" s="513"/>
      <c r="BVQ182" s="513"/>
      <c r="BVR182" s="513"/>
      <c r="BVS182" s="513"/>
      <c r="BVT182" s="513"/>
      <c r="BVU182" s="513"/>
      <c r="BVV182" s="513"/>
      <c r="BVW182" s="513"/>
      <c r="BVX182" s="513"/>
      <c r="BVY182" s="513"/>
      <c r="BVZ182" s="513"/>
      <c r="BWA182" s="513"/>
      <c r="BWB182" s="513"/>
      <c r="BWC182" s="513"/>
      <c r="BWD182" s="513"/>
      <c r="BWE182" s="513"/>
      <c r="BWF182" s="513"/>
      <c r="BWG182" s="513"/>
      <c r="BWH182" s="513"/>
      <c r="BWI182" s="513"/>
      <c r="BWJ182" s="513"/>
      <c r="BWK182" s="513"/>
      <c r="BWL182" s="513"/>
      <c r="BWM182" s="513"/>
      <c r="BWN182" s="513"/>
      <c r="BWO182" s="513"/>
      <c r="BWP182" s="513"/>
      <c r="BWQ182" s="513"/>
      <c r="BWR182" s="513"/>
      <c r="BWS182" s="513"/>
      <c r="BWT182" s="513"/>
      <c r="BWU182" s="513"/>
      <c r="BWV182" s="513"/>
      <c r="BWW182" s="513"/>
      <c r="BWX182" s="513"/>
      <c r="BWY182" s="513"/>
      <c r="BWZ182" s="513"/>
      <c r="BXA182" s="513"/>
      <c r="BXB182" s="513"/>
      <c r="BXC182" s="513"/>
      <c r="BXD182" s="513"/>
      <c r="BXE182" s="513"/>
      <c r="BXF182" s="513"/>
      <c r="BXG182" s="513"/>
      <c r="BXH182" s="513"/>
      <c r="BXI182" s="513"/>
      <c r="BXJ182" s="513"/>
      <c r="BXK182" s="513"/>
      <c r="BXL182" s="513"/>
      <c r="BXM182" s="513"/>
      <c r="BXN182" s="513"/>
      <c r="BXO182" s="513"/>
      <c r="BXP182" s="513"/>
      <c r="BXQ182" s="513"/>
      <c r="BXR182" s="513"/>
      <c r="BXS182" s="513"/>
      <c r="BXT182" s="513"/>
      <c r="BXU182" s="513"/>
      <c r="BXV182" s="513"/>
      <c r="BXW182" s="513"/>
      <c r="BXX182" s="513"/>
      <c r="BXY182" s="513"/>
      <c r="BXZ182" s="513"/>
      <c r="BYA182" s="513"/>
      <c r="BYB182" s="513"/>
      <c r="BYC182" s="513"/>
      <c r="BYD182" s="513"/>
      <c r="BYE182" s="513"/>
      <c r="BYF182" s="513"/>
      <c r="BYG182" s="513"/>
      <c r="BYH182" s="513"/>
      <c r="BYI182" s="513"/>
      <c r="BYJ182" s="513"/>
      <c r="BYK182" s="513"/>
      <c r="BYL182" s="513"/>
      <c r="BYM182" s="513"/>
      <c r="BYN182" s="513"/>
      <c r="BYO182" s="513"/>
      <c r="BYP182" s="513"/>
      <c r="BYQ182" s="513"/>
      <c r="BYR182" s="513"/>
      <c r="BYS182" s="513"/>
      <c r="BYT182" s="513"/>
      <c r="BYU182" s="513"/>
      <c r="BYV182" s="513"/>
      <c r="BYW182" s="513"/>
      <c r="BYX182" s="513"/>
      <c r="BYY182" s="513"/>
      <c r="BYZ182" s="513"/>
      <c r="BZA182" s="513"/>
      <c r="BZB182" s="513"/>
      <c r="BZC182" s="513"/>
      <c r="BZD182" s="513"/>
      <c r="BZE182" s="513"/>
      <c r="BZF182" s="513"/>
      <c r="BZG182" s="513"/>
      <c r="BZH182" s="513"/>
      <c r="BZI182" s="513"/>
      <c r="BZJ182" s="513"/>
      <c r="BZK182" s="513"/>
      <c r="BZL182" s="513"/>
      <c r="BZM182" s="513"/>
      <c r="BZN182" s="513"/>
      <c r="BZO182" s="513"/>
      <c r="BZP182" s="513"/>
      <c r="BZQ182" s="513"/>
      <c r="BZR182" s="513"/>
      <c r="BZS182" s="513"/>
      <c r="BZT182" s="513"/>
      <c r="BZU182" s="513"/>
      <c r="BZV182" s="513"/>
      <c r="BZW182" s="513"/>
      <c r="BZX182" s="513"/>
      <c r="BZY182" s="513"/>
      <c r="BZZ182" s="513"/>
      <c r="CAA182" s="513"/>
      <c r="CAB182" s="513"/>
      <c r="CAC182" s="513"/>
      <c r="CAD182" s="513"/>
      <c r="CAE182" s="513"/>
      <c r="CAF182" s="513"/>
      <c r="CAG182" s="513"/>
      <c r="CAH182" s="513"/>
      <c r="CAI182" s="513"/>
      <c r="CAJ182" s="513"/>
      <c r="CAK182" s="513"/>
      <c r="CAL182" s="513"/>
      <c r="CAM182" s="513"/>
      <c r="CAN182" s="513"/>
      <c r="CAO182" s="513"/>
      <c r="CAP182" s="513"/>
      <c r="CAQ182" s="513"/>
      <c r="CAR182" s="513"/>
      <c r="CAS182" s="513"/>
      <c r="CAT182" s="513"/>
      <c r="CAU182" s="513"/>
      <c r="CAV182" s="513"/>
      <c r="CAW182" s="513"/>
      <c r="CAX182" s="513"/>
      <c r="CAY182" s="513"/>
      <c r="CAZ182" s="513"/>
      <c r="CBA182" s="513"/>
      <c r="CBB182" s="513"/>
      <c r="CBC182" s="513"/>
      <c r="CBD182" s="513"/>
      <c r="CBE182" s="513"/>
      <c r="CBF182" s="513"/>
      <c r="CBG182" s="513"/>
      <c r="CBH182" s="513"/>
      <c r="CBI182" s="513"/>
      <c r="CBJ182" s="513"/>
      <c r="CBK182" s="513"/>
      <c r="CBL182" s="513"/>
      <c r="CBM182" s="513"/>
      <c r="CBN182" s="513"/>
      <c r="CBO182" s="513"/>
      <c r="CBP182" s="513"/>
      <c r="CBQ182" s="513"/>
      <c r="CBR182" s="513"/>
      <c r="CBS182" s="513"/>
      <c r="CBT182" s="513"/>
      <c r="CBU182" s="513"/>
      <c r="CBV182" s="513"/>
      <c r="CBW182" s="513"/>
      <c r="CBX182" s="513"/>
      <c r="CBY182" s="513"/>
      <c r="CBZ182" s="513"/>
      <c r="CCA182" s="513"/>
      <c r="CCB182" s="513"/>
      <c r="CCC182" s="513"/>
      <c r="CCD182" s="513"/>
      <c r="CCE182" s="513"/>
      <c r="CCF182" s="513"/>
      <c r="CCG182" s="513"/>
      <c r="CCH182" s="513"/>
      <c r="CCI182" s="513"/>
      <c r="CCJ182" s="513"/>
      <c r="CCK182" s="513"/>
      <c r="CCL182" s="513"/>
      <c r="CCM182" s="513"/>
      <c r="CCN182" s="513"/>
      <c r="CCO182" s="513"/>
      <c r="CCP182" s="513"/>
      <c r="CCQ182" s="513"/>
      <c r="CCR182" s="513"/>
      <c r="CCS182" s="513"/>
      <c r="CCT182" s="513"/>
      <c r="CCU182" s="513"/>
      <c r="CCV182" s="513"/>
      <c r="CCW182" s="513"/>
      <c r="CCX182" s="513"/>
      <c r="CCY182" s="513"/>
      <c r="CCZ182" s="513"/>
      <c r="CDA182" s="513"/>
      <c r="CDB182" s="513"/>
      <c r="CDC182" s="513"/>
      <c r="CDD182" s="513"/>
      <c r="CDE182" s="513"/>
      <c r="CDF182" s="513"/>
      <c r="CDG182" s="513"/>
      <c r="CDH182" s="513"/>
      <c r="CDI182" s="513"/>
      <c r="CDJ182" s="513"/>
      <c r="CDK182" s="513"/>
      <c r="CDL182" s="513"/>
      <c r="CDM182" s="513"/>
      <c r="CDN182" s="513"/>
      <c r="CDO182" s="513"/>
      <c r="CDP182" s="513"/>
      <c r="CDQ182" s="513"/>
      <c r="CDR182" s="513"/>
      <c r="CDS182" s="513"/>
      <c r="CDT182" s="513"/>
      <c r="CDU182" s="513"/>
      <c r="CDV182" s="513"/>
      <c r="CDW182" s="513"/>
      <c r="CDX182" s="513"/>
      <c r="CDY182" s="513"/>
      <c r="CDZ182" s="513"/>
      <c r="CEA182" s="513"/>
      <c r="CEB182" s="513"/>
      <c r="CEC182" s="513"/>
      <c r="CED182" s="513"/>
      <c r="CEE182" s="513"/>
      <c r="CEF182" s="513"/>
      <c r="CEG182" s="513"/>
      <c r="CEH182" s="513"/>
      <c r="CEI182" s="513"/>
      <c r="CEJ182" s="513"/>
      <c r="CEK182" s="513"/>
      <c r="CEL182" s="513"/>
      <c r="CEM182" s="513"/>
      <c r="CEN182" s="513"/>
      <c r="CEO182" s="513"/>
      <c r="CEP182" s="513"/>
      <c r="CEQ182" s="513"/>
      <c r="CER182" s="513"/>
      <c r="CES182" s="513"/>
      <c r="CET182" s="513"/>
      <c r="CEU182" s="513"/>
      <c r="CEV182" s="513"/>
      <c r="CEW182" s="513"/>
      <c r="CEX182" s="513"/>
      <c r="CEY182" s="513"/>
      <c r="CEZ182" s="513"/>
      <c r="CFA182" s="513"/>
      <c r="CFB182" s="513"/>
      <c r="CFC182" s="513"/>
      <c r="CFD182" s="513"/>
      <c r="CFE182" s="513"/>
      <c r="CFF182" s="513"/>
      <c r="CFG182" s="513"/>
      <c r="CFH182" s="513"/>
      <c r="CFI182" s="513"/>
      <c r="CFJ182" s="513"/>
      <c r="CFK182" s="513"/>
      <c r="CFL182" s="513"/>
      <c r="CFM182" s="513"/>
      <c r="CFN182" s="513"/>
      <c r="CFO182" s="513"/>
      <c r="CFP182" s="513"/>
      <c r="CFQ182" s="513"/>
      <c r="CFR182" s="513"/>
      <c r="CFS182" s="513"/>
      <c r="CFT182" s="513"/>
      <c r="CFU182" s="513"/>
      <c r="CFV182" s="513"/>
      <c r="CFW182" s="513"/>
      <c r="CFX182" s="513"/>
      <c r="CFY182" s="513"/>
      <c r="CFZ182" s="513"/>
      <c r="CGA182" s="513"/>
      <c r="CGB182" s="513"/>
      <c r="CGC182" s="513"/>
      <c r="CGD182" s="513"/>
      <c r="CGE182" s="513"/>
      <c r="CGF182" s="513"/>
      <c r="CGG182" s="513"/>
      <c r="CGH182" s="513"/>
      <c r="CGI182" s="513"/>
      <c r="CGJ182" s="513"/>
      <c r="CGK182" s="513"/>
      <c r="CGL182" s="513"/>
      <c r="CGM182" s="513"/>
      <c r="CGN182" s="513"/>
      <c r="CGO182" s="513"/>
      <c r="CGP182" s="513"/>
      <c r="CGQ182" s="513"/>
      <c r="CGR182" s="513"/>
      <c r="CGS182" s="513"/>
      <c r="CGT182" s="513"/>
      <c r="CGU182" s="513"/>
      <c r="CGV182" s="513"/>
      <c r="CGW182" s="513"/>
      <c r="CGX182" s="513"/>
      <c r="CGY182" s="513"/>
      <c r="CGZ182" s="513"/>
      <c r="CHA182" s="513"/>
      <c r="CHB182" s="513"/>
      <c r="CHC182" s="513"/>
      <c r="CHD182" s="513"/>
      <c r="CHE182" s="513"/>
      <c r="CHF182" s="513"/>
      <c r="CHG182" s="513"/>
      <c r="CHH182" s="513"/>
      <c r="CHI182" s="513"/>
      <c r="CHJ182" s="513"/>
      <c r="CHK182" s="513"/>
      <c r="CHL182" s="513"/>
      <c r="CHM182" s="513"/>
      <c r="CHN182" s="513"/>
      <c r="CHO182" s="513"/>
      <c r="CHP182" s="513"/>
      <c r="CHQ182" s="513"/>
      <c r="CHR182" s="513"/>
      <c r="CHS182" s="513"/>
      <c r="CHT182" s="513"/>
      <c r="CHU182" s="513"/>
      <c r="CHV182" s="513"/>
      <c r="CHW182" s="513"/>
      <c r="CHX182" s="513"/>
      <c r="CHY182" s="513"/>
      <c r="CHZ182" s="513"/>
      <c r="CIA182" s="513"/>
      <c r="CIB182" s="513"/>
      <c r="CIC182" s="513"/>
      <c r="CID182" s="513"/>
      <c r="CIE182" s="513"/>
      <c r="CIF182" s="513"/>
      <c r="CIG182" s="513"/>
      <c r="CIH182" s="513"/>
      <c r="CII182" s="513"/>
      <c r="CIJ182" s="513"/>
      <c r="CIK182" s="513"/>
      <c r="CIL182" s="513"/>
      <c r="CIM182" s="513"/>
      <c r="CIN182" s="513"/>
      <c r="CIO182" s="513"/>
      <c r="CIP182" s="513"/>
      <c r="CIQ182" s="513"/>
      <c r="CIR182" s="513"/>
      <c r="CIS182" s="513"/>
      <c r="CIT182" s="513"/>
      <c r="CIU182" s="513"/>
      <c r="CIV182" s="513"/>
      <c r="CIW182" s="513"/>
      <c r="CIX182" s="513"/>
      <c r="CIY182" s="513"/>
      <c r="CIZ182" s="513"/>
      <c r="CJA182" s="513"/>
      <c r="CJB182" s="513"/>
      <c r="CJC182" s="513"/>
      <c r="CJD182" s="513"/>
      <c r="CJE182" s="513"/>
      <c r="CJF182" s="513"/>
      <c r="CJG182" s="513"/>
      <c r="CJH182" s="513"/>
      <c r="CJI182" s="513"/>
      <c r="CJJ182" s="513"/>
      <c r="CJK182" s="513"/>
      <c r="CJL182" s="513"/>
      <c r="CJM182" s="513"/>
      <c r="CJN182" s="513"/>
      <c r="CJO182" s="513"/>
      <c r="CJP182" s="513"/>
      <c r="CJQ182" s="513"/>
      <c r="CJR182" s="513"/>
      <c r="CJS182" s="513"/>
      <c r="CJT182" s="513"/>
      <c r="CJU182" s="513"/>
      <c r="CJV182" s="513"/>
      <c r="CJW182" s="513"/>
      <c r="CJX182" s="513"/>
      <c r="CJY182" s="513"/>
      <c r="CJZ182" s="513"/>
      <c r="CKA182" s="513"/>
      <c r="CKB182" s="513"/>
      <c r="CKC182" s="513"/>
      <c r="CKD182" s="513"/>
      <c r="CKE182" s="513"/>
      <c r="CKF182" s="513"/>
      <c r="CKG182" s="513"/>
      <c r="CKH182" s="513"/>
      <c r="CKI182" s="513"/>
      <c r="CKJ182" s="513"/>
      <c r="CKK182" s="513"/>
      <c r="CKL182" s="513"/>
      <c r="CKM182" s="513"/>
      <c r="CKN182" s="513"/>
      <c r="CKO182" s="513"/>
      <c r="CKP182" s="513"/>
      <c r="CKQ182" s="513"/>
      <c r="CKR182" s="513"/>
      <c r="CKS182" s="513"/>
      <c r="CKT182" s="513"/>
      <c r="CKU182" s="513"/>
      <c r="CKV182" s="513"/>
      <c r="CKW182" s="513"/>
      <c r="CKX182" s="513"/>
      <c r="CKY182" s="513"/>
      <c r="CKZ182" s="513"/>
      <c r="CLA182" s="513"/>
      <c r="CLB182" s="513"/>
      <c r="CLC182" s="513"/>
      <c r="CLD182" s="513"/>
      <c r="CLE182" s="513"/>
      <c r="CLF182" s="513"/>
      <c r="CLG182" s="513"/>
      <c r="CLH182" s="513"/>
      <c r="CLI182" s="513"/>
      <c r="CLJ182" s="513"/>
      <c r="CLK182" s="513"/>
      <c r="CLL182" s="513"/>
      <c r="CLM182" s="513"/>
      <c r="CLN182" s="513"/>
      <c r="CLO182" s="513"/>
      <c r="CLP182" s="513"/>
      <c r="CLQ182" s="513"/>
      <c r="CLR182" s="513"/>
      <c r="CLS182" s="513"/>
      <c r="CLT182" s="513"/>
      <c r="CLU182" s="513"/>
      <c r="CLV182" s="513"/>
      <c r="CLW182" s="513"/>
      <c r="CLX182" s="513"/>
      <c r="CLY182" s="513"/>
      <c r="CLZ182" s="513"/>
      <c r="CMA182" s="513"/>
      <c r="CMB182" s="513"/>
      <c r="CMC182" s="513"/>
      <c r="CMD182" s="513"/>
      <c r="CME182" s="513"/>
      <c r="CMF182" s="513"/>
      <c r="CMG182" s="513"/>
      <c r="CMH182" s="513"/>
      <c r="CMI182" s="513"/>
      <c r="CMJ182" s="513"/>
      <c r="CMK182" s="513"/>
      <c r="CML182" s="513"/>
      <c r="CMM182" s="513"/>
      <c r="CMN182" s="513"/>
      <c r="CMO182" s="513"/>
      <c r="CMP182" s="513"/>
      <c r="CMQ182" s="513"/>
      <c r="CMR182" s="513"/>
      <c r="CMS182" s="513"/>
      <c r="CMT182" s="513"/>
      <c r="CMU182" s="513"/>
      <c r="CMV182" s="513"/>
      <c r="CMW182" s="513"/>
      <c r="CMX182" s="513"/>
      <c r="CMY182" s="513"/>
      <c r="CMZ182" s="513"/>
      <c r="CNA182" s="513"/>
      <c r="CNB182" s="513"/>
      <c r="CNC182" s="513"/>
      <c r="CND182" s="513"/>
      <c r="CNE182" s="513"/>
      <c r="CNF182" s="513"/>
      <c r="CNG182" s="513"/>
      <c r="CNH182" s="513"/>
      <c r="CNI182" s="513"/>
      <c r="CNJ182" s="513"/>
      <c r="CNK182" s="513"/>
      <c r="CNL182" s="513"/>
      <c r="CNM182" s="513"/>
      <c r="CNN182" s="513"/>
      <c r="CNO182" s="513"/>
      <c r="CNP182" s="513"/>
      <c r="CNQ182" s="513"/>
      <c r="CNR182" s="513"/>
      <c r="CNS182" s="513"/>
      <c r="CNT182" s="513"/>
      <c r="CNU182" s="513"/>
      <c r="CNV182" s="513"/>
      <c r="CNW182" s="513"/>
      <c r="CNX182" s="513"/>
      <c r="CNY182" s="513"/>
      <c r="CNZ182" s="513"/>
      <c r="COA182" s="513"/>
      <c r="COB182" s="513"/>
      <c r="COC182" s="513"/>
      <c r="COD182" s="513"/>
      <c r="COE182" s="513"/>
      <c r="COF182" s="513"/>
      <c r="COG182" s="513"/>
      <c r="COH182" s="513"/>
      <c r="COI182" s="513"/>
      <c r="COJ182" s="513"/>
      <c r="COK182" s="513"/>
      <c r="COL182" s="513"/>
      <c r="COM182" s="513"/>
      <c r="CON182" s="513"/>
      <c r="COO182" s="513"/>
      <c r="COP182" s="513"/>
      <c r="COQ182" s="513"/>
      <c r="COR182" s="513"/>
      <c r="COS182" s="513"/>
      <c r="COT182" s="513"/>
      <c r="COU182" s="513"/>
      <c r="COV182" s="513"/>
      <c r="COW182" s="513"/>
      <c r="COX182" s="513"/>
      <c r="COY182" s="513"/>
      <c r="COZ182" s="513"/>
      <c r="CPA182" s="513"/>
      <c r="CPB182" s="513"/>
      <c r="CPC182" s="513"/>
      <c r="CPD182" s="513"/>
      <c r="CPE182" s="513"/>
      <c r="CPF182" s="513"/>
      <c r="CPG182" s="513"/>
      <c r="CPH182" s="513"/>
      <c r="CPI182" s="513"/>
      <c r="CPJ182" s="513"/>
      <c r="CPK182" s="513"/>
      <c r="CPL182" s="513"/>
      <c r="CPM182" s="513"/>
      <c r="CPN182" s="513"/>
      <c r="CPO182" s="513"/>
      <c r="CPP182" s="513"/>
      <c r="CPQ182" s="513"/>
      <c r="CPR182" s="513"/>
      <c r="CPS182" s="513"/>
      <c r="CPT182" s="513"/>
      <c r="CPU182" s="513"/>
      <c r="CPV182" s="513"/>
      <c r="CPW182" s="513"/>
      <c r="CPX182" s="513"/>
      <c r="CPY182" s="513"/>
      <c r="CPZ182" s="513"/>
      <c r="CQA182" s="513"/>
      <c r="CQB182" s="513"/>
      <c r="CQC182" s="513"/>
      <c r="CQD182" s="513"/>
      <c r="CQE182" s="513"/>
      <c r="CQF182" s="513"/>
      <c r="CQG182" s="513"/>
      <c r="CQH182" s="513"/>
      <c r="CQI182" s="513"/>
      <c r="CQJ182" s="513"/>
      <c r="CQK182" s="513"/>
      <c r="CQL182" s="513"/>
      <c r="CQM182" s="513"/>
      <c r="CQN182" s="513"/>
      <c r="CQO182" s="513"/>
      <c r="CQP182" s="513"/>
      <c r="CQQ182" s="513"/>
      <c r="CQR182" s="513"/>
      <c r="CQS182" s="513"/>
      <c r="CQT182" s="513"/>
      <c r="CQU182" s="513"/>
      <c r="CQV182" s="513"/>
      <c r="CQW182" s="513"/>
      <c r="CQX182" s="513"/>
      <c r="CQY182" s="513"/>
      <c r="CQZ182" s="513"/>
      <c r="CRA182" s="513"/>
      <c r="CRB182" s="513"/>
      <c r="CRC182" s="513"/>
      <c r="CRD182" s="513"/>
      <c r="CRE182" s="513"/>
      <c r="CRF182" s="513"/>
      <c r="CRG182" s="513"/>
      <c r="CRH182" s="513"/>
      <c r="CRI182" s="513"/>
      <c r="CRJ182" s="513"/>
      <c r="CRK182" s="513"/>
      <c r="CRL182" s="513"/>
      <c r="CRM182" s="513"/>
      <c r="CRN182" s="513"/>
      <c r="CRO182" s="513"/>
      <c r="CRP182" s="513"/>
      <c r="CRQ182" s="513"/>
      <c r="CRR182" s="513"/>
      <c r="CRS182" s="513"/>
      <c r="CRT182" s="513"/>
      <c r="CRU182" s="513"/>
      <c r="CRV182" s="513"/>
      <c r="CRW182" s="513"/>
      <c r="CRX182" s="513"/>
      <c r="CRY182" s="513"/>
      <c r="CRZ182" s="513"/>
      <c r="CSA182" s="513"/>
      <c r="CSB182" s="513"/>
      <c r="CSC182" s="513"/>
      <c r="CSD182" s="513"/>
      <c r="CSE182" s="513"/>
      <c r="CSF182" s="513"/>
      <c r="CSG182" s="513"/>
      <c r="CSH182" s="513"/>
      <c r="CSI182" s="513"/>
      <c r="CSJ182" s="513"/>
      <c r="CSK182" s="513"/>
      <c r="CSL182" s="513"/>
      <c r="CSM182" s="513"/>
      <c r="CSN182" s="513"/>
      <c r="CSO182" s="513"/>
      <c r="CSP182" s="513"/>
      <c r="CSQ182" s="513"/>
      <c r="CSR182" s="513"/>
      <c r="CSS182" s="513"/>
      <c r="CST182" s="513"/>
      <c r="CSU182" s="513"/>
      <c r="CSV182" s="513"/>
      <c r="CSW182" s="513"/>
      <c r="CSX182" s="513"/>
      <c r="CSY182" s="513"/>
      <c r="CSZ182" s="513"/>
      <c r="CTA182" s="513"/>
      <c r="CTB182" s="513"/>
      <c r="CTC182" s="513"/>
      <c r="CTD182" s="513"/>
      <c r="CTE182" s="513"/>
      <c r="CTF182" s="513"/>
      <c r="CTG182" s="513"/>
      <c r="CTH182" s="513"/>
      <c r="CTI182" s="513"/>
      <c r="CTJ182" s="513"/>
      <c r="CTK182" s="513"/>
      <c r="CTL182" s="513"/>
      <c r="CTM182" s="513"/>
      <c r="CTN182" s="513"/>
      <c r="CTO182" s="513"/>
      <c r="CTP182" s="513"/>
      <c r="CTQ182" s="513"/>
      <c r="CTR182" s="513"/>
      <c r="CTS182" s="513"/>
      <c r="CTT182" s="513"/>
      <c r="CTU182" s="513"/>
      <c r="CTV182" s="513"/>
      <c r="CTW182" s="513"/>
      <c r="CTX182" s="513"/>
      <c r="CTY182" s="513"/>
      <c r="CTZ182" s="513"/>
      <c r="CUA182" s="513"/>
      <c r="CUB182" s="513"/>
      <c r="CUC182" s="513"/>
      <c r="CUD182" s="513"/>
      <c r="CUE182" s="513"/>
      <c r="CUF182" s="513"/>
      <c r="CUG182" s="513"/>
      <c r="CUH182" s="513"/>
      <c r="CUI182" s="513"/>
      <c r="CUJ182" s="513"/>
      <c r="CUK182" s="513"/>
      <c r="CUL182" s="513"/>
      <c r="CUM182" s="513"/>
      <c r="CUN182" s="513"/>
      <c r="CUO182" s="513"/>
      <c r="CUP182" s="513"/>
      <c r="CUQ182" s="513"/>
      <c r="CUR182" s="513"/>
      <c r="CUS182" s="513"/>
      <c r="CUT182" s="513"/>
      <c r="CUU182" s="513"/>
      <c r="CUV182" s="513"/>
      <c r="CUW182" s="513"/>
      <c r="CUX182" s="513"/>
      <c r="CUY182" s="513"/>
      <c r="CUZ182" s="513"/>
      <c r="CVA182" s="513"/>
      <c r="CVB182" s="513"/>
      <c r="CVC182" s="513"/>
      <c r="CVD182" s="513"/>
      <c r="CVE182" s="513"/>
      <c r="CVF182" s="513"/>
      <c r="CVG182" s="513"/>
      <c r="CVH182" s="513"/>
      <c r="CVI182" s="513"/>
      <c r="CVJ182" s="513"/>
      <c r="CVK182" s="513"/>
      <c r="CVL182" s="513"/>
      <c r="CVM182" s="513"/>
      <c r="CVN182" s="513"/>
      <c r="CVO182" s="513"/>
      <c r="CVP182" s="513"/>
      <c r="CVQ182" s="513"/>
      <c r="CVR182" s="513"/>
      <c r="CVS182" s="513"/>
      <c r="CVT182" s="513"/>
      <c r="CVU182" s="513"/>
      <c r="CVV182" s="513"/>
      <c r="CVW182" s="513"/>
      <c r="CVX182" s="513"/>
      <c r="CVY182" s="513"/>
      <c r="CVZ182" s="513"/>
      <c r="CWA182" s="513"/>
      <c r="CWB182" s="513"/>
      <c r="CWC182" s="513"/>
      <c r="CWD182" s="513"/>
      <c r="CWE182" s="513"/>
      <c r="CWF182" s="513"/>
      <c r="CWG182" s="513"/>
      <c r="CWH182" s="513"/>
      <c r="CWI182" s="513"/>
      <c r="CWJ182" s="513"/>
      <c r="CWK182" s="513"/>
      <c r="CWL182" s="513"/>
      <c r="CWM182" s="513"/>
      <c r="CWN182" s="513"/>
      <c r="CWO182" s="513"/>
      <c r="CWP182" s="513"/>
      <c r="CWQ182" s="513"/>
      <c r="CWR182" s="513"/>
      <c r="CWS182" s="513"/>
      <c r="CWT182" s="513"/>
      <c r="CWU182" s="513"/>
      <c r="CWV182" s="513"/>
      <c r="CWW182" s="513"/>
      <c r="CWX182" s="513"/>
      <c r="CWY182" s="513"/>
      <c r="CWZ182" s="513"/>
      <c r="CXA182" s="513"/>
      <c r="CXB182" s="513"/>
      <c r="CXC182" s="513"/>
      <c r="CXD182" s="513"/>
      <c r="CXE182" s="513"/>
      <c r="CXF182" s="513"/>
      <c r="CXG182" s="513"/>
      <c r="CXH182" s="513"/>
      <c r="CXI182" s="513"/>
      <c r="CXJ182" s="513"/>
      <c r="CXK182" s="513"/>
      <c r="CXL182" s="513"/>
      <c r="CXM182" s="513"/>
      <c r="CXN182" s="513"/>
      <c r="CXO182" s="513"/>
      <c r="CXP182" s="513"/>
      <c r="CXQ182" s="513"/>
      <c r="CXR182" s="513"/>
      <c r="CXS182" s="513"/>
      <c r="CXT182" s="513"/>
      <c r="CXU182" s="513"/>
      <c r="CXV182" s="513"/>
      <c r="CXW182" s="513"/>
      <c r="CXX182" s="513"/>
      <c r="CXY182" s="513"/>
      <c r="CXZ182" s="513"/>
      <c r="CYA182" s="513"/>
      <c r="CYB182" s="513"/>
      <c r="CYC182" s="513"/>
      <c r="CYD182" s="513"/>
      <c r="CYE182" s="513"/>
      <c r="CYF182" s="513"/>
      <c r="CYG182" s="513"/>
      <c r="CYH182" s="513"/>
      <c r="CYI182" s="513"/>
      <c r="CYJ182" s="513"/>
      <c r="CYK182" s="513"/>
      <c r="CYL182" s="513"/>
      <c r="CYM182" s="513"/>
      <c r="CYN182" s="513"/>
      <c r="CYO182" s="513"/>
      <c r="CYP182" s="513"/>
      <c r="CYQ182" s="513"/>
      <c r="CYR182" s="513"/>
      <c r="CYS182" s="513"/>
      <c r="CYT182" s="513"/>
      <c r="CYU182" s="513"/>
      <c r="CYV182" s="513"/>
      <c r="CYW182" s="513"/>
      <c r="CYX182" s="513"/>
      <c r="CYY182" s="513"/>
      <c r="CYZ182" s="513"/>
      <c r="CZA182" s="513"/>
      <c r="CZB182" s="513"/>
      <c r="CZC182" s="513"/>
      <c r="CZD182" s="513"/>
      <c r="CZE182" s="513"/>
      <c r="CZF182" s="513"/>
      <c r="CZG182" s="513"/>
      <c r="CZH182" s="513"/>
      <c r="CZI182" s="513"/>
      <c r="CZJ182" s="513"/>
      <c r="CZK182" s="513"/>
      <c r="CZL182" s="513"/>
      <c r="CZM182" s="513"/>
      <c r="CZN182" s="513"/>
      <c r="CZO182" s="513"/>
      <c r="CZP182" s="513"/>
      <c r="CZQ182" s="513"/>
      <c r="CZR182" s="513"/>
      <c r="CZS182" s="513"/>
      <c r="CZT182" s="513"/>
      <c r="CZU182" s="513"/>
      <c r="CZV182" s="513"/>
      <c r="CZW182" s="513"/>
      <c r="CZX182" s="513"/>
      <c r="CZY182" s="513"/>
      <c r="CZZ182" s="513"/>
      <c r="DAA182" s="513"/>
      <c r="DAB182" s="513"/>
      <c r="DAC182" s="513"/>
      <c r="DAD182" s="513"/>
      <c r="DAE182" s="513"/>
      <c r="DAF182" s="513"/>
      <c r="DAG182" s="513"/>
      <c r="DAH182" s="513"/>
      <c r="DAI182" s="513"/>
      <c r="DAJ182" s="513"/>
      <c r="DAK182" s="513"/>
      <c r="DAL182" s="513"/>
      <c r="DAM182" s="513"/>
      <c r="DAN182" s="513"/>
      <c r="DAO182" s="513"/>
      <c r="DAP182" s="513"/>
      <c r="DAQ182" s="513"/>
      <c r="DAR182" s="513"/>
      <c r="DAS182" s="513"/>
      <c r="DAT182" s="513"/>
      <c r="DAU182" s="513"/>
      <c r="DAV182" s="513"/>
      <c r="DAW182" s="513"/>
      <c r="DAX182" s="513"/>
      <c r="DAY182" s="513"/>
      <c r="DAZ182" s="513"/>
      <c r="DBA182" s="513"/>
      <c r="DBB182" s="513"/>
      <c r="DBC182" s="513"/>
      <c r="DBD182" s="513"/>
      <c r="DBE182" s="513"/>
      <c r="DBF182" s="513"/>
      <c r="DBG182" s="513"/>
      <c r="DBH182" s="513"/>
      <c r="DBI182" s="513"/>
      <c r="DBJ182" s="513"/>
      <c r="DBK182" s="513"/>
      <c r="DBL182" s="513"/>
      <c r="DBM182" s="513"/>
      <c r="DBN182" s="513"/>
      <c r="DBO182" s="513"/>
      <c r="DBP182" s="513"/>
      <c r="DBQ182" s="513"/>
      <c r="DBR182" s="513"/>
      <c r="DBS182" s="513"/>
      <c r="DBT182" s="513"/>
      <c r="DBU182" s="513"/>
      <c r="DBV182" s="513"/>
      <c r="DBW182" s="513"/>
      <c r="DBX182" s="513"/>
      <c r="DBY182" s="513"/>
      <c r="DBZ182" s="513"/>
      <c r="DCA182" s="513"/>
      <c r="DCB182" s="513"/>
      <c r="DCC182" s="513"/>
      <c r="DCD182" s="513"/>
      <c r="DCE182" s="513"/>
      <c r="DCF182" s="513"/>
      <c r="DCG182" s="513"/>
      <c r="DCH182" s="513"/>
      <c r="DCI182" s="513"/>
      <c r="DCJ182" s="513"/>
      <c r="DCK182" s="513"/>
      <c r="DCL182" s="513"/>
      <c r="DCM182" s="513"/>
      <c r="DCN182" s="513"/>
      <c r="DCO182" s="513"/>
      <c r="DCP182" s="513"/>
      <c r="DCQ182" s="513"/>
      <c r="DCR182" s="513"/>
      <c r="DCS182" s="513"/>
      <c r="DCT182" s="513"/>
      <c r="DCU182" s="513"/>
      <c r="DCV182" s="513"/>
      <c r="DCW182" s="513"/>
      <c r="DCX182" s="513"/>
      <c r="DCY182" s="513"/>
      <c r="DCZ182" s="513"/>
      <c r="DDA182" s="513"/>
      <c r="DDB182" s="513"/>
      <c r="DDC182" s="513"/>
      <c r="DDD182" s="513"/>
      <c r="DDE182" s="513"/>
      <c r="DDF182" s="513"/>
      <c r="DDG182" s="513"/>
      <c r="DDH182" s="513"/>
      <c r="DDI182" s="513"/>
      <c r="DDJ182" s="513"/>
      <c r="DDK182" s="513"/>
      <c r="DDL182" s="513"/>
      <c r="DDM182" s="513"/>
      <c r="DDN182" s="513"/>
      <c r="DDO182" s="513"/>
      <c r="DDP182" s="513"/>
      <c r="DDQ182" s="513"/>
      <c r="DDR182" s="513"/>
      <c r="DDS182" s="513"/>
      <c r="DDT182" s="513"/>
      <c r="DDU182" s="513"/>
      <c r="DDV182" s="513"/>
      <c r="DDW182" s="513"/>
      <c r="DDX182" s="513"/>
      <c r="DDY182" s="513"/>
      <c r="DDZ182" s="513"/>
      <c r="DEA182" s="513"/>
      <c r="DEB182" s="513"/>
      <c r="DEC182" s="513"/>
      <c r="DED182" s="513"/>
      <c r="DEE182" s="513"/>
      <c r="DEF182" s="513"/>
      <c r="DEG182" s="513"/>
      <c r="DEH182" s="513"/>
      <c r="DEI182" s="513"/>
      <c r="DEJ182" s="513"/>
      <c r="DEK182" s="513"/>
      <c r="DEL182" s="513"/>
      <c r="DEM182" s="513"/>
      <c r="DEN182" s="513"/>
      <c r="DEO182" s="513"/>
      <c r="DEP182" s="513"/>
      <c r="DEQ182" s="513"/>
      <c r="DER182" s="513"/>
      <c r="DES182" s="513"/>
      <c r="DET182" s="513"/>
      <c r="DEU182" s="513"/>
      <c r="DEV182" s="513"/>
      <c r="DEW182" s="513"/>
      <c r="DEX182" s="513"/>
      <c r="DEY182" s="513"/>
      <c r="DEZ182" s="513"/>
      <c r="DFA182" s="513"/>
      <c r="DFB182" s="513"/>
      <c r="DFC182" s="513"/>
      <c r="DFD182" s="513"/>
      <c r="DFE182" s="513"/>
      <c r="DFF182" s="513"/>
      <c r="DFG182" s="513"/>
      <c r="DFH182" s="513"/>
      <c r="DFI182" s="513"/>
      <c r="DFJ182" s="513"/>
      <c r="DFK182" s="513"/>
      <c r="DFL182" s="513"/>
      <c r="DFM182" s="513"/>
      <c r="DFN182" s="513"/>
      <c r="DFO182" s="513"/>
      <c r="DFP182" s="513"/>
      <c r="DFQ182" s="513"/>
      <c r="DFR182" s="513"/>
      <c r="DFS182" s="513"/>
      <c r="DFT182" s="513"/>
      <c r="DFU182" s="513"/>
      <c r="DFV182" s="513"/>
      <c r="DFW182" s="513"/>
      <c r="DFX182" s="513"/>
      <c r="DFY182" s="513"/>
      <c r="DFZ182" s="513"/>
      <c r="DGA182" s="513"/>
      <c r="DGB182" s="513"/>
      <c r="DGC182" s="513"/>
      <c r="DGD182" s="513"/>
      <c r="DGE182" s="513"/>
      <c r="DGF182" s="513"/>
      <c r="DGG182" s="513"/>
      <c r="DGH182" s="513"/>
      <c r="DGI182" s="513"/>
      <c r="DGJ182" s="513"/>
      <c r="DGK182" s="513"/>
      <c r="DGL182" s="513"/>
      <c r="DGM182" s="513"/>
      <c r="DGN182" s="513"/>
      <c r="DGO182" s="513"/>
      <c r="DGP182" s="513"/>
      <c r="DGQ182" s="513"/>
      <c r="DGR182" s="513"/>
      <c r="DGS182" s="513"/>
      <c r="DGT182" s="513"/>
      <c r="DGU182" s="513"/>
      <c r="DGV182" s="513"/>
      <c r="DGW182" s="513"/>
      <c r="DGX182" s="513"/>
      <c r="DGY182" s="513"/>
      <c r="DGZ182" s="513"/>
      <c r="DHA182" s="513"/>
      <c r="DHB182" s="513"/>
      <c r="DHC182" s="513"/>
      <c r="DHD182" s="513"/>
      <c r="DHE182" s="513"/>
      <c r="DHF182" s="513"/>
      <c r="DHG182" s="513"/>
      <c r="DHH182" s="513"/>
      <c r="DHI182" s="513"/>
      <c r="DHJ182" s="513"/>
      <c r="DHK182" s="513"/>
      <c r="DHL182" s="513"/>
      <c r="DHM182" s="513"/>
      <c r="DHN182" s="513"/>
      <c r="DHO182" s="513"/>
      <c r="DHP182" s="513"/>
      <c r="DHQ182" s="513"/>
      <c r="DHR182" s="513"/>
      <c r="DHS182" s="513"/>
      <c r="DHT182" s="513"/>
      <c r="DHU182" s="513"/>
      <c r="DHV182" s="513"/>
      <c r="DHW182" s="513"/>
      <c r="DHX182" s="513"/>
      <c r="DHY182" s="513"/>
      <c r="DHZ182" s="513"/>
      <c r="DIA182" s="513"/>
      <c r="DIB182" s="513"/>
      <c r="DIC182" s="513"/>
      <c r="DID182" s="513"/>
      <c r="DIE182" s="513"/>
      <c r="DIF182" s="513"/>
      <c r="DIG182" s="513"/>
      <c r="DIH182" s="513"/>
      <c r="DII182" s="513"/>
      <c r="DIJ182" s="513"/>
      <c r="DIK182" s="513"/>
      <c r="DIL182" s="513"/>
      <c r="DIM182" s="513"/>
      <c r="DIN182" s="513"/>
      <c r="DIO182" s="513"/>
      <c r="DIP182" s="513"/>
      <c r="DIQ182" s="513"/>
      <c r="DIR182" s="513"/>
      <c r="DIS182" s="513"/>
      <c r="DIT182" s="513"/>
      <c r="DIU182" s="513"/>
      <c r="DIV182" s="513"/>
      <c r="DIW182" s="513"/>
      <c r="DIX182" s="513"/>
      <c r="DIY182" s="513"/>
      <c r="DIZ182" s="513"/>
      <c r="DJA182" s="513"/>
      <c r="DJB182" s="513"/>
      <c r="DJC182" s="513"/>
      <c r="DJD182" s="513"/>
      <c r="DJE182" s="513"/>
      <c r="DJF182" s="513"/>
      <c r="DJG182" s="513"/>
      <c r="DJH182" s="513"/>
      <c r="DJI182" s="513"/>
      <c r="DJJ182" s="513"/>
      <c r="DJK182" s="513"/>
      <c r="DJL182" s="513"/>
      <c r="DJM182" s="513"/>
      <c r="DJN182" s="513"/>
      <c r="DJO182" s="513"/>
      <c r="DJP182" s="513"/>
      <c r="DJQ182" s="513"/>
      <c r="DJR182" s="513"/>
      <c r="DJS182" s="513"/>
      <c r="DJT182" s="513"/>
      <c r="DJU182" s="513"/>
      <c r="DJV182" s="513"/>
      <c r="DJW182" s="513"/>
      <c r="DJX182" s="513"/>
      <c r="DJY182" s="513"/>
      <c r="DJZ182" s="513"/>
      <c r="DKA182" s="513"/>
      <c r="DKB182" s="513"/>
      <c r="DKC182" s="513"/>
      <c r="DKD182" s="513"/>
      <c r="DKE182" s="513"/>
      <c r="DKF182" s="513"/>
      <c r="DKG182" s="513"/>
      <c r="DKH182" s="513"/>
      <c r="DKI182" s="513"/>
      <c r="DKJ182" s="513"/>
      <c r="DKK182" s="513"/>
      <c r="DKL182" s="513"/>
      <c r="DKM182" s="513"/>
      <c r="DKN182" s="513"/>
      <c r="DKO182" s="513"/>
      <c r="DKP182" s="513"/>
      <c r="DKQ182" s="513"/>
      <c r="DKR182" s="513"/>
      <c r="DKS182" s="513"/>
      <c r="DKT182" s="513"/>
      <c r="DKU182" s="513"/>
      <c r="DKV182" s="513"/>
      <c r="DKW182" s="513"/>
      <c r="DKX182" s="513"/>
      <c r="DKY182" s="513"/>
      <c r="DKZ182" s="513"/>
      <c r="DLA182" s="513"/>
      <c r="DLB182" s="513"/>
      <c r="DLC182" s="513"/>
      <c r="DLD182" s="513"/>
      <c r="DLE182" s="513"/>
      <c r="DLF182" s="513"/>
      <c r="DLG182" s="513"/>
      <c r="DLH182" s="513"/>
      <c r="DLI182" s="513"/>
      <c r="DLJ182" s="513"/>
      <c r="DLK182" s="513"/>
      <c r="DLL182" s="513"/>
      <c r="DLM182" s="513"/>
      <c r="DLN182" s="513"/>
      <c r="DLO182" s="513"/>
      <c r="DLP182" s="513"/>
      <c r="DLQ182" s="513"/>
      <c r="DLR182" s="513"/>
      <c r="DLS182" s="513"/>
      <c r="DLT182" s="513"/>
      <c r="DLU182" s="513"/>
      <c r="DLV182" s="513"/>
      <c r="DLW182" s="513"/>
      <c r="DLX182" s="513"/>
      <c r="DLY182" s="513"/>
      <c r="DLZ182" s="513"/>
      <c r="DMA182" s="513"/>
      <c r="DMB182" s="513"/>
      <c r="DMC182" s="513"/>
      <c r="DMD182" s="513"/>
      <c r="DME182" s="513"/>
      <c r="DMF182" s="513"/>
      <c r="DMG182" s="513"/>
      <c r="DMH182" s="513"/>
      <c r="DMI182" s="513"/>
      <c r="DMJ182" s="513"/>
      <c r="DMK182" s="513"/>
      <c r="DML182" s="513"/>
      <c r="DMM182" s="513"/>
      <c r="DMN182" s="513"/>
      <c r="DMO182" s="513"/>
      <c r="DMP182" s="513"/>
      <c r="DMQ182" s="513"/>
      <c r="DMR182" s="513"/>
      <c r="DMS182" s="513"/>
      <c r="DMT182" s="513"/>
      <c r="DMU182" s="513"/>
      <c r="DMV182" s="513"/>
      <c r="DMW182" s="513"/>
      <c r="DMX182" s="513"/>
      <c r="DMY182" s="513"/>
      <c r="DMZ182" s="513"/>
      <c r="DNA182" s="513"/>
      <c r="DNB182" s="513"/>
      <c r="DNC182" s="513"/>
      <c r="DND182" s="513"/>
      <c r="DNE182" s="513"/>
      <c r="DNF182" s="513"/>
      <c r="DNG182" s="513"/>
      <c r="DNH182" s="513"/>
      <c r="DNI182" s="513"/>
      <c r="DNJ182" s="513"/>
      <c r="DNK182" s="513"/>
      <c r="DNL182" s="513"/>
      <c r="DNM182" s="513"/>
      <c r="DNN182" s="513"/>
      <c r="DNO182" s="513"/>
      <c r="DNP182" s="513"/>
      <c r="DNQ182" s="513"/>
      <c r="DNR182" s="513"/>
      <c r="DNS182" s="513"/>
      <c r="DNT182" s="513"/>
      <c r="DNU182" s="513"/>
      <c r="DNV182" s="513"/>
      <c r="DNW182" s="513"/>
      <c r="DNX182" s="513"/>
      <c r="DNY182" s="513"/>
      <c r="DNZ182" s="513"/>
      <c r="DOA182" s="513"/>
      <c r="DOB182" s="513"/>
      <c r="DOC182" s="513"/>
      <c r="DOD182" s="513"/>
      <c r="DOE182" s="513"/>
      <c r="DOF182" s="513"/>
      <c r="DOG182" s="513"/>
      <c r="DOH182" s="513"/>
      <c r="DOI182" s="513"/>
      <c r="DOJ182" s="513"/>
      <c r="DOK182" s="513"/>
      <c r="DOL182" s="513"/>
      <c r="DOM182" s="513"/>
      <c r="DON182" s="513"/>
      <c r="DOO182" s="513"/>
      <c r="DOP182" s="513"/>
      <c r="DOQ182" s="513"/>
      <c r="DOR182" s="513"/>
      <c r="DOS182" s="513"/>
      <c r="DOT182" s="513"/>
      <c r="DOU182" s="513"/>
      <c r="DOV182" s="513"/>
      <c r="DOW182" s="513"/>
      <c r="DOX182" s="513"/>
      <c r="DOY182" s="513"/>
      <c r="DOZ182" s="513"/>
      <c r="DPA182" s="513"/>
      <c r="DPB182" s="513"/>
      <c r="DPC182" s="513"/>
      <c r="DPD182" s="513"/>
      <c r="DPE182" s="513"/>
      <c r="DPF182" s="513"/>
      <c r="DPG182" s="513"/>
      <c r="DPH182" s="513"/>
      <c r="DPI182" s="513"/>
      <c r="DPJ182" s="513"/>
      <c r="DPK182" s="513"/>
      <c r="DPL182" s="513"/>
      <c r="DPM182" s="513"/>
      <c r="DPN182" s="513"/>
      <c r="DPO182" s="513"/>
      <c r="DPP182" s="513"/>
      <c r="DPQ182" s="513"/>
      <c r="DPR182" s="513"/>
      <c r="DPS182" s="513"/>
      <c r="DPT182" s="513"/>
      <c r="DPU182" s="513"/>
      <c r="DPV182" s="513"/>
      <c r="DPW182" s="513"/>
      <c r="DPX182" s="513"/>
      <c r="DPY182" s="513"/>
      <c r="DPZ182" s="513"/>
      <c r="DQA182" s="513"/>
      <c r="DQB182" s="513"/>
      <c r="DQC182" s="513"/>
      <c r="DQD182" s="513"/>
      <c r="DQE182" s="513"/>
      <c r="DQF182" s="513"/>
      <c r="DQG182" s="513"/>
      <c r="DQH182" s="513"/>
      <c r="DQI182" s="513"/>
      <c r="DQJ182" s="513"/>
      <c r="DQK182" s="513"/>
      <c r="DQL182" s="513"/>
      <c r="DQM182" s="513"/>
      <c r="DQN182" s="513"/>
      <c r="DQO182" s="513"/>
      <c r="DQP182" s="513"/>
      <c r="DQQ182" s="513"/>
      <c r="DQR182" s="513"/>
      <c r="DQS182" s="513"/>
      <c r="DQT182" s="513"/>
      <c r="DQU182" s="513"/>
      <c r="DQV182" s="513"/>
      <c r="DQW182" s="513"/>
      <c r="DQX182" s="513"/>
      <c r="DQY182" s="513"/>
      <c r="DQZ182" s="513"/>
      <c r="DRA182" s="513"/>
      <c r="DRB182" s="513"/>
      <c r="DRC182" s="513"/>
      <c r="DRD182" s="513"/>
      <c r="DRE182" s="513"/>
      <c r="DRF182" s="513"/>
      <c r="DRG182" s="513"/>
      <c r="DRH182" s="513"/>
      <c r="DRI182" s="513"/>
      <c r="DRJ182" s="513"/>
      <c r="DRK182" s="513"/>
      <c r="DRL182" s="513"/>
      <c r="DRM182" s="513"/>
      <c r="DRN182" s="513"/>
      <c r="DRO182" s="513"/>
      <c r="DRP182" s="513"/>
      <c r="DRQ182" s="513"/>
      <c r="DRR182" s="513"/>
      <c r="DRS182" s="513"/>
      <c r="DRT182" s="513"/>
      <c r="DRU182" s="513"/>
      <c r="DRV182" s="513"/>
      <c r="DRW182" s="513"/>
      <c r="DRX182" s="513"/>
      <c r="DRY182" s="513"/>
      <c r="DRZ182" s="513"/>
      <c r="DSA182" s="513"/>
      <c r="DSB182" s="513"/>
      <c r="DSC182" s="513"/>
      <c r="DSD182" s="513"/>
      <c r="DSE182" s="513"/>
      <c r="DSF182" s="513"/>
      <c r="DSG182" s="513"/>
      <c r="DSH182" s="513"/>
      <c r="DSI182" s="513"/>
      <c r="DSJ182" s="513"/>
      <c r="DSK182" s="513"/>
      <c r="DSL182" s="513"/>
      <c r="DSM182" s="513"/>
      <c r="DSN182" s="513"/>
      <c r="DSO182" s="513"/>
      <c r="DSP182" s="513"/>
      <c r="DSQ182" s="513"/>
      <c r="DSR182" s="513"/>
      <c r="DSS182" s="513"/>
      <c r="DST182" s="513"/>
      <c r="DSU182" s="513"/>
      <c r="DSV182" s="513"/>
      <c r="DSW182" s="513"/>
      <c r="DSX182" s="513"/>
      <c r="DSY182" s="513"/>
      <c r="DSZ182" s="513"/>
      <c r="DTA182" s="513"/>
      <c r="DTB182" s="513"/>
      <c r="DTC182" s="513"/>
      <c r="DTD182" s="513"/>
      <c r="DTE182" s="513"/>
      <c r="DTF182" s="513"/>
      <c r="DTG182" s="513"/>
      <c r="DTH182" s="513"/>
      <c r="DTI182" s="513"/>
      <c r="DTJ182" s="513"/>
      <c r="DTK182" s="513"/>
      <c r="DTL182" s="513"/>
      <c r="DTM182" s="513"/>
      <c r="DTN182" s="513"/>
      <c r="DTO182" s="513"/>
      <c r="DTP182" s="513"/>
      <c r="DTQ182" s="513"/>
      <c r="DTR182" s="513"/>
      <c r="DTS182" s="513"/>
      <c r="DTT182" s="513"/>
      <c r="DTU182" s="513"/>
      <c r="DTV182" s="513"/>
      <c r="DTW182" s="513"/>
      <c r="DTX182" s="513"/>
      <c r="DTY182" s="513"/>
      <c r="DTZ182" s="513"/>
      <c r="DUA182" s="513"/>
      <c r="DUB182" s="513"/>
      <c r="DUC182" s="513"/>
      <c r="DUD182" s="513"/>
      <c r="DUE182" s="513"/>
      <c r="DUF182" s="513"/>
      <c r="DUG182" s="513"/>
      <c r="DUH182" s="513"/>
      <c r="DUI182" s="513"/>
      <c r="DUJ182" s="513"/>
      <c r="DUK182" s="513"/>
      <c r="DUL182" s="513"/>
      <c r="DUM182" s="513"/>
      <c r="DUN182" s="513"/>
      <c r="DUO182" s="513"/>
      <c r="DUP182" s="513"/>
      <c r="DUQ182" s="513"/>
      <c r="DUR182" s="513"/>
      <c r="DUS182" s="513"/>
      <c r="DUT182" s="513"/>
      <c r="DUU182" s="513"/>
      <c r="DUV182" s="513"/>
      <c r="DUW182" s="513"/>
      <c r="DUX182" s="513"/>
      <c r="DUY182" s="513"/>
      <c r="DUZ182" s="513"/>
      <c r="DVA182" s="513"/>
      <c r="DVB182" s="513"/>
      <c r="DVC182" s="513"/>
      <c r="DVD182" s="513"/>
      <c r="DVE182" s="513"/>
      <c r="DVF182" s="513"/>
      <c r="DVG182" s="513"/>
      <c r="DVH182" s="513"/>
      <c r="DVI182" s="513"/>
      <c r="DVJ182" s="513"/>
      <c r="DVK182" s="513"/>
      <c r="DVL182" s="513"/>
      <c r="DVM182" s="513"/>
      <c r="DVN182" s="513"/>
      <c r="DVO182" s="513"/>
      <c r="DVP182" s="513"/>
      <c r="DVQ182" s="513"/>
      <c r="DVR182" s="513"/>
      <c r="DVS182" s="513"/>
      <c r="DVT182" s="513"/>
      <c r="DVU182" s="513"/>
      <c r="DVV182" s="513"/>
      <c r="DVW182" s="513"/>
      <c r="DVX182" s="513"/>
      <c r="DVY182" s="513"/>
      <c r="DVZ182" s="513"/>
      <c r="DWA182" s="513"/>
      <c r="DWB182" s="513"/>
      <c r="DWC182" s="513"/>
      <c r="DWD182" s="513"/>
      <c r="DWE182" s="513"/>
      <c r="DWF182" s="513"/>
      <c r="DWG182" s="513"/>
      <c r="DWH182" s="513"/>
      <c r="DWI182" s="513"/>
      <c r="DWJ182" s="513"/>
      <c r="DWK182" s="513"/>
      <c r="DWL182" s="513"/>
      <c r="DWM182" s="513"/>
      <c r="DWN182" s="513"/>
      <c r="DWO182" s="513"/>
      <c r="DWP182" s="513"/>
      <c r="DWQ182" s="513"/>
      <c r="DWR182" s="513"/>
      <c r="DWS182" s="513"/>
      <c r="DWT182" s="513"/>
      <c r="DWU182" s="513"/>
      <c r="DWV182" s="513"/>
      <c r="DWW182" s="513"/>
      <c r="DWX182" s="513"/>
      <c r="DWY182" s="513"/>
      <c r="DWZ182" s="513"/>
      <c r="DXA182" s="513"/>
      <c r="DXB182" s="513"/>
      <c r="DXC182" s="513"/>
      <c r="DXD182" s="513"/>
      <c r="DXE182" s="513"/>
      <c r="DXF182" s="513"/>
      <c r="DXG182" s="513"/>
      <c r="DXH182" s="513"/>
      <c r="DXI182" s="513"/>
      <c r="DXJ182" s="513"/>
      <c r="DXK182" s="513"/>
      <c r="DXL182" s="513"/>
      <c r="DXM182" s="513"/>
      <c r="DXN182" s="513"/>
      <c r="DXO182" s="513"/>
      <c r="DXP182" s="513"/>
      <c r="DXQ182" s="513"/>
      <c r="DXR182" s="513"/>
      <c r="DXS182" s="513"/>
      <c r="DXT182" s="513"/>
      <c r="DXU182" s="513"/>
      <c r="DXV182" s="513"/>
      <c r="DXW182" s="513"/>
      <c r="DXX182" s="513"/>
      <c r="DXY182" s="513"/>
      <c r="DXZ182" s="513"/>
      <c r="DYA182" s="513"/>
      <c r="DYB182" s="513"/>
      <c r="DYC182" s="513"/>
      <c r="DYD182" s="513"/>
      <c r="DYE182" s="513"/>
      <c r="DYF182" s="513"/>
      <c r="DYG182" s="513"/>
      <c r="DYH182" s="513"/>
      <c r="DYI182" s="513"/>
      <c r="DYJ182" s="513"/>
      <c r="DYK182" s="513"/>
      <c r="DYL182" s="513"/>
      <c r="DYM182" s="513"/>
      <c r="DYN182" s="513"/>
      <c r="DYO182" s="513"/>
      <c r="DYP182" s="513"/>
      <c r="DYQ182" s="513"/>
      <c r="DYR182" s="513"/>
      <c r="DYS182" s="513"/>
      <c r="DYT182" s="513"/>
      <c r="DYU182" s="513"/>
      <c r="DYV182" s="513"/>
      <c r="DYW182" s="513"/>
      <c r="DYX182" s="513"/>
      <c r="DYY182" s="513"/>
      <c r="DYZ182" s="513"/>
      <c r="DZA182" s="513"/>
      <c r="DZB182" s="513"/>
      <c r="DZC182" s="513"/>
      <c r="DZD182" s="513"/>
      <c r="DZE182" s="513"/>
      <c r="DZF182" s="513"/>
      <c r="DZG182" s="513"/>
      <c r="DZH182" s="513"/>
      <c r="DZI182" s="513"/>
      <c r="DZJ182" s="513"/>
      <c r="DZK182" s="513"/>
      <c r="DZL182" s="513"/>
      <c r="DZM182" s="513"/>
      <c r="DZN182" s="513"/>
      <c r="DZO182" s="513"/>
      <c r="DZP182" s="513"/>
      <c r="DZQ182" s="513"/>
      <c r="DZR182" s="513"/>
      <c r="DZS182" s="513"/>
      <c r="DZT182" s="513"/>
      <c r="DZU182" s="513"/>
      <c r="DZV182" s="513"/>
      <c r="DZW182" s="513"/>
      <c r="DZX182" s="513"/>
      <c r="DZY182" s="513"/>
      <c r="DZZ182" s="513"/>
      <c r="EAA182" s="513"/>
      <c r="EAB182" s="513"/>
      <c r="EAC182" s="513"/>
      <c r="EAD182" s="513"/>
      <c r="EAE182" s="513"/>
      <c r="EAF182" s="513"/>
      <c r="EAG182" s="513"/>
      <c r="EAH182" s="513"/>
      <c r="EAI182" s="513"/>
      <c r="EAJ182" s="513"/>
      <c r="EAK182" s="513"/>
      <c r="EAL182" s="513"/>
      <c r="EAM182" s="513"/>
      <c r="EAN182" s="513"/>
      <c r="EAO182" s="513"/>
      <c r="EAP182" s="513"/>
      <c r="EAQ182" s="513"/>
      <c r="EAR182" s="513"/>
      <c r="EAS182" s="513"/>
      <c r="EAT182" s="513"/>
      <c r="EAU182" s="513"/>
      <c r="EAV182" s="513"/>
      <c r="EAW182" s="513"/>
      <c r="EAX182" s="513"/>
      <c r="EAY182" s="513"/>
      <c r="EAZ182" s="513"/>
      <c r="EBA182" s="513"/>
      <c r="EBB182" s="513"/>
      <c r="EBC182" s="513"/>
      <c r="EBD182" s="513"/>
      <c r="EBE182" s="513"/>
      <c r="EBF182" s="513"/>
      <c r="EBG182" s="513"/>
      <c r="EBH182" s="513"/>
      <c r="EBI182" s="513"/>
      <c r="EBJ182" s="513"/>
      <c r="EBK182" s="513"/>
      <c r="EBL182" s="513"/>
      <c r="EBM182" s="513"/>
      <c r="EBN182" s="513"/>
      <c r="EBO182" s="513"/>
      <c r="EBP182" s="513"/>
      <c r="EBQ182" s="513"/>
      <c r="EBR182" s="513"/>
      <c r="EBS182" s="513"/>
      <c r="EBT182" s="513"/>
      <c r="EBU182" s="513"/>
      <c r="EBV182" s="513"/>
      <c r="EBW182" s="513"/>
      <c r="EBX182" s="513"/>
      <c r="EBY182" s="513"/>
      <c r="EBZ182" s="513"/>
      <c r="ECA182" s="513"/>
      <c r="ECB182" s="513"/>
      <c r="ECC182" s="513"/>
      <c r="ECD182" s="513"/>
      <c r="ECE182" s="513"/>
      <c r="ECF182" s="513"/>
      <c r="ECG182" s="513"/>
      <c r="ECH182" s="513"/>
      <c r="ECI182" s="513"/>
      <c r="ECJ182" s="513"/>
      <c r="ECK182" s="513"/>
      <c r="ECL182" s="513"/>
      <c r="ECM182" s="513"/>
      <c r="ECN182" s="513"/>
      <c r="ECO182" s="513"/>
      <c r="ECP182" s="513"/>
      <c r="ECQ182" s="513"/>
      <c r="ECR182" s="513"/>
      <c r="ECS182" s="513"/>
      <c r="ECT182" s="513"/>
      <c r="ECU182" s="513"/>
      <c r="ECV182" s="513"/>
      <c r="ECW182" s="513"/>
      <c r="ECX182" s="513"/>
      <c r="ECY182" s="513"/>
      <c r="ECZ182" s="513"/>
      <c r="EDA182" s="513"/>
      <c r="EDB182" s="513"/>
      <c r="EDC182" s="513"/>
      <c r="EDD182" s="513"/>
      <c r="EDE182" s="513"/>
      <c r="EDF182" s="513"/>
      <c r="EDG182" s="513"/>
      <c r="EDH182" s="513"/>
      <c r="EDI182" s="513"/>
      <c r="EDJ182" s="513"/>
      <c r="EDK182" s="513"/>
      <c r="EDL182" s="513"/>
      <c r="EDM182" s="513"/>
      <c r="EDN182" s="513"/>
      <c r="EDO182" s="513"/>
      <c r="EDP182" s="513"/>
      <c r="EDQ182" s="513"/>
      <c r="EDR182" s="513"/>
      <c r="EDS182" s="513"/>
      <c r="EDT182" s="513"/>
      <c r="EDU182" s="513"/>
      <c r="EDV182" s="513"/>
      <c r="EDW182" s="513"/>
      <c r="EDX182" s="513"/>
      <c r="EDY182" s="513"/>
      <c r="EDZ182" s="513"/>
      <c r="EEA182" s="513"/>
      <c r="EEB182" s="513"/>
      <c r="EEC182" s="513"/>
      <c r="EED182" s="513"/>
      <c r="EEE182" s="513"/>
      <c r="EEF182" s="513"/>
      <c r="EEG182" s="513"/>
      <c r="EEH182" s="513"/>
      <c r="EEI182" s="513"/>
      <c r="EEJ182" s="513"/>
      <c r="EEK182" s="513"/>
      <c r="EEL182" s="513"/>
      <c r="EEM182" s="513"/>
      <c r="EEN182" s="513"/>
      <c r="EEO182" s="513"/>
      <c r="EEP182" s="513"/>
      <c r="EEQ182" s="513"/>
      <c r="EER182" s="513"/>
      <c r="EES182" s="513"/>
      <c r="EET182" s="513"/>
      <c r="EEU182" s="513"/>
      <c r="EEV182" s="513"/>
      <c r="EEW182" s="513"/>
      <c r="EEX182" s="513"/>
      <c r="EEY182" s="513"/>
      <c r="EEZ182" s="513"/>
      <c r="EFA182" s="513"/>
      <c r="EFB182" s="513"/>
      <c r="EFC182" s="513"/>
      <c r="EFD182" s="513"/>
      <c r="EFE182" s="513"/>
      <c r="EFF182" s="513"/>
      <c r="EFG182" s="513"/>
      <c r="EFH182" s="513"/>
      <c r="EFI182" s="513"/>
      <c r="EFJ182" s="513"/>
      <c r="EFK182" s="513"/>
      <c r="EFL182" s="513"/>
      <c r="EFM182" s="513"/>
      <c r="EFN182" s="513"/>
      <c r="EFO182" s="513"/>
      <c r="EFP182" s="513"/>
      <c r="EFQ182" s="513"/>
      <c r="EFR182" s="513"/>
      <c r="EFS182" s="513"/>
      <c r="EFT182" s="513"/>
      <c r="EFU182" s="513"/>
      <c r="EFV182" s="513"/>
      <c r="EFW182" s="513"/>
      <c r="EFX182" s="513"/>
      <c r="EFY182" s="513"/>
      <c r="EFZ182" s="513"/>
      <c r="EGA182" s="513"/>
      <c r="EGB182" s="513"/>
      <c r="EGC182" s="513"/>
      <c r="EGD182" s="513"/>
      <c r="EGE182" s="513"/>
      <c r="EGF182" s="513"/>
      <c r="EGG182" s="513"/>
      <c r="EGH182" s="513"/>
      <c r="EGI182" s="513"/>
      <c r="EGJ182" s="513"/>
      <c r="EGK182" s="513"/>
      <c r="EGL182" s="513"/>
      <c r="EGM182" s="513"/>
      <c r="EGN182" s="513"/>
      <c r="EGO182" s="513"/>
      <c r="EGP182" s="513"/>
      <c r="EGQ182" s="513"/>
      <c r="EGR182" s="513"/>
      <c r="EGS182" s="513"/>
      <c r="EGT182" s="513"/>
      <c r="EGU182" s="513"/>
      <c r="EGV182" s="513"/>
      <c r="EGW182" s="513"/>
      <c r="EGX182" s="513"/>
      <c r="EGY182" s="513"/>
      <c r="EGZ182" s="513"/>
      <c r="EHA182" s="513"/>
      <c r="EHB182" s="513"/>
      <c r="EHC182" s="513"/>
      <c r="EHD182" s="513"/>
      <c r="EHE182" s="513"/>
      <c r="EHF182" s="513"/>
      <c r="EHG182" s="513"/>
      <c r="EHH182" s="513"/>
      <c r="EHI182" s="513"/>
      <c r="EHJ182" s="513"/>
      <c r="EHK182" s="513"/>
      <c r="EHL182" s="513"/>
      <c r="EHM182" s="513"/>
      <c r="EHN182" s="513"/>
      <c r="EHO182" s="513"/>
      <c r="EHP182" s="513"/>
      <c r="EHQ182" s="513"/>
      <c r="EHR182" s="513"/>
      <c r="EHS182" s="513"/>
      <c r="EHT182" s="513"/>
      <c r="EHU182" s="513"/>
      <c r="EHV182" s="513"/>
      <c r="EHW182" s="513"/>
      <c r="EHX182" s="513"/>
      <c r="EHY182" s="513"/>
      <c r="EHZ182" s="513"/>
      <c r="EIA182" s="513"/>
      <c r="EIB182" s="513"/>
      <c r="EIC182" s="513"/>
      <c r="EID182" s="513"/>
      <c r="EIE182" s="513"/>
      <c r="EIF182" s="513"/>
      <c r="EIG182" s="513"/>
      <c r="EIH182" s="513"/>
      <c r="EII182" s="513"/>
      <c r="EIJ182" s="513"/>
      <c r="EIK182" s="513"/>
      <c r="EIL182" s="513"/>
      <c r="EIM182" s="513"/>
      <c r="EIN182" s="513"/>
      <c r="EIO182" s="513"/>
      <c r="EIP182" s="513"/>
      <c r="EIQ182" s="513"/>
      <c r="EIR182" s="513"/>
      <c r="EIS182" s="513"/>
      <c r="EIT182" s="513"/>
      <c r="EIU182" s="513"/>
      <c r="EIV182" s="513"/>
      <c r="EIW182" s="513"/>
      <c r="EIX182" s="513"/>
      <c r="EIY182" s="513"/>
      <c r="EIZ182" s="513"/>
      <c r="EJA182" s="513"/>
      <c r="EJB182" s="513"/>
      <c r="EJC182" s="513"/>
      <c r="EJD182" s="513"/>
      <c r="EJE182" s="513"/>
      <c r="EJF182" s="513"/>
      <c r="EJG182" s="513"/>
      <c r="EJH182" s="513"/>
      <c r="EJI182" s="513"/>
      <c r="EJJ182" s="513"/>
      <c r="EJK182" s="513"/>
      <c r="EJL182" s="513"/>
      <c r="EJM182" s="513"/>
      <c r="EJN182" s="513"/>
      <c r="EJO182" s="513"/>
      <c r="EJP182" s="513"/>
      <c r="EJQ182" s="513"/>
      <c r="EJR182" s="513"/>
      <c r="EJS182" s="513"/>
      <c r="EJT182" s="513"/>
      <c r="EJU182" s="513"/>
      <c r="EJV182" s="513"/>
      <c r="EJW182" s="513"/>
      <c r="EJX182" s="513"/>
      <c r="EJY182" s="513"/>
      <c r="EJZ182" s="513"/>
      <c r="EKA182" s="513"/>
      <c r="EKB182" s="513"/>
      <c r="EKC182" s="513"/>
      <c r="EKD182" s="513"/>
      <c r="EKE182" s="513"/>
      <c r="EKF182" s="513"/>
      <c r="EKG182" s="513"/>
      <c r="EKH182" s="513"/>
      <c r="EKI182" s="513"/>
      <c r="EKJ182" s="513"/>
      <c r="EKK182" s="513"/>
      <c r="EKL182" s="513"/>
      <c r="EKM182" s="513"/>
      <c r="EKN182" s="513"/>
      <c r="EKO182" s="513"/>
      <c r="EKP182" s="513"/>
      <c r="EKQ182" s="513"/>
      <c r="EKR182" s="513"/>
      <c r="EKS182" s="513"/>
      <c r="EKT182" s="513"/>
      <c r="EKU182" s="513"/>
      <c r="EKV182" s="513"/>
      <c r="EKW182" s="513"/>
      <c r="EKX182" s="513"/>
      <c r="EKY182" s="513"/>
      <c r="EKZ182" s="513"/>
      <c r="ELA182" s="513"/>
      <c r="ELB182" s="513"/>
      <c r="ELC182" s="513"/>
      <c r="ELD182" s="513"/>
      <c r="ELE182" s="513"/>
      <c r="ELF182" s="513"/>
      <c r="ELG182" s="513"/>
      <c r="ELH182" s="513"/>
      <c r="ELI182" s="513"/>
      <c r="ELJ182" s="513"/>
      <c r="ELK182" s="513"/>
      <c r="ELL182" s="513"/>
      <c r="ELM182" s="513"/>
      <c r="ELN182" s="513"/>
      <c r="ELO182" s="513"/>
      <c r="ELP182" s="513"/>
      <c r="ELQ182" s="513"/>
      <c r="ELR182" s="513"/>
      <c r="ELS182" s="513"/>
      <c r="ELT182" s="513"/>
      <c r="ELU182" s="513"/>
      <c r="ELV182" s="513"/>
      <c r="ELW182" s="513"/>
      <c r="ELX182" s="513"/>
      <c r="ELY182" s="513"/>
      <c r="ELZ182" s="513"/>
      <c r="EMA182" s="513"/>
      <c r="EMB182" s="513"/>
      <c r="EMC182" s="513"/>
      <c r="EMD182" s="513"/>
      <c r="EME182" s="513"/>
      <c r="EMF182" s="513"/>
      <c r="EMG182" s="513"/>
      <c r="EMH182" s="513"/>
      <c r="EMI182" s="513"/>
      <c r="EMJ182" s="513"/>
      <c r="EMK182" s="513"/>
      <c r="EML182" s="513"/>
      <c r="EMM182" s="513"/>
      <c r="EMN182" s="513"/>
      <c r="EMO182" s="513"/>
      <c r="EMP182" s="513"/>
      <c r="EMQ182" s="513"/>
      <c r="EMR182" s="513"/>
      <c r="EMS182" s="513"/>
      <c r="EMT182" s="513"/>
      <c r="EMU182" s="513"/>
      <c r="EMV182" s="513"/>
      <c r="EMW182" s="513"/>
      <c r="EMX182" s="513"/>
      <c r="EMY182" s="513"/>
      <c r="EMZ182" s="513"/>
      <c r="ENA182" s="513"/>
      <c r="ENB182" s="513"/>
      <c r="ENC182" s="513"/>
      <c r="END182" s="513"/>
      <c r="ENE182" s="513"/>
      <c r="ENF182" s="513"/>
      <c r="ENG182" s="513"/>
      <c r="ENH182" s="513"/>
      <c r="ENI182" s="513"/>
      <c r="ENJ182" s="513"/>
      <c r="ENK182" s="513"/>
      <c r="ENL182" s="513"/>
      <c r="ENM182" s="513"/>
      <c r="ENN182" s="513"/>
      <c r="ENO182" s="513"/>
      <c r="ENP182" s="513"/>
      <c r="ENQ182" s="513"/>
      <c r="ENR182" s="513"/>
      <c r="ENS182" s="513"/>
      <c r="ENT182" s="513"/>
      <c r="ENU182" s="513"/>
      <c r="ENV182" s="513"/>
      <c r="ENW182" s="513"/>
      <c r="ENX182" s="513"/>
      <c r="ENY182" s="513"/>
      <c r="ENZ182" s="513"/>
      <c r="EOA182" s="513"/>
      <c r="EOB182" s="513"/>
      <c r="EOC182" s="513"/>
      <c r="EOD182" s="513"/>
      <c r="EOE182" s="513"/>
      <c r="EOF182" s="513"/>
      <c r="EOG182" s="513"/>
      <c r="EOH182" s="513"/>
      <c r="EOI182" s="513"/>
      <c r="EOJ182" s="513"/>
      <c r="EOK182" s="513"/>
      <c r="EOL182" s="513"/>
      <c r="EOM182" s="513"/>
      <c r="EON182" s="513"/>
      <c r="EOO182" s="513"/>
      <c r="EOP182" s="513"/>
      <c r="EOQ182" s="513"/>
      <c r="EOR182" s="513"/>
      <c r="EOS182" s="513"/>
      <c r="EOT182" s="513"/>
      <c r="EOU182" s="513"/>
      <c r="EOV182" s="513"/>
      <c r="EOW182" s="513"/>
      <c r="EOX182" s="513"/>
      <c r="EOY182" s="513"/>
      <c r="EOZ182" s="513"/>
      <c r="EPA182" s="513"/>
      <c r="EPB182" s="513"/>
      <c r="EPC182" s="513"/>
      <c r="EPD182" s="513"/>
      <c r="EPE182" s="513"/>
      <c r="EPF182" s="513"/>
      <c r="EPG182" s="513"/>
      <c r="EPH182" s="513"/>
      <c r="EPI182" s="513"/>
      <c r="EPJ182" s="513"/>
      <c r="EPK182" s="513"/>
      <c r="EPL182" s="513"/>
      <c r="EPM182" s="513"/>
      <c r="EPN182" s="513"/>
      <c r="EPO182" s="513"/>
      <c r="EPP182" s="513"/>
      <c r="EPQ182" s="513"/>
      <c r="EPR182" s="513"/>
      <c r="EPS182" s="513"/>
      <c r="EPT182" s="513"/>
      <c r="EPU182" s="513"/>
      <c r="EPV182" s="513"/>
      <c r="EPW182" s="513"/>
      <c r="EPX182" s="513"/>
      <c r="EPY182" s="513"/>
      <c r="EPZ182" s="513"/>
      <c r="EQA182" s="513"/>
      <c r="EQB182" s="513"/>
      <c r="EQC182" s="513"/>
      <c r="EQD182" s="513"/>
      <c r="EQE182" s="513"/>
      <c r="EQF182" s="513"/>
      <c r="EQG182" s="513"/>
      <c r="EQH182" s="513"/>
      <c r="EQI182" s="513"/>
      <c r="EQJ182" s="513"/>
      <c r="EQK182" s="513"/>
      <c r="EQL182" s="513"/>
      <c r="EQM182" s="513"/>
      <c r="EQN182" s="513"/>
      <c r="EQO182" s="513"/>
      <c r="EQP182" s="513"/>
      <c r="EQQ182" s="513"/>
      <c r="EQR182" s="513"/>
      <c r="EQS182" s="513"/>
      <c r="EQT182" s="513"/>
      <c r="EQU182" s="513"/>
      <c r="EQV182" s="513"/>
      <c r="EQW182" s="513"/>
      <c r="EQX182" s="513"/>
      <c r="EQY182" s="513"/>
      <c r="EQZ182" s="513"/>
      <c r="ERA182" s="513"/>
      <c r="ERB182" s="513"/>
      <c r="ERC182" s="513"/>
      <c r="ERD182" s="513"/>
      <c r="ERE182" s="513"/>
      <c r="ERF182" s="513"/>
      <c r="ERG182" s="513"/>
      <c r="ERH182" s="513"/>
      <c r="ERI182" s="513"/>
      <c r="ERJ182" s="513"/>
      <c r="ERK182" s="513"/>
      <c r="ERL182" s="513"/>
      <c r="ERM182" s="513"/>
      <c r="ERN182" s="513"/>
      <c r="ERO182" s="513"/>
      <c r="ERP182" s="513"/>
      <c r="ERQ182" s="513"/>
      <c r="ERR182" s="513"/>
      <c r="ERS182" s="513"/>
      <c r="ERT182" s="513"/>
      <c r="ERU182" s="513"/>
      <c r="ERV182" s="513"/>
      <c r="ERW182" s="513"/>
      <c r="ERX182" s="513"/>
      <c r="ERY182" s="513"/>
      <c r="ERZ182" s="513"/>
      <c r="ESA182" s="513"/>
      <c r="ESB182" s="513"/>
      <c r="ESC182" s="513"/>
      <c r="ESD182" s="513"/>
      <c r="ESE182" s="513"/>
      <c r="ESF182" s="513"/>
      <c r="ESG182" s="513"/>
      <c r="ESH182" s="513"/>
      <c r="ESI182" s="513"/>
      <c r="ESJ182" s="513"/>
      <c r="ESK182" s="513"/>
      <c r="ESL182" s="513"/>
      <c r="ESM182" s="513"/>
      <c r="ESN182" s="513"/>
      <c r="ESO182" s="513"/>
      <c r="ESP182" s="513"/>
      <c r="ESQ182" s="513"/>
      <c r="ESR182" s="513"/>
      <c r="ESS182" s="513"/>
      <c r="EST182" s="513"/>
      <c r="ESU182" s="513"/>
      <c r="ESV182" s="513"/>
      <c r="ESW182" s="513"/>
      <c r="ESX182" s="513"/>
      <c r="ESY182" s="513"/>
      <c r="ESZ182" s="513"/>
      <c r="ETA182" s="513"/>
      <c r="ETB182" s="513"/>
      <c r="ETC182" s="513"/>
      <c r="ETD182" s="513"/>
      <c r="ETE182" s="513"/>
      <c r="ETF182" s="513"/>
      <c r="ETG182" s="513"/>
      <c r="ETH182" s="513"/>
      <c r="ETI182" s="513"/>
      <c r="ETJ182" s="513"/>
      <c r="ETK182" s="513"/>
      <c r="ETL182" s="513"/>
      <c r="ETM182" s="513"/>
      <c r="ETN182" s="513"/>
      <c r="ETO182" s="513"/>
      <c r="ETP182" s="513"/>
      <c r="ETQ182" s="513"/>
      <c r="ETR182" s="513"/>
      <c r="ETS182" s="513"/>
      <c r="ETT182" s="513"/>
      <c r="ETU182" s="513"/>
      <c r="ETV182" s="513"/>
      <c r="ETW182" s="513"/>
      <c r="ETX182" s="513"/>
      <c r="ETY182" s="513"/>
      <c r="ETZ182" s="513"/>
      <c r="EUA182" s="513"/>
      <c r="EUB182" s="513"/>
      <c r="EUC182" s="513"/>
      <c r="EUD182" s="513"/>
      <c r="EUE182" s="513"/>
      <c r="EUF182" s="513"/>
      <c r="EUG182" s="513"/>
      <c r="EUH182" s="513"/>
      <c r="EUI182" s="513"/>
      <c r="EUJ182" s="513"/>
      <c r="EUK182" s="513"/>
      <c r="EUL182" s="513"/>
      <c r="EUM182" s="513"/>
      <c r="EUN182" s="513"/>
      <c r="EUO182" s="513"/>
      <c r="EUP182" s="513"/>
      <c r="EUQ182" s="513"/>
      <c r="EUR182" s="513"/>
      <c r="EUS182" s="513"/>
      <c r="EUT182" s="513"/>
      <c r="EUU182" s="513"/>
      <c r="EUV182" s="513"/>
      <c r="EUW182" s="513"/>
      <c r="EUX182" s="513"/>
      <c r="EUY182" s="513"/>
      <c r="EUZ182" s="513"/>
      <c r="EVA182" s="513"/>
      <c r="EVB182" s="513"/>
      <c r="EVC182" s="513"/>
      <c r="EVD182" s="513"/>
      <c r="EVE182" s="513"/>
      <c r="EVF182" s="513"/>
      <c r="EVG182" s="513"/>
      <c r="EVH182" s="513"/>
      <c r="EVI182" s="513"/>
      <c r="EVJ182" s="513"/>
      <c r="EVK182" s="513"/>
      <c r="EVL182" s="513"/>
      <c r="EVM182" s="513"/>
      <c r="EVN182" s="513"/>
      <c r="EVO182" s="513"/>
      <c r="EVP182" s="513"/>
      <c r="EVQ182" s="513"/>
      <c r="EVR182" s="513"/>
      <c r="EVS182" s="513"/>
      <c r="EVT182" s="513"/>
      <c r="EVU182" s="513"/>
      <c r="EVV182" s="513"/>
      <c r="EVW182" s="513"/>
      <c r="EVX182" s="513"/>
      <c r="EVY182" s="513"/>
      <c r="EVZ182" s="513"/>
      <c r="EWA182" s="513"/>
      <c r="EWB182" s="513"/>
      <c r="EWC182" s="513"/>
      <c r="EWD182" s="513"/>
      <c r="EWE182" s="513"/>
      <c r="EWF182" s="513"/>
      <c r="EWG182" s="513"/>
      <c r="EWH182" s="513"/>
      <c r="EWI182" s="513"/>
      <c r="EWJ182" s="513"/>
      <c r="EWK182" s="513"/>
      <c r="EWL182" s="513"/>
      <c r="EWM182" s="513"/>
      <c r="EWN182" s="513"/>
      <c r="EWO182" s="513"/>
      <c r="EWP182" s="513"/>
      <c r="EWQ182" s="513"/>
      <c r="EWR182" s="513"/>
      <c r="EWS182" s="513"/>
      <c r="EWT182" s="513"/>
      <c r="EWU182" s="513"/>
      <c r="EWV182" s="513"/>
      <c r="EWW182" s="513"/>
      <c r="EWX182" s="513"/>
      <c r="EWY182" s="513"/>
      <c r="EWZ182" s="513"/>
      <c r="EXA182" s="513"/>
      <c r="EXB182" s="513"/>
      <c r="EXC182" s="513"/>
      <c r="EXD182" s="513"/>
      <c r="EXE182" s="513"/>
      <c r="EXF182" s="513"/>
      <c r="EXG182" s="513"/>
      <c r="EXH182" s="513"/>
      <c r="EXI182" s="513"/>
      <c r="EXJ182" s="513"/>
      <c r="EXK182" s="513"/>
      <c r="EXL182" s="513"/>
      <c r="EXM182" s="513"/>
      <c r="EXN182" s="513"/>
      <c r="EXO182" s="513"/>
      <c r="EXP182" s="513"/>
      <c r="EXQ182" s="513"/>
      <c r="EXR182" s="513"/>
      <c r="EXS182" s="513"/>
      <c r="EXT182" s="513"/>
      <c r="EXU182" s="513"/>
      <c r="EXV182" s="513"/>
      <c r="EXW182" s="513"/>
      <c r="EXX182" s="513"/>
      <c r="EXY182" s="513"/>
      <c r="EXZ182" s="513"/>
      <c r="EYA182" s="513"/>
      <c r="EYB182" s="513"/>
      <c r="EYC182" s="513"/>
      <c r="EYD182" s="513"/>
      <c r="EYE182" s="513"/>
      <c r="EYF182" s="513"/>
      <c r="EYG182" s="513"/>
      <c r="EYH182" s="513"/>
      <c r="EYI182" s="513"/>
      <c r="EYJ182" s="513"/>
      <c r="EYK182" s="513"/>
      <c r="EYL182" s="513"/>
      <c r="EYM182" s="513"/>
      <c r="EYN182" s="513"/>
      <c r="EYO182" s="513"/>
      <c r="EYP182" s="513"/>
      <c r="EYQ182" s="513"/>
      <c r="EYR182" s="513"/>
      <c r="EYS182" s="513"/>
      <c r="EYT182" s="513"/>
      <c r="EYU182" s="513"/>
      <c r="EYV182" s="513"/>
      <c r="EYW182" s="513"/>
      <c r="EYX182" s="513"/>
      <c r="EYY182" s="513"/>
      <c r="EYZ182" s="513"/>
      <c r="EZA182" s="513"/>
      <c r="EZB182" s="513"/>
      <c r="EZC182" s="513"/>
      <c r="EZD182" s="513"/>
      <c r="EZE182" s="513"/>
      <c r="EZF182" s="513"/>
      <c r="EZG182" s="513"/>
      <c r="EZH182" s="513"/>
      <c r="EZI182" s="513"/>
      <c r="EZJ182" s="513"/>
      <c r="EZK182" s="513"/>
      <c r="EZL182" s="513"/>
      <c r="EZM182" s="513"/>
      <c r="EZN182" s="513"/>
      <c r="EZO182" s="513"/>
      <c r="EZP182" s="513"/>
      <c r="EZQ182" s="513"/>
      <c r="EZR182" s="513"/>
      <c r="EZS182" s="513"/>
      <c r="EZT182" s="513"/>
      <c r="EZU182" s="513"/>
      <c r="EZV182" s="513"/>
      <c r="EZW182" s="513"/>
      <c r="EZX182" s="513"/>
      <c r="EZY182" s="513"/>
      <c r="EZZ182" s="513"/>
      <c r="FAA182" s="513"/>
      <c r="FAB182" s="513"/>
      <c r="FAC182" s="513"/>
      <c r="FAD182" s="513"/>
      <c r="FAE182" s="513"/>
      <c r="FAF182" s="513"/>
      <c r="FAG182" s="513"/>
      <c r="FAH182" s="513"/>
      <c r="FAI182" s="513"/>
      <c r="FAJ182" s="513"/>
      <c r="FAK182" s="513"/>
      <c r="FAL182" s="513"/>
      <c r="FAM182" s="513"/>
      <c r="FAN182" s="513"/>
      <c r="FAO182" s="513"/>
      <c r="FAP182" s="513"/>
      <c r="FAQ182" s="513"/>
      <c r="FAR182" s="513"/>
      <c r="FAS182" s="513"/>
      <c r="FAT182" s="513"/>
      <c r="FAU182" s="513"/>
      <c r="FAV182" s="513"/>
      <c r="FAW182" s="513"/>
      <c r="FAX182" s="513"/>
      <c r="FAY182" s="513"/>
      <c r="FAZ182" s="513"/>
      <c r="FBA182" s="513"/>
      <c r="FBB182" s="513"/>
      <c r="FBC182" s="513"/>
      <c r="FBD182" s="513"/>
      <c r="FBE182" s="513"/>
      <c r="FBF182" s="513"/>
      <c r="FBG182" s="513"/>
      <c r="FBH182" s="513"/>
      <c r="FBI182" s="513"/>
      <c r="FBJ182" s="513"/>
      <c r="FBK182" s="513"/>
      <c r="FBL182" s="513"/>
      <c r="FBM182" s="513"/>
      <c r="FBN182" s="513"/>
      <c r="FBO182" s="513"/>
      <c r="FBP182" s="513"/>
      <c r="FBQ182" s="513"/>
      <c r="FBR182" s="513"/>
      <c r="FBS182" s="513"/>
      <c r="FBT182" s="513"/>
      <c r="FBU182" s="513"/>
      <c r="FBV182" s="513"/>
      <c r="FBW182" s="513"/>
      <c r="FBX182" s="513"/>
      <c r="FBY182" s="513"/>
      <c r="FBZ182" s="513"/>
      <c r="FCA182" s="513"/>
      <c r="FCB182" s="513"/>
      <c r="FCC182" s="513"/>
      <c r="FCD182" s="513"/>
      <c r="FCE182" s="513"/>
      <c r="FCF182" s="513"/>
      <c r="FCG182" s="513"/>
      <c r="FCH182" s="513"/>
      <c r="FCI182" s="513"/>
      <c r="FCJ182" s="513"/>
      <c r="FCK182" s="513"/>
      <c r="FCL182" s="513"/>
      <c r="FCM182" s="513"/>
      <c r="FCN182" s="513"/>
      <c r="FCO182" s="513"/>
      <c r="FCP182" s="513"/>
      <c r="FCQ182" s="513"/>
      <c r="FCR182" s="513"/>
      <c r="FCS182" s="513"/>
      <c r="FCT182" s="513"/>
      <c r="FCU182" s="513"/>
      <c r="FCV182" s="513"/>
      <c r="FCW182" s="513"/>
      <c r="FCX182" s="513"/>
      <c r="FCY182" s="513"/>
      <c r="FCZ182" s="513"/>
      <c r="FDA182" s="513"/>
      <c r="FDB182" s="513"/>
      <c r="FDC182" s="513"/>
      <c r="FDD182" s="513"/>
      <c r="FDE182" s="513"/>
      <c r="FDF182" s="513"/>
      <c r="FDG182" s="513"/>
      <c r="FDH182" s="513"/>
      <c r="FDI182" s="513"/>
      <c r="FDJ182" s="513"/>
      <c r="FDK182" s="513"/>
      <c r="FDL182" s="513"/>
      <c r="FDM182" s="513"/>
      <c r="FDN182" s="513"/>
      <c r="FDO182" s="513"/>
      <c r="FDP182" s="513"/>
      <c r="FDQ182" s="513"/>
      <c r="FDR182" s="513"/>
      <c r="FDS182" s="513"/>
      <c r="FDT182" s="513"/>
      <c r="FDU182" s="513"/>
      <c r="FDV182" s="513"/>
      <c r="FDW182" s="513"/>
      <c r="FDX182" s="513"/>
      <c r="FDY182" s="513"/>
      <c r="FDZ182" s="513"/>
      <c r="FEA182" s="513"/>
      <c r="FEB182" s="513"/>
      <c r="FEC182" s="513"/>
      <c r="FED182" s="513"/>
      <c r="FEE182" s="513"/>
      <c r="FEF182" s="513"/>
      <c r="FEG182" s="513"/>
      <c r="FEH182" s="513"/>
      <c r="FEI182" s="513"/>
      <c r="FEJ182" s="513"/>
      <c r="FEK182" s="513"/>
      <c r="FEL182" s="513"/>
      <c r="FEM182" s="513"/>
      <c r="FEN182" s="513"/>
      <c r="FEO182" s="513"/>
      <c r="FEP182" s="513"/>
      <c r="FEQ182" s="513"/>
      <c r="FER182" s="513"/>
      <c r="FES182" s="513"/>
      <c r="FET182" s="513"/>
      <c r="FEU182" s="513"/>
      <c r="FEV182" s="513"/>
      <c r="FEW182" s="513"/>
      <c r="FEX182" s="513"/>
      <c r="FEY182" s="513"/>
      <c r="FEZ182" s="513"/>
      <c r="FFA182" s="513"/>
      <c r="FFB182" s="513"/>
      <c r="FFC182" s="513"/>
      <c r="FFD182" s="513"/>
      <c r="FFE182" s="513"/>
      <c r="FFF182" s="513"/>
      <c r="FFG182" s="513"/>
      <c r="FFH182" s="513"/>
      <c r="FFI182" s="513"/>
      <c r="FFJ182" s="513"/>
      <c r="FFK182" s="513"/>
      <c r="FFL182" s="513"/>
      <c r="FFM182" s="513"/>
      <c r="FFN182" s="513"/>
      <c r="FFO182" s="513"/>
      <c r="FFP182" s="513"/>
      <c r="FFQ182" s="513"/>
      <c r="FFR182" s="513"/>
      <c r="FFS182" s="513"/>
      <c r="FFT182" s="513"/>
      <c r="FFU182" s="513"/>
      <c r="FFV182" s="513"/>
      <c r="FFW182" s="513"/>
      <c r="FFX182" s="513"/>
      <c r="FFY182" s="513"/>
      <c r="FFZ182" s="513"/>
      <c r="FGA182" s="513"/>
      <c r="FGB182" s="513"/>
      <c r="FGC182" s="513"/>
      <c r="FGD182" s="513"/>
      <c r="FGE182" s="513"/>
      <c r="FGF182" s="513"/>
      <c r="FGG182" s="513"/>
      <c r="FGH182" s="513"/>
      <c r="FGI182" s="513"/>
      <c r="FGJ182" s="513"/>
      <c r="FGK182" s="513"/>
      <c r="FGL182" s="513"/>
      <c r="FGM182" s="513"/>
      <c r="FGN182" s="513"/>
      <c r="FGO182" s="513"/>
      <c r="FGP182" s="513"/>
      <c r="FGQ182" s="513"/>
      <c r="FGR182" s="513"/>
      <c r="FGS182" s="513"/>
      <c r="FGT182" s="513"/>
      <c r="FGU182" s="513"/>
      <c r="FGV182" s="513"/>
      <c r="FGW182" s="513"/>
      <c r="FGX182" s="513"/>
      <c r="FGY182" s="513"/>
      <c r="FGZ182" s="513"/>
      <c r="FHA182" s="513"/>
      <c r="FHB182" s="513"/>
      <c r="FHC182" s="513"/>
      <c r="FHD182" s="513"/>
      <c r="FHE182" s="513"/>
      <c r="FHF182" s="513"/>
      <c r="FHG182" s="513"/>
      <c r="FHH182" s="513"/>
      <c r="FHI182" s="513"/>
      <c r="FHJ182" s="513"/>
      <c r="FHK182" s="513"/>
      <c r="FHL182" s="513"/>
      <c r="FHM182" s="513"/>
      <c r="FHN182" s="513"/>
      <c r="FHO182" s="513"/>
      <c r="FHP182" s="513"/>
      <c r="FHQ182" s="513"/>
      <c r="FHR182" s="513"/>
      <c r="FHS182" s="513"/>
      <c r="FHT182" s="513"/>
      <c r="FHU182" s="513"/>
      <c r="FHV182" s="513"/>
      <c r="FHW182" s="513"/>
      <c r="FHX182" s="513"/>
      <c r="FHY182" s="513"/>
      <c r="FHZ182" s="513"/>
      <c r="FIA182" s="513"/>
      <c r="FIB182" s="513"/>
      <c r="FIC182" s="513"/>
      <c r="FID182" s="513"/>
      <c r="FIE182" s="513"/>
      <c r="FIF182" s="513"/>
      <c r="FIG182" s="513"/>
      <c r="FIH182" s="513"/>
      <c r="FII182" s="513"/>
      <c r="FIJ182" s="513"/>
      <c r="FIK182" s="513"/>
      <c r="FIL182" s="513"/>
      <c r="FIM182" s="513"/>
      <c r="FIN182" s="513"/>
      <c r="FIO182" s="513"/>
      <c r="FIP182" s="513"/>
      <c r="FIQ182" s="513"/>
      <c r="FIR182" s="513"/>
      <c r="FIS182" s="513"/>
      <c r="FIT182" s="513"/>
      <c r="FIU182" s="513"/>
      <c r="FIV182" s="513"/>
      <c r="FIW182" s="513"/>
      <c r="FIX182" s="513"/>
      <c r="FIY182" s="513"/>
      <c r="FIZ182" s="513"/>
      <c r="FJA182" s="513"/>
      <c r="FJB182" s="513"/>
      <c r="FJC182" s="513"/>
      <c r="FJD182" s="513"/>
      <c r="FJE182" s="513"/>
      <c r="FJF182" s="513"/>
      <c r="FJG182" s="513"/>
      <c r="FJH182" s="513"/>
      <c r="FJI182" s="513"/>
      <c r="FJJ182" s="513"/>
      <c r="FJK182" s="513"/>
      <c r="FJL182" s="513"/>
      <c r="FJM182" s="513"/>
      <c r="FJN182" s="513"/>
      <c r="FJO182" s="513"/>
      <c r="FJP182" s="513"/>
      <c r="FJQ182" s="513"/>
      <c r="FJR182" s="513"/>
      <c r="FJS182" s="513"/>
      <c r="FJT182" s="513"/>
      <c r="FJU182" s="513"/>
      <c r="FJV182" s="513"/>
      <c r="FJW182" s="513"/>
      <c r="FJX182" s="513"/>
      <c r="FJY182" s="513"/>
      <c r="FJZ182" s="513"/>
      <c r="FKA182" s="513"/>
      <c r="FKB182" s="513"/>
      <c r="FKC182" s="513"/>
      <c r="FKD182" s="513"/>
      <c r="FKE182" s="513"/>
      <c r="FKF182" s="513"/>
      <c r="FKG182" s="513"/>
      <c r="FKH182" s="513"/>
      <c r="FKI182" s="513"/>
      <c r="FKJ182" s="513"/>
      <c r="FKK182" s="513"/>
      <c r="FKL182" s="513"/>
      <c r="FKM182" s="513"/>
      <c r="FKN182" s="513"/>
      <c r="FKO182" s="513"/>
      <c r="FKP182" s="513"/>
      <c r="FKQ182" s="513"/>
      <c r="FKR182" s="513"/>
      <c r="FKS182" s="513"/>
      <c r="FKT182" s="513"/>
      <c r="FKU182" s="513"/>
      <c r="FKV182" s="513"/>
      <c r="FKW182" s="513"/>
      <c r="FKX182" s="513"/>
      <c r="FKY182" s="513"/>
      <c r="FKZ182" s="513"/>
      <c r="FLA182" s="513"/>
      <c r="FLB182" s="513"/>
      <c r="FLC182" s="513"/>
      <c r="FLD182" s="513"/>
      <c r="FLE182" s="513"/>
      <c r="FLF182" s="513"/>
      <c r="FLG182" s="513"/>
      <c r="FLH182" s="513"/>
      <c r="FLI182" s="513"/>
      <c r="FLJ182" s="513"/>
      <c r="FLK182" s="513"/>
      <c r="FLL182" s="513"/>
      <c r="FLM182" s="513"/>
      <c r="FLN182" s="513"/>
      <c r="FLO182" s="513"/>
      <c r="FLP182" s="513"/>
      <c r="FLQ182" s="513"/>
      <c r="FLR182" s="513"/>
      <c r="FLS182" s="513"/>
      <c r="FLT182" s="513"/>
      <c r="FLU182" s="513"/>
      <c r="FLV182" s="513"/>
      <c r="FLW182" s="513"/>
      <c r="FLX182" s="513"/>
      <c r="FLY182" s="513"/>
      <c r="FLZ182" s="513"/>
      <c r="FMA182" s="513"/>
      <c r="FMB182" s="513"/>
      <c r="FMC182" s="513"/>
      <c r="FMD182" s="513"/>
      <c r="FME182" s="513"/>
      <c r="FMF182" s="513"/>
      <c r="FMG182" s="513"/>
      <c r="FMH182" s="513"/>
      <c r="FMI182" s="513"/>
      <c r="FMJ182" s="513"/>
      <c r="FMK182" s="513"/>
      <c r="FML182" s="513"/>
      <c r="FMM182" s="513"/>
      <c r="FMN182" s="513"/>
      <c r="FMO182" s="513"/>
      <c r="FMP182" s="513"/>
      <c r="FMQ182" s="513"/>
      <c r="FMR182" s="513"/>
      <c r="FMS182" s="513"/>
      <c r="FMT182" s="513"/>
      <c r="FMU182" s="513"/>
      <c r="FMV182" s="513"/>
      <c r="FMW182" s="513"/>
      <c r="FMX182" s="513"/>
      <c r="FMY182" s="513"/>
      <c r="FMZ182" s="513"/>
      <c r="FNA182" s="513"/>
      <c r="FNB182" s="513"/>
      <c r="FNC182" s="513"/>
      <c r="FND182" s="513"/>
      <c r="FNE182" s="513"/>
      <c r="FNF182" s="513"/>
      <c r="FNG182" s="513"/>
      <c r="FNH182" s="513"/>
      <c r="FNI182" s="513"/>
      <c r="FNJ182" s="513"/>
      <c r="FNK182" s="513"/>
      <c r="FNL182" s="513"/>
      <c r="FNM182" s="513"/>
      <c r="FNN182" s="513"/>
      <c r="FNO182" s="513"/>
      <c r="FNP182" s="513"/>
      <c r="FNQ182" s="513"/>
      <c r="FNR182" s="513"/>
      <c r="FNS182" s="513"/>
      <c r="FNT182" s="513"/>
      <c r="FNU182" s="513"/>
      <c r="FNV182" s="513"/>
      <c r="FNW182" s="513"/>
      <c r="FNX182" s="513"/>
      <c r="FNY182" s="513"/>
      <c r="FNZ182" s="513"/>
      <c r="FOA182" s="513"/>
      <c r="FOB182" s="513"/>
      <c r="FOC182" s="513"/>
      <c r="FOD182" s="513"/>
      <c r="FOE182" s="513"/>
      <c r="FOF182" s="513"/>
      <c r="FOG182" s="513"/>
      <c r="FOH182" s="513"/>
      <c r="FOI182" s="513"/>
      <c r="FOJ182" s="513"/>
      <c r="FOK182" s="513"/>
      <c r="FOL182" s="513"/>
      <c r="FOM182" s="513"/>
      <c r="FON182" s="513"/>
      <c r="FOO182" s="513"/>
      <c r="FOP182" s="513"/>
      <c r="FOQ182" s="513"/>
      <c r="FOR182" s="513"/>
      <c r="FOS182" s="513"/>
      <c r="FOT182" s="513"/>
      <c r="FOU182" s="513"/>
      <c r="FOV182" s="513"/>
      <c r="FOW182" s="513"/>
      <c r="FOX182" s="513"/>
      <c r="FOY182" s="513"/>
      <c r="FOZ182" s="513"/>
      <c r="FPA182" s="513"/>
      <c r="FPB182" s="513"/>
      <c r="FPC182" s="513"/>
      <c r="FPD182" s="513"/>
      <c r="FPE182" s="513"/>
      <c r="FPF182" s="513"/>
      <c r="FPG182" s="513"/>
      <c r="FPH182" s="513"/>
      <c r="FPI182" s="513"/>
      <c r="FPJ182" s="513"/>
      <c r="FPK182" s="513"/>
      <c r="FPL182" s="513"/>
      <c r="FPM182" s="513"/>
      <c r="FPN182" s="513"/>
      <c r="FPO182" s="513"/>
      <c r="FPP182" s="513"/>
      <c r="FPQ182" s="513"/>
      <c r="FPR182" s="513"/>
      <c r="FPS182" s="513"/>
      <c r="FPT182" s="513"/>
      <c r="FPU182" s="513"/>
      <c r="FPV182" s="513"/>
      <c r="FPW182" s="513"/>
      <c r="FPX182" s="513"/>
      <c r="FPY182" s="513"/>
      <c r="FPZ182" s="513"/>
      <c r="FQA182" s="513"/>
      <c r="FQB182" s="513"/>
      <c r="FQC182" s="513"/>
      <c r="FQD182" s="513"/>
      <c r="FQE182" s="513"/>
      <c r="FQF182" s="513"/>
      <c r="FQG182" s="513"/>
      <c r="FQH182" s="513"/>
      <c r="FQI182" s="513"/>
      <c r="FQJ182" s="513"/>
      <c r="FQK182" s="513"/>
      <c r="FQL182" s="513"/>
      <c r="FQM182" s="513"/>
      <c r="FQN182" s="513"/>
      <c r="FQO182" s="513"/>
      <c r="FQP182" s="513"/>
      <c r="FQQ182" s="513"/>
      <c r="FQR182" s="513"/>
      <c r="FQS182" s="513"/>
      <c r="FQT182" s="513"/>
      <c r="FQU182" s="513"/>
      <c r="FQV182" s="513"/>
      <c r="FQW182" s="513"/>
      <c r="FQX182" s="513"/>
      <c r="FQY182" s="513"/>
      <c r="FQZ182" s="513"/>
      <c r="FRA182" s="513"/>
      <c r="FRB182" s="513"/>
      <c r="FRC182" s="513"/>
      <c r="FRD182" s="513"/>
      <c r="FRE182" s="513"/>
      <c r="FRF182" s="513"/>
      <c r="FRG182" s="513"/>
      <c r="FRH182" s="513"/>
      <c r="FRI182" s="513"/>
      <c r="FRJ182" s="513"/>
      <c r="FRK182" s="513"/>
      <c r="FRL182" s="513"/>
      <c r="FRM182" s="513"/>
      <c r="FRN182" s="513"/>
      <c r="FRO182" s="513"/>
      <c r="FRP182" s="513"/>
      <c r="FRQ182" s="513"/>
      <c r="FRR182" s="513"/>
      <c r="FRS182" s="513"/>
      <c r="FRT182" s="513"/>
      <c r="FRU182" s="513"/>
      <c r="FRV182" s="513"/>
      <c r="FRW182" s="513"/>
      <c r="FRX182" s="513"/>
      <c r="FRY182" s="513"/>
      <c r="FRZ182" s="513"/>
      <c r="FSA182" s="513"/>
      <c r="FSB182" s="513"/>
      <c r="FSC182" s="513"/>
      <c r="FSD182" s="513"/>
      <c r="FSE182" s="513"/>
      <c r="FSF182" s="513"/>
      <c r="FSG182" s="513"/>
      <c r="FSH182" s="513"/>
      <c r="FSI182" s="513"/>
      <c r="FSJ182" s="513"/>
      <c r="FSK182" s="513"/>
      <c r="FSL182" s="513"/>
      <c r="FSM182" s="513"/>
      <c r="FSN182" s="513"/>
      <c r="FSO182" s="513"/>
      <c r="FSP182" s="513"/>
      <c r="FSQ182" s="513"/>
      <c r="FSR182" s="513"/>
      <c r="FSS182" s="513"/>
      <c r="FST182" s="513"/>
      <c r="FSU182" s="513"/>
      <c r="FSV182" s="513"/>
      <c r="FSW182" s="513"/>
      <c r="FSX182" s="513"/>
      <c r="FSY182" s="513"/>
      <c r="FSZ182" s="513"/>
      <c r="FTA182" s="513"/>
      <c r="FTB182" s="513"/>
      <c r="FTC182" s="513"/>
      <c r="FTD182" s="513"/>
      <c r="FTE182" s="513"/>
      <c r="FTF182" s="513"/>
      <c r="FTG182" s="513"/>
      <c r="FTH182" s="513"/>
      <c r="FTI182" s="513"/>
      <c r="FTJ182" s="513"/>
      <c r="FTK182" s="513"/>
      <c r="FTL182" s="513"/>
      <c r="FTM182" s="513"/>
      <c r="FTN182" s="513"/>
      <c r="FTO182" s="513"/>
      <c r="FTP182" s="513"/>
      <c r="FTQ182" s="513"/>
      <c r="FTR182" s="513"/>
      <c r="FTS182" s="513"/>
      <c r="FTT182" s="513"/>
      <c r="FTU182" s="513"/>
      <c r="FTV182" s="513"/>
      <c r="FTW182" s="513"/>
      <c r="FTX182" s="513"/>
      <c r="FTY182" s="513"/>
      <c r="FTZ182" s="513"/>
      <c r="FUA182" s="513"/>
      <c r="FUB182" s="513"/>
      <c r="FUC182" s="513"/>
      <c r="FUD182" s="513"/>
      <c r="FUE182" s="513"/>
      <c r="FUF182" s="513"/>
      <c r="FUG182" s="513"/>
      <c r="FUH182" s="513"/>
      <c r="FUI182" s="513"/>
      <c r="FUJ182" s="513"/>
      <c r="FUK182" s="513"/>
      <c r="FUL182" s="513"/>
      <c r="FUM182" s="513"/>
      <c r="FUN182" s="513"/>
      <c r="FUO182" s="513"/>
      <c r="FUP182" s="513"/>
      <c r="FUQ182" s="513"/>
      <c r="FUR182" s="513"/>
      <c r="FUS182" s="513"/>
      <c r="FUT182" s="513"/>
      <c r="FUU182" s="513"/>
      <c r="FUV182" s="513"/>
      <c r="FUW182" s="513"/>
      <c r="FUX182" s="513"/>
      <c r="FUY182" s="513"/>
      <c r="FUZ182" s="513"/>
      <c r="FVA182" s="513"/>
      <c r="FVB182" s="513"/>
      <c r="FVC182" s="513"/>
      <c r="FVD182" s="513"/>
      <c r="FVE182" s="513"/>
      <c r="FVF182" s="513"/>
      <c r="FVG182" s="513"/>
      <c r="FVH182" s="513"/>
      <c r="FVI182" s="513"/>
      <c r="FVJ182" s="513"/>
      <c r="FVK182" s="513"/>
      <c r="FVL182" s="513"/>
      <c r="FVM182" s="513"/>
      <c r="FVN182" s="513"/>
      <c r="FVO182" s="513"/>
      <c r="FVP182" s="513"/>
      <c r="FVQ182" s="513"/>
      <c r="FVR182" s="513"/>
      <c r="FVS182" s="513"/>
      <c r="FVT182" s="513"/>
      <c r="FVU182" s="513"/>
      <c r="FVV182" s="513"/>
      <c r="FVW182" s="513"/>
      <c r="FVX182" s="513"/>
      <c r="FVY182" s="513"/>
      <c r="FVZ182" s="513"/>
      <c r="FWA182" s="513"/>
      <c r="FWB182" s="513"/>
      <c r="FWC182" s="513"/>
      <c r="FWD182" s="513"/>
      <c r="FWE182" s="513"/>
      <c r="FWF182" s="513"/>
      <c r="FWG182" s="513"/>
      <c r="FWH182" s="513"/>
      <c r="FWI182" s="513"/>
      <c r="FWJ182" s="513"/>
      <c r="FWK182" s="513"/>
      <c r="FWL182" s="513"/>
      <c r="FWM182" s="513"/>
      <c r="FWN182" s="513"/>
      <c r="FWO182" s="513"/>
      <c r="FWP182" s="513"/>
      <c r="FWQ182" s="513"/>
      <c r="FWR182" s="513"/>
      <c r="FWS182" s="513"/>
      <c r="FWT182" s="513"/>
      <c r="FWU182" s="513"/>
      <c r="FWV182" s="513"/>
      <c r="FWW182" s="513"/>
      <c r="FWX182" s="513"/>
      <c r="FWY182" s="513"/>
      <c r="FWZ182" s="513"/>
      <c r="FXA182" s="513"/>
      <c r="FXB182" s="513"/>
      <c r="FXC182" s="513"/>
      <c r="FXD182" s="513"/>
      <c r="FXE182" s="513"/>
      <c r="FXF182" s="513"/>
      <c r="FXG182" s="513"/>
      <c r="FXH182" s="513"/>
      <c r="FXI182" s="513"/>
      <c r="FXJ182" s="513"/>
      <c r="FXK182" s="513"/>
      <c r="FXL182" s="513"/>
      <c r="FXM182" s="513"/>
      <c r="FXN182" s="513"/>
      <c r="FXO182" s="513"/>
      <c r="FXP182" s="513"/>
      <c r="FXQ182" s="513"/>
      <c r="FXR182" s="513"/>
      <c r="FXS182" s="513"/>
      <c r="FXT182" s="513"/>
      <c r="FXU182" s="513"/>
      <c r="FXV182" s="513"/>
      <c r="FXW182" s="513"/>
      <c r="FXX182" s="513"/>
      <c r="FXY182" s="513"/>
      <c r="FXZ182" s="513"/>
      <c r="FYA182" s="513"/>
      <c r="FYB182" s="513"/>
      <c r="FYC182" s="513"/>
      <c r="FYD182" s="513"/>
      <c r="FYE182" s="513"/>
      <c r="FYF182" s="513"/>
      <c r="FYG182" s="513"/>
      <c r="FYH182" s="513"/>
      <c r="FYI182" s="513"/>
      <c r="FYJ182" s="513"/>
      <c r="FYK182" s="513"/>
      <c r="FYL182" s="513"/>
      <c r="FYM182" s="513"/>
      <c r="FYN182" s="513"/>
      <c r="FYO182" s="513"/>
      <c r="FYP182" s="513"/>
      <c r="FYQ182" s="513"/>
      <c r="FYR182" s="513"/>
      <c r="FYS182" s="513"/>
      <c r="FYT182" s="513"/>
      <c r="FYU182" s="513"/>
      <c r="FYV182" s="513"/>
      <c r="FYW182" s="513"/>
      <c r="FYX182" s="513"/>
      <c r="FYY182" s="513"/>
      <c r="FYZ182" s="513"/>
      <c r="FZA182" s="513"/>
      <c r="FZB182" s="513"/>
      <c r="FZC182" s="513"/>
      <c r="FZD182" s="513"/>
      <c r="FZE182" s="513"/>
      <c r="FZF182" s="513"/>
      <c r="FZG182" s="513"/>
      <c r="FZH182" s="513"/>
      <c r="FZI182" s="513"/>
      <c r="FZJ182" s="513"/>
      <c r="FZK182" s="513"/>
      <c r="FZL182" s="513"/>
      <c r="FZM182" s="513"/>
      <c r="FZN182" s="513"/>
      <c r="FZO182" s="513"/>
      <c r="FZP182" s="513"/>
      <c r="FZQ182" s="513"/>
      <c r="FZR182" s="513"/>
      <c r="FZS182" s="513"/>
      <c r="FZT182" s="513"/>
      <c r="FZU182" s="513"/>
      <c r="FZV182" s="513"/>
      <c r="FZW182" s="513"/>
      <c r="FZX182" s="513"/>
      <c r="FZY182" s="513"/>
      <c r="FZZ182" s="513"/>
      <c r="GAA182" s="513"/>
      <c r="GAB182" s="513"/>
      <c r="GAC182" s="513"/>
      <c r="GAD182" s="513"/>
      <c r="GAE182" s="513"/>
      <c r="GAF182" s="513"/>
      <c r="GAG182" s="513"/>
      <c r="GAH182" s="513"/>
      <c r="GAI182" s="513"/>
      <c r="GAJ182" s="513"/>
      <c r="GAK182" s="513"/>
      <c r="GAL182" s="513"/>
      <c r="GAM182" s="513"/>
      <c r="GAN182" s="513"/>
      <c r="GAO182" s="513"/>
      <c r="GAP182" s="513"/>
      <c r="GAQ182" s="513"/>
      <c r="GAR182" s="513"/>
      <c r="GAS182" s="513"/>
      <c r="GAT182" s="513"/>
      <c r="GAU182" s="513"/>
      <c r="GAV182" s="513"/>
      <c r="GAW182" s="513"/>
      <c r="GAX182" s="513"/>
      <c r="GAY182" s="513"/>
      <c r="GAZ182" s="513"/>
      <c r="GBA182" s="513"/>
      <c r="GBB182" s="513"/>
      <c r="GBC182" s="513"/>
      <c r="GBD182" s="513"/>
      <c r="GBE182" s="513"/>
      <c r="GBF182" s="513"/>
      <c r="GBG182" s="513"/>
      <c r="GBH182" s="513"/>
      <c r="GBI182" s="513"/>
      <c r="GBJ182" s="513"/>
      <c r="GBK182" s="513"/>
      <c r="GBL182" s="513"/>
      <c r="GBM182" s="513"/>
      <c r="GBN182" s="513"/>
      <c r="GBO182" s="513"/>
      <c r="GBP182" s="513"/>
      <c r="GBQ182" s="513"/>
      <c r="GBR182" s="513"/>
      <c r="GBS182" s="513"/>
      <c r="GBT182" s="513"/>
      <c r="GBU182" s="513"/>
      <c r="GBV182" s="513"/>
      <c r="GBW182" s="513"/>
      <c r="GBX182" s="513"/>
      <c r="GBY182" s="513"/>
      <c r="GBZ182" s="513"/>
      <c r="GCA182" s="513"/>
      <c r="GCB182" s="513"/>
      <c r="GCC182" s="513"/>
      <c r="GCD182" s="513"/>
      <c r="GCE182" s="513"/>
      <c r="GCF182" s="513"/>
      <c r="GCG182" s="513"/>
      <c r="GCH182" s="513"/>
      <c r="GCI182" s="513"/>
      <c r="GCJ182" s="513"/>
      <c r="GCK182" s="513"/>
      <c r="GCL182" s="513"/>
      <c r="GCM182" s="513"/>
      <c r="GCN182" s="513"/>
      <c r="GCO182" s="513"/>
      <c r="GCP182" s="513"/>
      <c r="GCQ182" s="513"/>
      <c r="GCR182" s="513"/>
      <c r="GCS182" s="513"/>
      <c r="GCT182" s="513"/>
      <c r="GCU182" s="513"/>
      <c r="GCV182" s="513"/>
      <c r="GCW182" s="513"/>
      <c r="GCX182" s="513"/>
      <c r="GCY182" s="513"/>
      <c r="GCZ182" s="513"/>
      <c r="GDA182" s="513"/>
      <c r="GDB182" s="513"/>
      <c r="GDC182" s="513"/>
      <c r="GDD182" s="513"/>
      <c r="GDE182" s="513"/>
      <c r="GDF182" s="513"/>
      <c r="GDG182" s="513"/>
      <c r="GDH182" s="513"/>
      <c r="GDI182" s="513"/>
      <c r="GDJ182" s="513"/>
      <c r="GDK182" s="513"/>
      <c r="GDL182" s="513"/>
      <c r="GDM182" s="513"/>
      <c r="GDN182" s="513"/>
      <c r="GDO182" s="513"/>
      <c r="GDP182" s="513"/>
      <c r="GDQ182" s="513"/>
      <c r="GDR182" s="513"/>
      <c r="GDS182" s="513"/>
      <c r="GDT182" s="513"/>
      <c r="GDU182" s="513"/>
      <c r="GDV182" s="513"/>
      <c r="GDW182" s="513"/>
      <c r="GDX182" s="513"/>
      <c r="GDY182" s="513"/>
      <c r="GDZ182" s="513"/>
      <c r="GEA182" s="513"/>
      <c r="GEB182" s="513"/>
      <c r="GEC182" s="513"/>
      <c r="GED182" s="513"/>
      <c r="GEE182" s="513"/>
      <c r="GEF182" s="513"/>
      <c r="GEG182" s="513"/>
      <c r="GEH182" s="513"/>
      <c r="GEI182" s="513"/>
      <c r="GEJ182" s="513"/>
      <c r="GEK182" s="513"/>
      <c r="GEL182" s="513"/>
      <c r="GEM182" s="513"/>
      <c r="GEN182" s="513"/>
      <c r="GEO182" s="513"/>
      <c r="GEP182" s="513"/>
      <c r="GEQ182" s="513"/>
      <c r="GER182" s="513"/>
      <c r="GES182" s="513"/>
      <c r="GET182" s="513"/>
      <c r="GEU182" s="513"/>
      <c r="GEV182" s="513"/>
      <c r="GEW182" s="513"/>
      <c r="GEX182" s="513"/>
      <c r="GEY182" s="513"/>
      <c r="GEZ182" s="513"/>
      <c r="GFA182" s="513"/>
      <c r="GFB182" s="513"/>
      <c r="GFC182" s="513"/>
      <c r="GFD182" s="513"/>
      <c r="GFE182" s="513"/>
      <c r="GFF182" s="513"/>
      <c r="GFG182" s="513"/>
      <c r="GFH182" s="513"/>
      <c r="GFI182" s="513"/>
      <c r="GFJ182" s="513"/>
      <c r="GFK182" s="513"/>
      <c r="GFL182" s="513"/>
      <c r="GFM182" s="513"/>
      <c r="GFN182" s="513"/>
      <c r="GFO182" s="513"/>
      <c r="GFP182" s="513"/>
      <c r="GFQ182" s="513"/>
      <c r="GFR182" s="513"/>
      <c r="GFS182" s="513"/>
      <c r="GFT182" s="513"/>
      <c r="GFU182" s="513"/>
      <c r="GFV182" s="513"/>
      <c r="GFW182" s="513"/>
      <c r="GFX182" s="513"/>
      <c r="GFY182" s="513"/>
      <c r="GFZ182" s="513"/>
      <c r="GGA182" s="513"/>
      <c r="GGB182" s="513"/>
      <c r="GGC182" s="513"/>
      <c r="GGD182" s="513"/>
      <c r="GGE182" s="513"/>
      <c r="GGF182" s="513"/>
      <c r="GGG182" s="513"/>
      <c r="GGH182" s="513"/>
      <c r="GGI182" s="513"/>
      <c r="GGJ182" s="513"/>
      <c r="GGK182" s="513"/>
      <c r="GGL182" s="513"/>
      <c r="GGM182" s="513"/>
      <c r="GGN182" s="513"/>
      <c r="GGO182" s="513"/>
      <c r="GGP182" s="513"/>
      <c r="GGQ182" s="513"/>
      <c r="GGR182" s="513"/>
      <c r="GGS182" s="513"/>
      <c r="GGT182" s="513"/>
      <c r="GGU182" s="513"/>
      <c r="GGV182" s="513"/>
      <c r="GGW182" s="513"/>
      <c r="GGX182" s="513"/>
      <c r="GGY182" s="513"/>
      <c r="GGZ182" s="513"/>
      <c r="GHA182" s="513"/>
      <c r="GHB182" s="513"/>
      <c r="GHC182" s="513"/>
      <c r="GHD182" s="513"/>
      <c r="GHE182" s="513"/>
      <c r="GHF182" s="513"/>
      <c r="GHG182" s="513"/>
      <c r="GHH182" s="513"/>
      <c r="GHI182" s="513"/>
      <c r="GHJ182" s="513"/>
      <c r="GHK182" s="513"/>
      <c r="GHL182" s="513"/>
      <c r="GHM182" s="513"/>
      <c r="GHN182" s="513"/>
      <c r="GHO182" s="513"/>
      <c r="GHP182" s="513"/>
      <c r="GHQ182" s="513"/>
      <c r="GHR182" s="513"/>
      <c r="GHS182" s="513"/>
      <c r="GHT182" s="513"/>
      <c r="GHU182" s="513"/>
      <c r="GHV182" s="513"/>
      <c r="GHW182" s="513"/>
      <c r="GHX182" s="513"/>
      <c r="GHY182" s="513"/>
      <c r="GHZ182" s="513"/>
      <c r="GIA182" s="513"/>
      <c r="GIB182" s="513"/>
      <c r="GIC182" s="513"/>
      <c r="GID182" s="513"/>
      <c r="GIE182" s="513"/>
      <c r="GIF182" s="513"/>
      <c r="GIG182" s="513"/>
      <c r="GIH182" s="513"/>
      <c r="GII182" s="513"/>
      <c r="GIJ182" s="513"/>
      <c r="GIK182" s="513"/>
      <c r="GIL182" s="513"/>
      <c r="GIM182" s="513"/>
      <c r="GIN182" s="513"/>
      <c r="GIO182" s="513"/>
      <c r="GIP182" s="513"/>
      <c r="GIQ182" s="513"/>
      <c r="GIR182" s="513"/>
      <c r="GIS182" s="513"/>
      <c r="GIT182" s="513"/>
      <c r="GIU182" s="513"/>
      <c r="GIV182" s="513"/>
      <c r="GIW182" s="513"/>
      <c r="GIX182" s="513"/>
      <c r="GIY182" s="513"/>
      <c r="GIZ182" s="513"/>
      <c r="GJA182" s="513"/>
      <c r="GJB182" s="513"/>
      <c r="GJC182" s="513"/>
      <c r="GJD182" s="513"/>
      <c r="GJE182" s="513"/>
      <c r="GJF182" s="513"/>
      <c r="GJG182" s="513"/>
      <c r="GJH182" s="513"/>
      <c r="GJI182" s="513"/>
      <c r="GJJ182" s="513"/>
      <c r="GJK182" s="513"/>
      <c r="GJL182" s="513"/>
      <c r="GJM182" s="513"/>
      <c r="GJN182" s="513"/>
      <c r="GJO182" s="513"/>
      <c r="GJP182" s="513"/>
      <c r="GJQ182" s="513"/>
      <c r="GJR182" s="513"/>
      <c r="GJS182" s="513"/>
      <c r="GJT182" s="513"/>
      <c r="GJU182" s="513"/>
      <c r="GJV182" s="513"/>
      <c r="GJW182" s="513"/>
      <c r="GJX182" s="513"/>
      <c r="GJY182" s="513"/>
      <c r="GJZ182" s="513"/>
      <c r="GKA182" s="513"/>
      <c r="GKB182" s="513"/>
      <c r="GKC182" s="513"/>
      <c r="GKD182" s="513"/>
      <c r="GKE182" s="513"/>
      <c r="GKF182" s="513"/>
      <c r="GKG182" s="513"/>
      <c r="GKH182" s="513"/>
      <c r="GKI182" s="513"/>
      <c r="GKJ182" s="513"/>
      <c r="GKK182" s="513"/>
      <c r="GKL182" s="513"/>
      <c r="GKM182" s="513"/>
      <c r="GKN182" s="513"/>
      <c r="GKO182" s="513"/>
      <c r="GKP182" s="513"/>
      <c r="GKQ182" s="513"/>
      <c r="GKR182" s="513"/>
      <c r="GKS182" s="513"/>
      <c r="GKT182" s="513"/>
      <c r="GKU182" s="513"/>
      <c r="GKV182" s="513"/>
      <c r="GKW182" s="513"/>
      <c r="GKX182" s="513"/>
      <c r="GKY182" s="513"/>
      <c r="GKZ182" s="513"/>
      <c r="GLA182" s="513"/>
      <c r="GLB182" s="513"/>
      <c r="GLC182" s="513"/>
      <c r="GLD182" s="513"/>
      <c r="GLE182" s="513"/>
      <c r="GLF182" s="513"/>
      <c r="GLG182" s="513"/>
      <c r="GLH182" s="513"/>
      <c r="GLI182" s="513"/>
      <c r="GLJ182" s="513"/>
      <c r="GLK182" s="513"/>
      <c r="GLL182" s="513"/>
      <c r="GLM182" s="513"/>
      <c r="GLN182" s="513"/>
      <c r="GLO182" s="513"/>
      <c r="GLP182" s="513"/>
      <c r="GLQ182" s="513"/>
      <c r="GLR182" s="513"/>
      <c r="GLS182" s="513"/>
      <c r="GLT182" s="513"/>
      <c r="GLU182" s="513"/>
      <c r="GLV182" s="513"/>
      <c r="GLW182" s="513"/>
      <c r="GLX182" s="513"/>
      <c r="GLY182" s="513"/>
      <c r="GLZ182" s="513"/>
      <c r="GMA182" s="513"/>
      <c r="GMB182" s="513"/>
      <c r="GMC182" s="513"/>
      <c r="GMD182" s="513"/>
      <c r="GME182" s="513"/>
      <c r="GMF182" s="513"/>
      <c r="GMG182" s="513"/>
      <c r="GMH182" s="513"/>
      <c r="GMI182" s="513"/>
      <c r="GMJ182" s="513"/>
      <c r="GMK182" s="513"/>
      <c r="GML182" s="513"/>
      <c r="GMM182" s="513"/>
      <c r="GMN182" s="513"/>
      <c r="GMO182" s="513"/>
      <c r="GMP182" s="513"/>
      <c r="GMQ182" s="513"/>
      <c r="GMR182" s="513"/>
      <c r="GMS182" s="513"/>
      <c r="GMT182" s="513"/>
      <c r="GMU182" s="513"/>
      <c r="GMV182" s="513"/>
      <c r="GMW182" s="513"/>
      <c r="GMX182" s="513"/>
      <c r="GMY182" s="513"/>
      <c r="GMZ182" s="513"/>
      <c r="GNA182" s="513"/>
      <c r="GNB182" s="513"/>
      <c r="GNC182" s="513"/>
      <c r="GND182" s="513"/>
      <c r="GNE182" s="513"/>
      <c r="GNF182" s="513"/>
      <c r="GNG182" s="513"/>
      <c r="GNH182" s="513"/>
      <c r="GNI182" s="513"/>
      <c r="GNJ182" s="513"/>
      <c r="GNK182" s="513"/>
      <c r="GNL182" s="513"/>
      <c r="GNM182" s="513"/>
      <c r="GNN182" s="513"/>
      <c r="GNO182" s="513"/>
      <c r="GNP182" s="513"/>
      <c r="GNQ182" s="513"/>
      <c r="GNR182" s="513"/>
      <c r="GNS182" s="513"/>
      <c r="GNT182" s="513"/>
      <c r="GNU182" s="513"/>
      <c r="GNV182" s="513"/>
      <c r="GNW182" s="513"/>
      <c r="GNX182" s="513"/>
      <c r="GNY182" s="513"/>
      <c r="GNZ182" s="513"/>
      <c r="GOA182" s="513"/>
      <c r="GOB182" s="513"/>
      <c r="GOC182" s="513"/>
      <c r="GOD182" s="513"/>
      <c r="GOE182" s="513"/>
      <c r="GOF182" s="513"/>
      <c r="GOG182" s="513"/>
      <c r="GOH182" s="513"/>
      <c r="GOI182" s="513"/>
      <c r="GOJ182" s="513"/>
      <c r="GOK182" s="513"/>
      <c r="GOL182" s="513"/>
      <c r="GOM182" s="513"/>
      <c r="GON182" s="513"/>
      <c r="GOO182" s="513"/>
      <c r="GOP182" s="513"/>
      <c r="GOQ182" s="513"/>
      <c r="GOR182" s="513"/>
      <c r="GOS182" s="513"/>
      <c r="GOT182" s="513"/>
      <c r="GOU182" s="513"/>
      <c r="GOV182" s="513"/>
      <c r="GOW182" s="513"/>
      <c r="GOX182" s="513"/>
      <c r="GOY182" s="513"/>
      <c r="GOZ182" s="513"/>
      <c r="GPA182" s="513"/>
      <c r="GPB182" s="513"/>
      <c r="GPC182" s="513"/>
      <c r="GPD182" s="513"/>
      <c r="GPE182" s="513"/>
      <c r="GPF182" s="513"/>
      <c r="GPG182" s="513"/>
      <c r="GPH182" s="513"/>
      <c r="GPI182" s="513"/>
      <c r="GPJ182" s="513"/>
      <c r="GPK182" s="513"/>
      <c r="GPL182" s="513"/>
      <c r="GPM182" s="513"/>
      <c r="GPN182" s="513"/>
      <c r="GPO182" s="513"/>
      <c r="GPP182" s="513"/>
      <c r="GPQ182" s="513"/>
      <c r="GPR182" s="513"/>
      <c r="GPS182" s="513"/>
      <c r="GPT182" s="513"/>
      <c r="GPU182" s="513"/>
      <c r="GPV182" s="513"/>
      <c r="GPW182" s="513"/>
      <c r="GPX182" s="513"/>
      <c r="GPY182" s="513"/>
      <c r="GPZ182" s="513"/>
      <c r="GQA182" s="513"/>
      <c r="GQB182" s="513"/>
      <c r="GQC182" s="513"/>
      <c r="GQD182" s="513"/>
      <c r="GQE182" s="513"/>
      <c r="GQF182" s="513"/>
      <c r="GQG182" s="513"/>
      <c r="GQH182" s="513"/>
      <c r="GQI182" s="513"/>
      <c r="GQJ182" s="513"/>
      <c r="GQK182" s="513"/>
      <c r="GQL182" s="513"/>
      <c r="GQM182" s="513"/>
      <c r="GQN182" s="513"/>
      <c r="GQO182" s="513"/>
      <c r="GQP182" s="513"/>
      <c r="GQQ182" s="513"/>
      <c r="GQR182" s="513"/>
      <c r="GQS182" s="513"/>
      <c r="GQT182" s="513"/>
      <c r="GQU182" s="513"/>
      <c r="GQV182" s="513"/>
      <c r="GQW182" s="513"/>
      <c r="GQX182" s="513"/>
      <c r="GQY182" s="513"/>
      <c r="GQZ182" s="513"/>
      <c r="GRA182" s="513"/>
      <c r="GRB182" s="513"/>
      <c r="GRC182" s="513"/>
      <c r="GRD182" s="513"/>
      <c r="GRE182" s="513"/>
      <c r="GRF182" s="513"/>
      <c r="GRG182" s="513"/>
      <c r="GRH182" s="513"/>
      <c r="GRI182" s="513"/>
      <c r="GRJ182" s="513"/>
      <c r="GRK182" s="513"/>
      <c r="GRL182" s="513"/>
      <c r="GRM182" s="513"/>
      <c r="GRN182" s="513"/>
      <c r="GRO182" s="513"/>
      <c r="GRP182" s="513"/>
      <c r="GRQ182" s="513"/>
      <c r="GRR182" s="513"/>
      <c r="GRS182" s="513"/>
      <c r="GRT182" s="513"/>
      <c r="GRU182" s="513"/>
      <c r="GRV182" s="513"/>
      <c r="GRW182" s="513"/>
      <c r="GRX182" s="513"/>
      <c r="GRY182" s="513"/>
      <c r="GRZ182" s="513"/>
      <c r="GSA182" s="513"/>
      <c r="GSB182" s="513"/>
      <c r="GSC182" s="513"/>
      <c r="GSD182" s="513"/>
      <c r="GSE182" s="513"/>
      <c r="GSF182" s="513"/>
      <c r="GSG182" s="513"/>
      <c r="GSH182" s="513"/>
      <c r="GSI182" s="513"/>
      <c r="GSJ182" s="513"/>
      <c r="GSK182" s="513"/>
      <c r="GSL182" s="513"/>
      <c r="GSM182" s="513"/>
      <c r="GSN182" s="513"/>
      <c r="GSO182" s="513"/>
      <c r="GSP182" s="513"/>
      <c r="GSQ182" s="513"/>
      <c r="GSR182" s="513"/>
      <c r="GSS182" s="513"/>
      <c r="GST182" s="513"/>
      <c r="GSU182" s="513"/>
      <c r="GSV182" s="513"/>
      <c r="GSW182" s="513"/>
      <c r="GSX182" s="513"/>
      <c r="GSY182" s="513"/>
      <c r="GSZ182" s="513"/>
      <c r="GTA182" s="513"/>
      <c r="GTB182" s="513"/>
      <c r="GTC182" s="513"/>
      <c r="GTD182" s="513"/>
      <c r="GTE182" s="513"/>
      <c r="GTF182" s="513"/>
      <c r="GTG182" s="513"/>
      <c r="GTH182" s="513"/>
      <c r="GTI182" s="513"/>
      <c r="GTJ182" s="513"/>
      <c r="GTK182" s="513"/>
      <c r="GTL182" s="513"/>
      <c r="GTM182" s="513"/>
      <c r="GTN182" s="513"/>
      <c r="GTO182" s="513"/>
      <c r="GTP182" s="513"/>
      <c r="GTQ182" s="513"/>
      <c r="GTR182" s="513"/>
      <c r="GTS182" s="513"/>
      <c r="GTT182" s="513"/>
      <c r="GTU182" s="513"/>
      <c r="GTV182" s="513"/>
      <c r="GTW182" s="513"/>
      <c r="GTX182" s="513"/>
      <c r="GTY182" s="513"/>
      <c r="GTZ182" s="513"/>
      <c r="GUA182" s="513"/>
      <c r="GUB182" s="513"/>
      <c r="GUC182" s="513"/>
      <c r="GUD182" s="513"/>
      <c r="GUE182" s="513"/>
      <c r="GUF182" s="513"/>
      <c r="GUG182" s="513"/>
      <c r="GUH182" s="513"/>
      <c r="GUI182" s="513"/>
      <c r="GUJ182" s="513"/>
      <c r="GUK182" s="513"/>
      <c r="GUL182" s="513"/>
      <c r="GUM182" s="513"/>
      <c r="GUN182" s="513"/>
      <c r="GUO182" s="513"/>
      <c r="GUP182" s="513"/>
      <c r="GUQ182" s="513"/>
      <c r="GUR182" s="513"/>
      <c r="GUS182" s="513"/>
      <c r="GUT182" s="513"/>
      <c r="GUU182" s="513"/>
      <c r="GUV182" s="513"/>
      <c r="GUW182" s="513"/>
      <c r="GUX182" s="513"/>
      <c r="GUY182" s="513"/>
      <c r="GUZ182" s="513"/>
      <c r="GVA182" s="513"/>
      <c r="GVB182" s="513"/>
      <c r="GVC182" s="513"/>
      <c r="GVD182" s="513"/>
      <c r="GVE182" s="513"/>
      <c r="GVF182" s="513"/>
      <c r="GVG182" s="513"/>
      <c r="GVH182" s="513"/>
      <c r="GVI182" s="513"/>
      <c r="GVJ182" s="513"/>
      <c r="GVK182" s="513"/>
      <c r="GVL182" s="513"/>
      <c r="GVM182" s="513"/>
      <c r="GVN182" s="513"/>
      <c r="GVO182" s="513"/>
      <c r="GVP182" s="513"/>
      <c r="GVQ182" s="513"/>
      <c r="GVR182" s="513"/>
      <c r="GVS182" s="513"/>
      <c r="GVT182" s="513"/>
      <c r="GVU182" s="513"/>
      <c r="GVV182" s="513"/>
      <c r="GVW182" s="513"/>
      <c r="GVX182" s="513"/>
      <c r="GVY182" s="513"/>
      <c r="GVZ182" s="513"/>
      <c r="GWA182" s="513"/>
      <c r="GWB182" s="513"/>
      <c r="GWC182" s="513"/>
      <c r="GWD182" s="513"/>
      <c r="GWE182" s="513"/>
      <c r="GWF182" s="513"/>
      <c r="GWG182" s="513"/>
      <c r="GWH182" s="513"/>
      <c r="GWI182" s="513"/>
      <c r="GWJ182" s="513"/>
      <c r="GWK182" s="513"/>
      <c r="GWL182" s="513"/>
      <c r="GWM182" s="513"/>
      <c r="GWN182" s="513"/>
      <c r="GWO182" s="513"/>
      <c r="GWP182" s="513"/>
      <c r="GWQ182" s="513"/>
      <c r="GWR182" s="513"/>
      <c r="GWS182" s="513"/>
      <c r="GWT182" s="513"/>
      <c r="GWU182" s="513"/>
      <c r="GWV182" s="513"/>
      <c r="GWW182" s="513"/>
      <c r="GWX182" s="513"/>
      <c r="GWY182" s="513"/>
      <c r="GWZ182" s="513"/>
      <c r="GXA182" s="513"/>
      <c r="GXB182" s="513"/>
      <c r="GXC182" s="513"/>
      <c r="GXD182" s="513"/>
      <c r="GXE182" s="513"/>
      <c r="GXF182" s="513"/>
      <c r="GXG182" s="513"/>
      <c r="GXH182" s="513"/>
      <c r="GXI182" s="513"/>
      <c r="GXJ182" s="513"/>
      <c r="GXK182" s="513"/>
      <c r="GXL182" s="513"/>
      <c r="GXM182" s="513"/>
      <c r="GXN182" s="513"/>
      <c r="GXO182" s="513"/>
      <c r="GXP182" s="513"/>
      <c r="GXQ182" s="513"/>
      <c r="GXR182" s="513"/>
      <c r="GXS182" s="513"/>
      <c r="GXT182" s="513"/>
      <c r="GXU182" s="513"/>
      <c r="GXV182" s="513"/>
      <c r="GXW182" s="513"/>
      <c r="GXX182" s="513"/>
      <c r="GXY182" s="513"/>
      <c r="GXZ182" s="513"/>
      <c r="GYA182" s="513"/>
      <c r="GYB182" s="513"/>
      <c r="GYC182" s="513"/>
      <c r="GYD182" s="513"/>
      <c r="GYE182" s="513"/>
      <c r="GYF182" s="513"/>
      <c r="GYG182" s="513"/>
      <c r="GYH182" s="513"/>
      <c r="GYI182" s="513"/>
      <c r="GYJ182" s="513"/>
      <c r="GYK182" s="513"/>
      <c r="GYL182" s="513"/>
      <c r="GYM182" s="513"/>
      <c r="GYN182" s="513"/>
      <c r="GYO182" s="513"/>
      <c r="GYP182" s="513"/>
      <c r="GYQ182" s="513"/>
      <c r="GYR182" s="513"/>
      <c r="GYS182" s="513"/>
      <c r="GYT182" s="513"/>
      <c r="GYU182" s="513"/>
      <c r="GYV182" s="513"/>
      <c r="GYW182" s="513"/>
      <c r="GYX182" s="513"/>
      <c r="GYY182" s="513"/>
      <c r="GYZ182" s="513"/>
      <c r="GZA182" s="513"/>
      <c r="GZB182" s="513"/>
      <c r="GZC182" s="513"/>
      <c r="GZD182" s="513"/>
      <c r="GZE182" s="513"/>
      <c r="GZF182" s="513"/>
      <c r="GZG182" s="513"/>
      <c r="GZH182" s="513"/>
      <c r="GZI182" s="513"/>
      <c r="GZJ182" s="513"/>
      <c r="GZK182" s="513"/>
      <c r="GZL182" s="513"/>
      <c r="GZM182" s="513"/>
      <c r="GZN182" s="513"/>
      <c r="GZO182" s="513"/>
      <c r="GZP182" s="513"/>
      <c r="GZQ182" s="513"/>
      <c r="GZR182" s="513"/>
      <c r="GZS182" s="513"/>
      <c r="GZT182" s="513"/>
      <c r="GZU182" s="513"/>
      <c r="GZV182" s="513"/>
      <c r="GZW182" s="513"/>
      <c r="GZX182" s="513"/>
      <c r="GZY182" s="513"/>
      <c r="GZZ182" s="513"/>
      <c r="HAA182" s="513"/>
      <c r="HAB182" s="513"/>
      <c r="HAC182" s="513"/>
      <c r="HAD182" s="513"/>
      <c r="HAE182" s="513"/>
      <c r="HAF182" s="513"/>
      <c r="HAG182" s="513"/>
      <c r="HAH182" s="513"/>
      <c r="HAI182" s="513"/>
      <c r="HAJ182" s="513"/>
      <c r="HAK182" s="513"/>
      <c r="HAL182" s="513"/>
      <c r="HAM182" s="513"/>
      <c r="HAN182" s="513"/>
      <c r="HAO182" s="513"/>
      <c r="HAP182" s="513"/>
      <c r="HAQ182" s="513"/>
      <c r="HAR182" s="513"/>
      <c r="HAS182" s="513"/>
      <c r="HAT182" s="513"/>
      <c r="HAU182" s="513"/>
      <c r="HAV182" s="513"/>
      <c r="HAW182" s="513"/>
      <c r="HAX182" s="513"/>
      <c r="HAY182" s="513"/>
      <c r="HAZ182" s="513"/>
      <c r="HBA182" s="513"/>
      <c r="HBB182" s="513"/>
      <c r="HBC182" s="513"/>
      <c r="HBD182" s="513"/>
      <c r="HBE182" s="513"/>
      <c r="HBF182" s="513"/>
      <c r="HBG182" s="513"/>
      <c r="HBH182" s="513"/>
      <c r="HBI182" s="513"/>
      <c r="HBJ182" s="513"/>
      <c r="HBK182" s="513"/>
      <c r="HBL182" s="513"/>
      <c r="HBM182" s="513"/>
      <c r="HBN182" s="513"/>
      <c r="HBO182" s="513"/>
      <c r="HBP182" s="513"/>
      <c r="HBQ182" s="513"/>
      <c r="HBR182" s="513"/>
      <c r="HBS182" s="513"/>
      <c r="HBT182" s="513"/>
      <c r="HBU182" s="513"/>
      <c r="HBV182" s="513"/>
      <c r="HBW182" s="513"/>
      <c r="HBX182" s="513"/>
      <c r="HBY182" s="513"/>
      <c r="HBZ182" s="513"/>
      <c r="HCA182" s="513"/>
      <c r="HCB182" s="513"/>
      <c r="HCC182" s="513"/>
      <c r="HCD182" s="513"/>
      <c r="HCE182" s="513"/>
      <c r="HCF182" s="513"/>
      <c r="HCG182" s="513"/>
      <c r="HCH182" s="513"/>
      <c r="HCI182" s="513"/>
      <c r="HCJ182" s="513"/>
      <c r="HCK182" s="513"/>
      <c r="HCL182" s="513"/>
      <c r="HCM182" s="513"/>
      <c r="HCN182" s="513"/>
      <c r="HCO182" s="513"/>
      <c r="HCP182" s="513"/>
      <c r="HCQ182" s="513"/>
      <c r="HCR182" s="513"/>
      <c r="HCS182" s="513"/>
      <c r="HCT182" s="513"/>
      <c r="HCU182" s="513"/>
      <c r="HCV182" s="513"/>
      <c r="HCW182" s="513"/>
      <c r="HCX182" s="513"/>
      <c r="HCY182" s="513"/>
      <c r="HCZ182" s="513"/>
      <c r="HDA182" s="513"/>
      <c r="HDB182" s="513"/>
      <c r="HDC182" s="513"/>
      <c r="HDD182" s="513"/>
      <c r="HDE182" s="513"/>
      <c r="HDF182" s="513"/>
      <c r="HDG182" s="513"/>
      <c r="HDH182" s="513"/>
      <c r="HDI182" s="513"/>
      <c r="HDJ182" s="513"/>
      <c r="HDK182" s="513"/>
      <c r="HDL182" s="513"/>
      <c r="HDM182" s="513"/>
      <c r="HDN182" s="513"/>
      <c r="HDO182" s="513"/>
      <c r="HDP182" s="513"/>
      <c r="HDQ182" s="513"/>
      <c r="HDR182" s="513"/>
      <c r="HDS182" s="513"/>
      <c r="HDT182" s="513"/>
      <c r="HDU182" s="513"/>
      <c r="HDV182" s="513"/>
      <c r="HDW182" s="513"/>
      <c r="HDX182" s="513"/>
      <c r="HDY182" s="513"/>
      <c r="HDZ182" s="513"/>
      <c r="HEA182" s="513"/>
      <c r="HEB182" s="513"/>
      <c r="HEC182" s="513"/>
      <c r="HED182" s="513"/>
      <c r="HEE182" s="513"/>
      <c r="HEF182" s="513"/>
      <c r="HEG182" s="513"/>
      <c r="HEH182" s="513"/>
      <c r="HEI182" s="513"/>
      <c r="HEJ182" s="513"/>
      <c r="HEK182" s="513"/>
      <c r="HEL182" s="513"/>
      <c r="HEM182" s="513"/>
      <c r="HEN182" s="513"/>
      <c r="HEO182" s="513"/>
      <c r="HEP182" s="513"/>
      <c r="HEQ182" s="513"/>
      <c r="HER182" s="513"/>
      <c r="HES182" s="513"/>
      <c r="HET182" s="513"/>
      <c r="HEU182" s="513"/>
      <c r="HEV182" s="513"/>
      <c r="HEW182" s="513"/>
      <c r="HEX182" s="513"/>
      <c r="HEY182" s="513"/>
      <c r="HEZ182" s="513"/>
      <c r="HFA182" s="513"/>
      <c r="HFB182" s="513"/>
      <c r="HFC182" s="513"/>
      <c r="HFD182" s="513"/>
      <c r="HFE182" s="513"/>
      <c r="HFF182" s="513"/>
      <c r="HFG182" s="513"/>
      <c r="HFH182" s="513"/>
      <c r="HFI182" s="513"/>
      <c r="HFJ182" s="513"/>
      <c r="HFK182" s="513"/>
      <c r="HFL182" s="513"/>
      <c r="HFM182" s="513"/>
      <c r="HFN182" s="513"/>
      <c r="HFO182" s="513"/>
      <c r="HFP182" s="513"/>
      <c r="HFQ182" s="513"/>
      <c r="HFR182" s="513"/>
      <c r="HFS182" s="513"/>
      <c r="HFT182" s="513"/>
      <c r="HFU182" s="513"/>
      <c r="HFV182" s="513"/>
      <c r="HFW182" s="513"/>
      <c r="HFX182" s="513"/>
      <c r="HFY182" s="513"/>
      <c r="HFZ182" s="513"/>
      <c r="HGA182" s="513"/>
      <c r="HGB182" s="513"/>
      <c r="HGC182" s="513"/>
      <c r="HGD182" s="513"/>
      <c r="HGE182" s="513"/>
      <c r="HGF182" s="513"/>
      <c r="HGG182" s="513"/>
      <c r="HGH182" s="513"/>
      <c r="HGI182" s="513"/>
      <c r="HGJ182" s="513"/>
      <c r="HGK182" s="513"/>
      <c r="HGL182" s="513"/>
      <c r="HGM182" s="513"/>
      <c r="HGN182" s="513"/>
      <c r="HGO182" s="513"/>
      <c r="HGP182" s="513"/>
      <c r="HGQ182" s="513"/>
      <c r="HGR182" s="513"/>
      <c r="HGS182" s="513"/>
      <c r="HGT182" s="513"/>
      <c r="HGU182" s="513"/>
      <c r="HGV182" s="513"/>
      <c r="HGW182" s="513"/>
      <c r="HGX182" s="513"/>
      <c r="HGY182" s="513"/>
      <c r="HGZ182" s="513"/>
      <c r="HHA182" s="513"/>
      <c r="HHB182" s="513"/>
      <c r="HHC182" s="513"/>
      <c r="HHD182" s="513"/>
      <c r="HHE182" s="513"/>
      <c r="HHF182" s="513"/>
      <c r="HHG182" s="513"/>
      <c r="HHH182" s="513"/>
      <c r="HHI182" s="513"/>
      <c r="HHJ182" s="513"/>
      <c r="HHK182" s="513"/>
      <c r="HHL182" s="513"/>
      <c r="HHM182" s="513"/>
      <c r="HHN182" s="513"/>
      <c r="HHO182" s="513"/>
      <c r="HHP182" s="513"/>
      <c r="HHQ182" s="513"/>
      <c r="HHR182" s="513"/>
      <c r="HHS182" s="513"/>
      <c r="HHT182" s="513"/>
      <c r="HHU182" s="513"/>
      <c r="HHV182" s="513"/>
      <c r="HHW182" s="513"/>
      <c r="HHX182" s="513"/>
      <c r="HHY182" s="513"/>
      <c r="HHZ182" s="513"/>
      <c r="HIA182" s="513"/>
      <c r="HIB182" s="513"/>
      <c r="HIC182" s="513"/>
      <c r="HID182" s="513"/>
      <c r="HIE182" s="513"/>
      <c r="HIF182" s="513"/>
      <c r="HIG182" s="513"/>
      <c r="HIH182" s="513"/>
      <c r="HII182" s="513"/>
      <c r="HIJ182" s="513"/>
      <c r="HIK182" s="513"/>
      <c r="HIL182" s="513"/>
      <c r="HIM182" s="513"/>
      <c r="HIN182" s="513"/>
      <c r="HIO182" s="513"/>
      <c r="HIP182" s="513"/>
      <c r="HIQ182" s="513"/>
      <c r="HIR182" s="513"/>
      <c r="HIS182" s="513"/>
      <c r="HIT182" s="513"/>
      <c r="HIU182" s="513"/>
      <c r="HIV182" s="513"/>
      <c r="HIW182" s="513"/>
      <c r="HIX182" s="513"/>
      <c r="HIY182" s="513"/>
      <c r="HIZ182" s="513"/>
      <c r="HJA182" s="513"/>
      <c r="HJB182" s="513"/>
      <c r="HJC182" s="513"/>
      <c r="HJD182" s="513"/>
      <c r="HJE182" s="513"/>
      <c r="HJF182" s="513"/>
      <c r="HJG182" s="513"/>
      <c r="HJH182" s="513"/>
      <c r="HJI182" s="513"/>
      <c r="HJJ182" s="513"/>
      <c r="HJK182" s="513"/>
      <c r="HJL182" s="513"/>
      <c r="HJM182" s="513"/>
      <c r="HJN182" s="513"/>
      <c r="HJO182" s="513"/>
      <c r="HJP182" s="513"/>
      <c r="HJQ182" s="513"/>
      <c r="HJR182" s="513"/>
      <c r="HJS182" s="513"/>
      <c r="HJT182" s="513"/>
      <c r="HJU182" s="513"/>
      <c r="HJV182" s="513"/>
      <c r="HJW182" s="513"/>
      <c r="HJX182" s="513"/>
      <c r="HJY182" s="513"/>
      <c r="HJZ182" s="513"/>
      <c r="HKA182" s="513"/>
      <c r="HKB182" s="513"/>
      <c r="HKC182" s="513"/>
      <c r="HKD182" s="513"/>
      <c r="HKE182" s="513"/>
      <c r="HKF182" s="513"/>
      <c r="HKG182" s="513"/>
      <c r="HKH182" s="513"/>
      <c r="HKI182" s="513"/>
      <c r="HKJ182" s="513"/>
      <c r="HKK182" s="513"/>
      <c r="HKL182" s="513"/>
      <c r="HKM182" s="513"/>
      <c r="HKN182" s="513"/>
      <c r="HKO182" s="513"/>
      <c r="HKP182" s="513"/>
      <c r="HKQ182" s="513"/>
      <c r="HKR182" s="513"/>
      <c r="HKS182" s="513"/>
      <c r="HKT182" s="513"/>
      <c r="HKU182" s="513"/>
      <c r="HKV182" s="513"/>
      <c r="HKW182" s="513"/>
      <c r="HKX182" s="513"/>
      <c r="HKY182" s="513"/>
      <c r="HKZ182" s="513"/>
      <c r="HLA182" s="513"/>
      <c r="HLB182" s="513"/>
      <c r="HLC182" s="513"/>
      <c r="HLD182" s="513"/>
      <c r="HLE182" s="513"/>
      <c r="HLF182" s="513"/>
      <c r="HLG182" s="513"/>
      <c r="HLH182" s="513"/>
      <c r="HLI182" s="513"/>
      <c r="HLJ182" s="513"/>
      <c r="HLK182" s="513"/>
      <c r="HLL182" s="513"/>
      <c r="HLM182" s="513"/>
      <c r="HLN182" s="513"/>
      <c r="HLO182" s="513"/>
      <c r="HLP182" s="513"/>
      <c r="HLQ182" s="513"/>
      <c r="HLR182" s="513"/>
      <c r="HLS182" s="513"/>
      <c r="HLT182" s="513"/>
      <c r="HLU182" s="513"/>
      <c r="HLV182" s="513"/>
      <c r="HLW182" s="513"/>
      <c r="HLX182" s="513"/>
      <c r="HLY182" s="513"/>
      <c r="HLZ182" s="513"/>
      <c r="HMA182" s="513"/>
      <c r="HMB182" s="513"/>
      <c r="HMC182" s="513"/>
      <c r="HMD182" s="513"/>
      <c r="HME182" s="513"/>
      <c r="HMF182" s="513"/>
      <c r="HMG182" s="513"/>
      <c r="HMH182" s="513"/>
      <c r="HMI182" s="513"/>
      <c r="HMJ182" s="513"/>
      <c r="HMK182" s="513"/>
      <c r="HML182" s="513"/>
      <c r="HMM182" s="513"/>
      <c r="HMN182" s="513"/>
      <c r="HMO182" s="513"/>
      <c r="HMP182" s="513"/>
      <c r="HMQ182" s="513"/>
      <c r="HMR182" s="513"/>
      <c r="HMS182" s="513"/>
      <c r="HMT182" s="513"/>
      <c r="HMU182" s="513"/>
      <c r="HMV182" s="513"/>
      <c r="HMW182" s="513"/>
      <c r="HMX182" s="513"/>
      <c r="HMY182" s="513"/>
      <c r="HMZ182" s="513"/>
      <c r="HNA182" s="513"/>
      <c r="HNB182" s="513"/>
      <c r="HNC182" s="513"/>
      <c r="HND182" s="513"/>
      <c r="HNE182" s="513"/>
      <c r="HNF182" s="513"/>
      <c r="HNG182" s="513"/>
      <c r="HNH182" s="513"/>
      <c r="HNI182" s="513"/>
      <c r="HNJ182" s="513"/>
      <c r="HNK182" s="513"/>
      <c r="HNL182" s="513"/>
      <c r="HNM182" s="513"/>
      <c r="HNN182" s="513"/>
      <c r="HNO182" s="513"/>
      <c r="HNP182" s="513"/>
      <c r="HNQ182" s="513"/>
      <c r="HNR182" s="513"/>
      <c r="HNS182" s="513"/>
      <c r="HNT182" s="513"/>
      <c r="HNU182" s="513"/>
      <c r="HNV182" s="513"/>
      <c r="HNW182" s="513"/>
      <c r="HNX182" s="513"/>
      <c r="HNY182" s="513"/>
      <c r="HNZ182" s="513"/>
      <c r="HOA182" s="513"/>
      <c r="HOB182" s="513"/>
      <c r="HOC182" s="513"/>
      <c r="HOD182" s="513"/>
      <c r="HOE182" s="513"/>
      <c r="HOF182" s="513"/>
      <c r="HOG182" s="513"/>
      <c r="HOH182" s="513"/>
      <c r="HOI182" s="513"/>
      <c r="HOJ182" s="513"/>
      <c r="HOK182" s="513"/>
      <c r="HOL182" s="513"/>
      <c r="HOM182" s="513"/>
      <c r="HON182" s="513"/>
      <c r="HOO182" s="513"/>
      <c r="HOP182" s="513"/>
      <c r="HOQ182" s="513"/>
      <c r="HOR182" s="513"/>
      <c r="HOS182" s="513"/>
      <c r="HOT182" s="513"/>
      <c r="HOU182" s="513"/>
      <c r="HOV182" s="513"/>
      <c r="HOW182" s="513"/>
      <c r="HOX182" s="513"/>
      <c r="HOY182" s="513"/>
      <c r="HOZ182" s="513"/>
      <c r="HPA182" s="513"/>
      <c r="HPB182" s="513"/>
      <c r="HPC182" s="513"/>
      <c r="HPD182" s="513"/>
      <c r="HPE182" s="513"/>
      <c r="HPF182" s="513"/>
      <c r="HPG182" s="513"/>
      <c r="HPH182" s="513"/>
      <c r="HPI182" s="513"/>
      <c r="HPJ182" s="513"/>
      <c r="HPK182" s="513"/>
      <c r="HPL182" s="513"/>
      <c r="HPM182" s="513"/>
      <c r="HPN182" s="513"/>
      <c r="HPO182" s="513"/>
      <c r="HPP182" s="513"/>
      <c r="HPQ182" s="513"/>
      <c r="HPR182" s="513"/>
      <c r="HPS182" s="513"/>
      <c r="HPT182" s="513"/>
      <c r="HPU182" s="513"/>
      <c r="HPV182" s="513"/>
      <c r="HPW182" s="513"/>
      <c r="HPX182" s="513"/>
      <c r="HPY182" s="513"/>
      <c r="HPZ182" s="513"/>
      <c r="HQA182" s="513"/>
      <c r="HQB182" s="513"/>
      <c r="HQC182" s="513"/>
      <c r="HQD182" s="513"/>
      <c r="HQE182" s="513"/>
      <c r="HQF182" s="513"/>
      <c r="HQG182" s="513"/>
      <c r="HQH182" s="513"/>
      <c r="HQI182" s="513"/>
      <c r="HQJ182" s="513"/>
      <c r="HQK182" s="513"/>
      <c r="HQL182" s="513"/>
      <c r="HQM182" s="513"/>
      <c r="HQN182" s="513"/>
      <c r="HQO182" s="513"/>
      <c r="HQP182" s="513"/>
      <c r="HQQ182" s="513"/>
      <c r="HQR182" s="513"/>
      <c r="HQS182" s="513"/>
      <c r="HQT182" s="513"/>
      <c r="HQU182" s="513"/>
      <c r="HQV182" s="513"/>
      <c r="HQW182" s="513"/>
      <c r="HQX182" s="513"/>
      <c r="HQY182" s="513"/>
      <c r="HQZ182" s="513"/>
      <c r="HRA182" s="513"/>
      <c r="HRB182" s="513"/>
      <c r="HRC182" s="513"/>
      <c r="HRD182" s="513"/>
      <c r="HRE182" s="513"/>
      <c r="HRF182" s="513"/>
      <c r="HRG182" s="513"/>
      <c r="HRH182" s="513"/>
      <c r="HRI182" s="513"/>
      <c r="HRJ182" s="513"/>
      <c r="HRK182" s="513"/>
      <c r="HRL182" s="513"/>
      <c r="HRM182" s="513"/>
      <c r="HRN182" s="513"/>
      <c r="HRO182" s="513"/>
      <c r="HRP182" s="513"/>
      <c r="HRQ182" s="513"/>
      <c r="HRR182" s="513"/>
      <c r="HRS182" s="513"/>
      <c r="HRT182" s="513"/>
      <c r="HRU182" s="513"/>
      <c r="HRV182" s="513"/>
      <c r="HRW182" s="513"/>
      <c r="HRX182" s="513"/>
      <c r="HRY182" s="513"/>
      <c r="HRZ182" s="513"/>
      <c r="HSA182" s="513"/>
      <c r="HSB182" s="513"/>
      <c r="HSC182" s="513"/>
      <c r="HSD182" s="513"/>
      <c r="HSE182" s="513"/>
      <c r="HSF182" s="513"/>
      <c r="HSG182" s="513"/>
      <c r="HSH182" s="513"/>
      <c r="HSI182" s="513"/>
      <c r="HSJ182" s="513"/>
      <c r="HSK182" s="513"/>
      <c r="HSL182" s="513"/>
      <c r="HSM182" s="513"/>
      <c r="HSN182" s="513"/>
      <c r="HSO182" s="513"/>
      <c r="HSP182" s="513"/>
      <c r="HSQ182" s="513"/>
      <c r="HSR182" s="513"/>
      <c r="HSS182" s="513"/>
      <c r="HST182" s="513"/>
      <c r="HSU182" s="513"/>
      <c r="HSV182" s="513"/>
      <c r="HSW182" s="513"/>
      <c r="HSX182" s="513"/>
      <c r="HSY182" s="513"/>
      <c r="HSZ182" s="513"/>
      <c r="HTA182" s="513"/>
      <c r="HTB182" s="513"/>
      <c r="HTC182" s="513"/>
      <c r="HTD182" s="513"/>
      <c r="HTE182" s="513"/>
      <c r="HTF182" s="513"/>
      <c r="HTG182" s="513"/>
      <c r="HTH182" s="513"/>
      <c r="HTI182" s="513"/>
      <c r="HTJ182" s="513"/>
      <c r="HTK182" s="513"/>
      <c r="HTL182" s="513"/>
      <c r="HTM182" s="513"/>
      <c r="HTN182" s="513"/>
      <c r="HTO182" s="513"/>
      <c r="HTP182" s="513"/>
      <c r="HTQ182" s="513"/>
      <c r="HTR182" s="513"/>
      <c r="HTS182" s="513"/>
      <c r="HTT182" s="513"/>
      <c r="HTU182" s="513"/>
      <c r="HTV182" s="513"/>
      <c r="HTW182" s="513"/>
      <c r="HTX182" s="513"/>
      <c r="HTY182" s="513"/>
      <c r="HTZ182" s="513"/>
      <c r="HUA182" s="513"/>
      <c r="HUB182" s="513"/>
      <c r="HUC182" s="513"/>
      <c r="HUD182" s="513"/>
      <c r="HUE182" s="513"/>
      <c r="HUF182" s="513"/>
      <c r="HUG182" s="513"/>
      <c r="HUH182" s="513"/>
      <c r="HUI182" s="513"/>
      <c r="HUJ182" s="513"/>
      <c r="HUK182" s="513"/>
      <c r="HUL182" s="513"/>
      <c r="HUM182" s="513"/>
      <c r="HUN182" s="513"/>
      <c r="HUO182" s="513"/>
      <c r="HUP182" s="513"/>
      <c r="HUQ182" s="513"/>
      <c r="HUR182" s="513"/>
      <c r="HUS182" s="513"/>
      <c r="HUT182" s="513"/>
      <c r="HUU182" s="513"/>
      <c r="HUV182" s="513"/>
      <c r="HUW182" s="513"/>
      <c r="HUX182" s="513"/>
      <c r="HUY182" s="513"/>
      <c r="HUZ182" s="513"/>
      <c r="HVA182" s="513"/>
      <c r="HVB182" s="513"/>
      <c r="HVC182" s="513"/>
      <c r="HVD182" s="513"/>
      <c r="HVE182" s="513"/>
      <c r="HVF182" s="513"/>
      <c r="HVG182" s="513"/>
      <c r="HVH182" s="513"/>
      <c r="HVI182" s="513"/>
      <c r="HVJ182" s="513"/>
      <c r="HVK182" s="513"/>
      <c r="HVL182" s="513"/>
      <c r="HVM182" s="513"/>
      <c r="HVN182" s="513"/>
      <c r="HVO182" s="513"/>
      <c r="HVP182" s="513"/>
      <c r="HVQ182" s="513"/>
      <c r="HVR182" s="513"/>
      <c r="HVS182" s="513"/>
      <c r="HVT182" s="513"/>
      <c r="HVU182" s="513"/>
      <c r="HVV182" s="513"/>
      <c r="HVW182" s="513"/>
      <c r="HVX182" s="513"/>
      <c r="HVY182" s="513"/>
      <c r="HVZ182" s="513"/>
      <c r="HWA182" s="513"/>
      <c r="HWB182" s="513"/>
      <c r="HWC182" s="513"/>
      <c r="HWD182" s="513"/>
      <c r="HWE182" s="513"/>
      <c r="HWF182" s="513"/>
      <c r="HWG182" s="513"/>
      <c r="HWH182" s="513"/>
      <c r="HWI182" s="513"/>
      <c r="HWJ182" s="513"/>
      <c r="HWK182" s="513"/>
      <c r="HWL182" s="513"/>
      <c r="HWM182" s="513"/>
      <c r="HWN182" s="513"/>
      <c r="HWO182" s="513"/>
      <c r="HWP182" s="513"/>
      <c r="HWQ182" s="513"/>
      <c r="HWR182" s="513"/>
      <c r="HWS182" s="513"/>
      <c r="HWT182" s="513"/>
      <c r="HWU182" s="513"/>
      <c r="HWV182" s="513"/>
      <c r="HWW182" s="513"/>
      <c r="HWX182" s="513"/>
      <c r="HWY182" s="513"/>
      <c r="HWZ182" s="513"/>
      <c r="HXA182" s="513"/>
      <c r="HXB182" s="513"/>
      <c r="HXC182" s="513"/>
      <c r="HXD182" s="513"/>
      <c r="HXE182" s="513"/>
      <c r="HXF182" s="513"/>
      <c r="HXG182" s="513"/>
      <c r="HXH182" s="513"/>
      <c r="HXI182" s="513"/>
      <c r="HXJ182" s="513"/>
      <c r="HXK182" s="513"/>
      <c r="HXL182" s="513"/>
      <c r="HXM182" s="513"/>
      <c r="HXN182" s="513"/>
      <c r="HXO182" s="513"/>
      <c r="HXP182" s="513"/>
      <c r="HXQ182" s="513"/>
      <c r="HXR182" s="513"/>
      <c r="HXS182" s="513"/>
      <c r="HXT182" s="513"/>
      <c r="HXU182" s="513"/>
      <c r="HXV182" s="513"/>
      <c r="HXW182" s="513"/>
      <c r="HXX182" s="513"/>
      <c r="HXY182" s="513"/>
      <c r="HXZ182" s="513"/>
      <c r="HYA182" s="513"/>
      <c r="HYB182" s="513"/>
      <c r="HYC182" s="513"/>
      <c r="HYD182" s="513"/>
      <c r="HYE182" s="513"/>
      <c r="HYF182" s="513"/>
      <c r="HYG182" s="513"/>
      <c r="HYH182" s="513"/>
      <c r="HYI182" s="513"/>
      <c r="HYJ182" s="513"/>
      <c r="HYK182" s="513"/>
      <c r="HYL182" s="513"/>
      <c r="HYM182" s="513"/>
      <c r="HYN182" s="513"/>
      <c r="HYO182" s="513"/>
      <c r="HYP182" s="513"/>
      <c r="HYQ182" s="513"/>
      <c r="HYR182" s="513"/>
      <c r="HYS182" s="513"/>
      <c r="HYT182" s="513"/>
      <c r="HYU182" s="513"/>
      <c r="HYV182" s="513"/>
      <c r="HYW182" s="513"/>
      <c r="HYX182" s="513"/>
      <c r="HYY182" s="513"/>
      <c r="HYZ182" s="513"/>
      <c r="HZA182" s="513"/>
      <c r="HZB182" s="513"/>
      <c r="HZC182" s="513"/>
      <c r="HZD182" s="513"/>
      <c r="HZE182" s="513"/>
      <c r="HZF182" s="513"/>
      <c r="HZG182" s="513"/>
      <c r="HZH182" s="513"/>
      <c r="HZI182" s="513"/>
      <c r="HZJ182" s="513"/>
      <c r="HZK182" s="513"/>
      <c r="HZL182" s="513"/>
      <c r="HZM182" s="513"/>
      <c r="HZN182" s="513"/>
      <c r="HZO182" s="513"/>
      <c r="HZP182" s="513"/>
      <c r="HZQ182" s="513"/>
      <c r="HZR182" s="513"/>
      <c r="HZS182" s="513"/>
      <c r="HZT182" s="513"/>
      <c r="HZU182" s="513"/>
      <c r="HZV182" s="513"/>
      <c r="HZW182" s="513"/>
      <c r="HZX182" s="513"/>
      <c r="HZY182" s="513"/>
      <c r="HZZ182" s="513"/>
      <c r="IAA182" s="513"/>
      <c r="IAB182" s="513"/>
      <c r="IAC182" s="513"/>
      <c r="IAD182" s="513"/>
      <c r="IAE182" s="513"/>
      <c r="IAF182" s="513"/>
      <c r="IAG182" s="513"/>
      <c r="IAH182" s="513"/>
      <c r="IAI182" s="513"/>
      <c r="IAJ182" s="513"/>
      <c r="IAK182" s="513"/>
      <c r="IAL182" s="513"/>
      <c r="IAM182" s="513"/>
      <c r="IAN182" s="513"/>
      <c r="IAO182" s="513"/>
      <c r="IAP182" s="513"/>
      <c r="IAQ182" s="513"/>
      <c r="IAR182" s="513"/>
      <c r="IAS182" s="513"/>
      <c r="IAT182" s="513"/>
      <c r="IAU182" s="513"/>
      <c r="IAV182" s="513"/>
      <c r="IAW182" s="513"/>
      <c r="IAX182" s="513"/>
      <c r="IAY182" s="513"/>
      <c r="IAZ182" s="513"/>
      <c r="IBA182" s="513"/>
      <c r="IBB182" s="513"/>
      <c r="IBC182" s="513"/>
      <c r="IBD182" s="513"/>
      <c r="IBE182" s="513"/>
      <c r="IBF182" s="513"/>
      <c r="IBG182" s="513"/>
      <c r="IBH182" s="513"/>
      <c r="IBI182" s="513"/>
      <c r="IBJ182" s="513"/>
      <c r="IBK182" s="513"/>
      <c r="IBL182" s="513"/>
      <c r="IBM182" s="513"/>
      <c r="IBN182" s="513"/>
      <c r="IBO182" s="513"/>
      <c r="IBP182" s="513"/>
      <c r="IBQ182" s="513"/>
      <c r="IBR182" s="513"/>
      <c r="IBS182" s="513"/>
      <c r="IBT182" s="513"/>
      <c r="IBU182" s="513"/>
      <c r="IBV182" s="513"/>
      <c r="IBW182" s="513"/>
      <c r="IBX182" s="513"/>
      <c r="IBY182" s="513"/>
      <c r="IBZ182" s="513"/>
      <c r="ICA182" s="513"/>
      <c r="ICB182" s="513"/>
      <c r="ICC182" s="513"/>
      <c r="ICD182" s="513"/>
      <c r="ICE182" s="513"/>
      <c r="ICF182" s="513"/>
      <c r="ICG182" s="513"/>
      <c r="ICH182" s="513"/>
      <c r="ICI182" s="513"/>
      <c r="ICJ182" s="513"/>
      <c r="ICK182" s="513"/>
      <c r="ICL182" s="513"/>
      <c r="ICM182" s="513"/>
      <c r="ICN182" s="513"/>
      <c r="ICO182" s="513"/>
      <c r="ICP182" s="513"/>
      <c r="ICQ182" s="513"/>
      <c r="ICR182" s="513"/>
      <c r="ICS182" s="513"/>
      <c r="ICT182" s="513"/>
      <c r="ICU182" s="513"/>
      <c r="ICV182" s="513"/>
      <c r="ICW182" s="513"/>
      <c r="ICX182" s="513"/>
      <c r="ICY182" s="513"/>
      <c r="ICZ182" s="513"/>
      <c r="IDA182" s="513"/>
      <c r="IDB182" s="513"/>
      <c r="IDC182" s="513"/>
      <c r="IDD182" s="513"/>
      <c r="IDE182" s="513"/>
      <c r="IDF182" s="513"/>
      <c r="IDG182" s="513"/>
      <c r="IDH182" s="513"/>
      <c r="IDI182" s="513"/>
      <c r="IDJ182" s="513"/>
      <c r="IDK182" s="513"/>
      <c r="IDL182" s="513"/>
      <c r="IDM182" s="513"/>
      <c r="IDN182" s="513"/>
      <c r="IDO182" s="513"/>
      <c r="IDP182" s="513"/>
      <c r="IDQ182" s="513"/>
      <c r="IDR182" s="513"/>
      <c r="IDS182" s="513"/>
      <c r="IDT182" s="513"/>
      <c r="IDU182" s="513"/>
      <c r="IDV182" s="513"/>
      <c r="IDW182" s="513"/>
      <c r="IDX182" s="513"/>
      <c r="IDY182" s="513"/>
      <c r="IDZ182" s="513"/>
      <c r="IEA182" s="513"/>
      <c r="IEB182" s="513"/>
      <c r="IEC182" s="513"/>
      <c r="IED182" s="513"/>
      <c r="IEE182" s="513"/>
      <c r="IEF182" s="513"/>
      <c r="IEG182" s="513"/>
      <c r="IEH182" s="513"/>
      <c r="IEI182" s="513"/>
      <c r="IEJ182" s="513"/>
      <c r="IEK182" s="513"/>
      <c r="IEL182" s="513"/>
      <c r="IEM182" s="513"/>
      <c r="IEN182" s="513"/>
      <c r="IEO182" s="513"/>
      <c r="IEP182" s="513"/>
      <c r="IEQ182" s="513"/>
      <c r="IER182" s="513"/>
      <c r="IES182" s="513"/>
      <c r="IET182" s="513"/>
      <c r="IEU182" s="513"/>
      <c r="IEV182" s="513"/>
      <c r="IEW182" s="513"/>
      <c r="IEX182" s="513"/>
      <c r="IEY182" s="513"/>
      <c r="IEZ182" s="513"/>
      <c r="IFA182" s="513"/>
      <c r="IFB182" s="513"/>
      <c r="IFC182" s="513"/>
      <c r="IFD182" s="513"/>
      <c r="IFE182" s="513"/>
      <c r="IFF182" s="513"/>
      <c r="IFG182" s="513"/>
      <c r="IFH182" s="513"/>
      <c r="IFI182" s="513"/>
      <c r="IFJ182" s="513"/>
      <c r="IFK182" s="513"/>
      <c r="IFL182" s="513"/>
      <c r="IFM182" s="513"/>
      <c r="IFN182" s="513"/>
      <c r="IFO182" s="513"/>
      <c r="IFP182" s="513"/>
      <c r="IFQ182" s="513"/>
      <c r="IFR182" s="513"/>
      <c r="IFS182" s="513"/>
      <c r="IFT182" s="513"/>
      <c r="IFU182" s="513"/>
      <c r="IFV182" s="513"/>
      <c r="IFW182" s="513"/>
      <c r="IFX182" s="513"/>
      <c r="IFY182" s="513"/>
      <c r="IFZ182" s="513"/>
      <c r="IGA182" s="513"/>
      <c r="IGB182" s="513"/>
      <c r="IGC182" s="513"/>
      <c r="IGD182" s="513"/>
      <c r="IGE182" s="513"/>
      <c r="IGF182" s="513"/>
      <c r="IGG182" s="513"/>
      <c r="IGH182" s="513"/>
      <c r="IGI182" s="513"/>
      <c r="IGJ182" s="513"/>
      <c r="IGK182" s="513"/>
      <c r="IGL182" s="513"/>
      <c r="IGM182" s="513"/>
      <c r="IGN182" s="513"/>
      <c r="IGO182" s="513"/>
      <c r="IGP182" s="513"/>
      <c r="IGQ182" s="513"/>
      <c r="IGR182" s="513"/>
      <c r="IGS182" s="513"/>
      <c r="IGT182" s="513"/>
      <c r="IGU182" s="513"/>
      <c r="IGV182" s="513"/>
      <c r="IGW182" s="513"/>
      <c r="IGX182" s="513"/>
      <c r="IGY182" s="513"/>
      <c r="IGZ182" s="513"/>
      <c r="IHA182" s="513"/>
      <c r="IHB182" s="513"/>
      <c r="IHC182" s="513"/>
      <c r="IHD182" s="513"/>
      <c r="IHE182" s="513"/>
      <c r="IHF182" s="513"/>
      <c r="IHG182" s="513"/>
      <c r="IHH182" s="513"/>
      <c r="IHI182" s="513"/>
      <c r="IHJ182" s="513"/>
      <c r="IHK182" s="513"/>
      <c r="IHL182" s="513"/>
      <c r="IHM182" s="513"/>
      <c r="IHN182" s="513"/>
      <c r="IHO182" s="513"/>
      <c r="IHP182" s="513"/>
      <c r="IHQ182" s="513"/>
      <c r="IHR182" s="513"/>
      <c r="IHS182" s="513"/>
      <c r="IHT182" s="513"/>
      <c r="IHU182" s="513"/>
      <c r="IHV182" s="513"/>
      <c r="IHW182" s="513"/>
      <c r="IHX182" s="513"/>
      <c r="IHY182" s="513"/>
      <c r="IHZ182" s="513"/>
      <c r="IIA182" s="513"/>
      <c r="IIB182" s="513"/>
      <c r="IIC182" s="513"/>
      <c r="IID182" s="513"/>
      <c r="IIE182" s="513"/>
      <c r="IIF182" s="513"/>
      <c r="IIG182" s="513"/>
      <c r="IIH182" s="513"/>
      <c r="III182" s="513"/>
      <c r="IIJ182" s="513"/>
      <c r="IIK182" s="513"/>
      <c r="IIL182" s="513"/>
      <c r="IIM182" s="513"/>
      <c r="IIN182" s="513"/>
      <c r="IIO182" s="513"/>
      <c r="IIP182" s="513"/>
      <c r="IIQ182" s="513"/>
      <c r="IIR182" s="513"/>
      <c r="IIS182" s="513"/>
      <c r="IIT182" s="513"/>
      <c r="IIU182" s="513"/>
      <c r="IIV182" s="513"/>
      <c r="IIW182" s="513"/>
      <c r="IIX182" s="513"/>
      <c r="IIY182" s="513"/>
      <c r="IIZ182" s="513"/>
      <c r="IJA182" s="513"/>
      <c r="IJB182" s="513"/>
      <c r="IJC182" s="513"/>
      <c r="IJD182" s="513"/>
      <c r="IJE182" s="513"/>
      <c r="IJF182" s="513"/>
      <c r="IJG182" s="513"/>
      <c r="IJH182" s="513"/>
      <c r="IJI182" s="513"/>
      <c r="IJJ182" s="513"/>
      <c r="IJK182" s="513"/>
      <c r="IJL182" s="513"/>
      <c r="IJM182" s="513"/>
      <c r="IJN182" s="513"/>
      <c r="IJO182" s="513"/>
      <c r="IJP182" s="513"/>
      <c r="IJQ182" s="513"/>
      <c r="IJR182" s="513"/>
      <c r="IJS182" s="513"/>
      <c r="IJT182" s="513"/>
      <c r="IJU182" s="513"/>
      <c r="IJV182" s="513"/>
      <c r="IJW182" s="513"/>
      <c r="IJX182" s="513"/>
      <c r="IJY182" s="513"/>
      <c r="IJZ182" s="513"/>
      <c r="IKA182" s="513"/>
      <c r="IKB182" s="513"/>
      <c r="IKC182" s="513"/>
      <c r="IKD182" s="513"/>
      <c r="IKE182" s="513"/>
      <c r="IKF182" s="513"/>
      <c r="IKG182" s="513"/>
      <c r="IKH182" s="513"/>
      <c r="IKI182" s="513"/>
      <c r="IKJ182" s="513"/>
      <c r="IKK182" s="513"/>
      <c r="IKL182" s="513"/>
      <c r="IKM182" s="513"/>
      <c r="IKN182" s="513"/>
      <c r="IKO182" s="513"/>
      <c r="IKP182" s="513"/>
      <c r="IKQ182" s="513"/>
      <c r="IKR182" s="513"/>
      <c r="IKS182" s="513"/>
      <c r="IKT182" s="513"/>
      <c r="IKU182" s="513"/>
      <c r="IKV182" s="513"/>
      <c r="IKW182" s="513"/>
      <c r="IKX182" s="513"/>
      <c r="IKY182" s="513"/>
      <c r="IKZ182" s="513"/>
      <c r="ILA182" s="513"/>
      <c r="ILB182" s="513"/>
      <c r="ILC182" s="513"/>
      <c r="ILD182" s="513"/>
      <c r="ILE182" s="513"/>
      <c r="ILF182" s="513"/>
      <c r="ILG182" s="513"/>
      <c r="ILH182" s="513"/>
      <c r="ILI182" s="513"/>
      <c r="ILJ182" s="513"/>
      <c r="ILK182" s="513"/>
      <c r="ILL182" s="513"/>
      <c r="ILM182" s="513"/>
      <c r="ILN182" s="513"/>
      <c r="ILO182" s="513"/>
      <c r="ILP182" s="513"/>
      <c r="ILQ182" s="513"/>
      <c r="ILR182" s="513"/>
      <c r="ILS182" s="513"/>
      <c r="ILT182" s="513"/>
      <c r="ILU182" s="513"/>
      <c r="ILV182" s="513"/>
      <c r="ILW182" s="513"/>
      <c r="ILX182" s="513"/>
      <c r="ILY182" s="513"/>
      <c r="ILZ182" s="513"/>
      <c r="IMA182" s="513"/>
      <c r="IMB182" s="513"/>
      <c r="IMC182" s="513"/>
      <c r="IMD182" s="513"/>
      <c r="IME182" s="513"/>
      <c r="IMF182" s="513"/>
      <c r="IMG182" s="513"/>
      <c r="IMH182" s="513"/>
      <c r="IMI182" s="513"/>
      <c r="IMJ182" s="513"/>
      <c r="IMK182" s="513"/>
      <c r="IML182" s="513"/>
      <c r="IMM182" s="513"/>
      <c r="IMN182" s="513"/>
      <c r="IMO182" s="513"/>
      <c r="IMP182" s="513"/>
      <c r="IMQ182" s="513"/>
      <c r="IMR182" s="513"/>
      <c r="IMS182" s="513"/>
      <c r="IMT182" s="513"/>
      <c r="IMU182" s="513"/>
      <c r="IMV182" s="513"/>
      <c r="IMW182" s="513"/>
      <c r="IMX182" s="513"/>
      <c r="IMY182" s="513"/>
      <c r="IMZ182" s="513"/>
      <c r="INA182" s="513"/>
      <c r="INB182" s="513"/>
      <c r="INC182" s="513"/>
      <c r="IND182" s="513"/>
      <c r="INE182" s="513"/>
      <c r="INF182" s="513"/>
      <c r="ING182" s="513"/>
      <c r="INH182" s="513"/>
      <c r="INI182" s="513"/>
      <c r="INJ182" s="513"/>
      <c r="INK182" s="513"/>
      <c r="INL182" s="513"/>
      <c r="INM182" s="513"/>
      <c r="INN182" s="513"/>
      <c r="INO182" s="513"/>
      <c r="INP182" s="513"/>
      <c r="INQ182" s="513"/>
      <c r="INR182" s="513"/>
      <c r="INS182" s="513"/>
      <c r="INT182" s="513"/>
      <c r="INU182" s="513"/>
      <c r="INV182" s="513"/>
      <c r="INW182" s="513"/>
      <c r="INX182" s="513"/>
      <c r="INY182" s="513"/>
      <c r="INZ182" s="513"/>
      <c r="IOA182" s="513"/>
      <c r="IOB182" s="513"/>
      <c r="IOC182" s="513"/>
      <c r="IOD182" s="513"/>
      <c r="IOE182" s="513"/>
      <c r="IOF182" s="513"/>
      <c r="IOG182" s="513"/>
      <c r="IOH182" s="513"/>
      <c r="IOI182" s="513"/>
      <c r="IOJ182" s="513"/>
      <c r="IOK182" s="513"/>
      <c r="IOL182" s="513"/>
      <c r="IOM182" s="513"/>
      <c r="ION182" s="513"/>
      <c r="IOO182" s="513"/>
      <c r="IOP182" s="513"/>
      <c r="IOQ182" s="513"/>
      <c r="IOR182" s="513"/>
      <c r="IOS182" s="513"/>
      <c r="IOT182" s="513"/>
      <c r="IOU182" s="513"/>
      <c r="IOV182" s="513"/>
      <c r="IOW182" s="513"/>
      <c r="IOX182" s="513"/>
      <c r="IOY182" s="513"/>
      <c r="IOZ182" s="513"/>
      <c r="IPA182" s="513"/>
      <c r="IPB182" s="513"/>
      <c r="IPC182" s="513"/>
      <c r="IPD182" s="513"/>
      <c r="IPE182" s="513"/>
      <c r="IPF182" s="513"/>
      <c r="IPG182" s="513"/>
      <c r="IPH182" s="513"/>
      <c r="IPI182" s="513"/>
      <c r="IPJ182" s="513"/>
      <c r="IPK182" s="513"/>
      <c r="IPL182" s="513"/>
      <c r="IPM182" s="513"/>
      <c r="IPN182" s="513"/>
      <c r="IPO182" s="513"/>
      <c r="IPP182" s="513"/>
      <c r="IPQ182" s="513"/>
      <c r="IPR182" s="513"/>
      <c r="IPS182" s="513"/>
      <c r="IPT182" s="513"/>
      <c r="IPU182" s="513"/>
      <c r="IPV182" s="513"/>
      <c r="IPW182" s="513"/>
      <c r="IPX182" s="513"/>
      <c r="IPY182" s="513"/>
      <c r="IPZ182" s="513"/>
      <c r="IQA182" s="513"/>
      <c r="IQB182" s="513"/>
      <c r="IQC182" s="513"/>
      <c r="IQD182" s="513"/>
      <c r="IQE182" s="513"/>
      <c r="IQF182" s="513"/>
      <c r="IQG182" s="513"/>
      <c r="IQH182" s="513"/>
      <c r="IQI182" s="513"/>
      <c r="IQJ182" s="513"/>
      <c r="IQK182" s="513"/>
      <c r="IQL182" s="513"/>
      <c r="IQM182" s="513"/>
      <c r="IQN182" s="513"/>
      <c r="IQO182" s="513"/>
      <c r="IQP182" s="513"/>
      <c r="IQQ182" s="513"/>
      <c r="IQR182" s="513"/>
      <c r="IQS182" s="513"/>
      <c r="IQT182" s="513"/>
      <c r="IQU182" s="513"/>
      <c r="IQV182" s="513"/>
      <c r="IQW182" s="513"/>
      <c r="IQX182" s="513"/>
      <c r="IQY182" s="513"/>
      <c r="IQZ182" s="513"/>
      <c r="IRA182" s="513"/>
      <c r="IRB182" s="513"/>
      <c r="IRC182" s="513"/>
      <c r="IRD182" s="513"/>
      <c r="IRE182" s="513"/>
      <c r="IRF182" s="513"/>
      <c r="IRG182" s="513"/>
      <c r="IRH182" s="513"/>
      <c r="IRI182" s="513"/>
      <c r="IRJ182" s="513"/>
      <c r="IRK182" s="513"/>
      <c r="IRL182" s="513"/>
      <c r="IRM182" s="513"/>
      <c r="IRN182" s="513"/>
      <c r="IRO182" s="513"/>
      <c r="IRP182" s="513"/>
      <c r="IRQ182" s="513"/>
      <c r="IRR182" s="513"/>
      <c r="IRS182" s="513"/>
      <c r="IRT182" s="513"/>
      <c r="IRU182" s="513"/>
      <c r="IRV182" s="513"/>
      <c r="IRW182" s="513"/>
      <c r="IRX182" s="513"/>
      <c r="IRY182" s="513"/>
      <c r="IRZ182" s="513"/>
      <c r="ISA182" s="513"/>
      <c r="ISB182" s="513"/>
      <c r="ISC182" s="513"/>
      <c r="ISD182" s="513"/>
      <c r="ISE182" s="513"/>
      <c r="ISF182" s="513"/>
      <c r="ISG182" s="513"/>
      <c r="ISH182" s="513"/>
      <c r="ISI182" s="513"/>
      <c r="ISJ182" s="513"/>
      <c r="ISK182" s="513"/>
      <c r="ISL182" s="513"/>
      <c r="ISM182" s="513"/>
      <c r="ISN182" s="513"/>
      <c r="ISO182" s="513"/>
      <c r="ISP182" s="513"/>
      <c r="ISQ182" s="513"/>
      <c r="ISR182" s="513"/>
      <c r="ISS182" s="513"/>
      <c r="IST182" s="513"/>
      <c r="ISU182" s="513"/>
      <c r="ISV182" s="513"/>
      <c r="ISW182" s="513"/>
      <c r="ISX182" s="513"/>
      <c r="ISY182" s="513"/>
      <c r="ISZ182" s="513"/>
      <c r="ITA182" s="513"/>
      <c r="ITB182" s="513"/>
      <c r="ITC182" s="513"/>
      <c r="ITD182" s="513"/>
      <c r="ITE182" s="513"/>
      <c r="ITF182" s="513"/>
      <c r="ITG182" s="513"/>
      <c r="ITH182" s="513"/>
      <c r="ITI182" s="513"/>
      <c r="ITJ182" s="513"/>
      <c r="ITK182" s="513"/>
      <c r="ITL182" s="513"/>
      <c r="ITM182" s="513"/>
      <c r="ITN182" s="513"/>
      <c r="ITO182" s="513"/>
      <c r="ITP182" s="513"/>
      <c r="ITQ182" s="513"/>
      <c r="ITR182" s="513"/>
      <c r="ITS182" s="513"/>
      <c r="ITT182" s="513"/>
      <c r="ITU182" s="513"/>
      <c r="ITV182" s="513"/>
      <c r="ITW182" s="513"/>
      <c r="ITX182" s="513"/>
      <c r="ITY182" s="513"/>
      <c r="ITZ182" s="513"/>
      <c r="IUA182" s="513"/>
      <c r="IUB182" s="513"/>
      <c r="IUC182" s="513"/>
      <c r="IUD182" s="513"/>
      <c r="IUE182" s="513"/>
      <c r="IUF182" s="513"/>
      <c r="IUG182" s="513"/>
      <c r="IUH182" s="513"/>
      <c r="IUI182" s="513"/>
      <c r="IUJ182" s="513"/>
      <c r="IUK182" s="513"/>
      <c r="IUL182" s="513"/>
      <c r="IUM182" s="513"/>
      <c r="IUN182" s="513"/>
      <c r="IUO182" s="513"/>
      <c r="IUP182" s="513"/>
      <c r="IUQ182" s="513"/>
      <c r="IUR182" s="513"/>
      <c r="IUS182" s="513"/>
      <c r="IUT182" s="513"/>
      <c r="IUU182" s="513"/>
      <c r="IUV182" s="513"/>
      <c r="IUW182" s="513"/>
      <c r="IUX182" s="513"/>
      <c r="IUY182" s="513"/>
      <c r="IUZ182" s="513"/>
      <c r="IVA182" s="513"/>
      <c r="IVB182" s="513"/>
      <c r="IVC182" s="513"/>
      <c r="IVD182" s="513"/>
      <c r="IVE182" s="513"/>
      <c r="IVF182" s="513"/>
      <c r="IVG182" s="513"/>
      <c r="IVH182" s="513"/>
      <c r="IVI182" s="513"/>
      <c r="IVJ182" s="513"/>
      <c r="IVK182" s="513"/>
      <c r="IVL182" s="513"/>
      <c r="IVM182" s="513"/>
      <c r="IVN182" s="513"/>
      <c r="IVO182" s="513"/>
      <c r="IVP182" s="513"/>
      <c r="IVQ182" s="513"/>
      <c r="IVR182" s="513"/>
      <c r="IVS182" s="513"/>
      <c r="IVT182" s="513"/>
      <c r="IVU182" s="513"/>
      <c r="IVV182" s="513"/>
      <c r="IVW182" s="513"/>
      <c r="IVX182" s="513"/>
      <c r="IVY182" s="513"/>
      <c r="IVZ182" s="513"/>
      <c r="IWA182" s="513"/>
      <c r="IWB182" s="513"/>
      <c r="IWC182" s="513"/>
      <c r="IWD182" s="513"/>
      <c r="IWE182" s="513"/>
      <c r="IWF182" s="513"/>
      <c r="IWG182" s="513"/>
      <c r="IWH182" s="513"/>
      <c r="IWI182" s="513"/>
      <c r="IWJ182" s="513"/>
      <c r="IWK182" s="513"/>
      <c r="IWL182" s="513"/>
      <c r="IWM182" s="513"/>
      <c r="IWN182" s="513"/>
      <c r="IWO182" s="513"/>
      <c r="IWP182" s="513"/>
      <c r="IWQ182" s="513"/>
      <c r="IWR182" s="513"/>
      <c r="IWS182" s="513"/>
      <c r="IWT182" s="513"/>
      <c r="IWU182" s="513"/>
      <c r="IWV182" s="513"/>
      <c r="IWW182" s="513"/>
      <c r="IWX182" s="513"/>
      <c r="IWY182" s="513"/>
      <c r="IWZ182" s="513"/>
      <c r="IXA182" s="513"/>
      <c r="IXB182" s="513"/>
      <c r="IXC182" s="513"/>
      <c r="IXD182" s="513"/>
      <c r="IXE182" s="513"/>
      <c r="IXF182" s="513"/>
      <c r="IXG182" s="513"/>
      <c r="IXH182" s="513"/>
      <c r="IXI182" s="513"/>
      <c r="IXJ182" s="513"/>
      <c r="IXK182" s="513"/>
      <c r="IXL182" s="513"/>
      <c r="IXM182" s="513"/>
      <c r="IXN182" s="513"/>
      <c r="IXO182" s="513"/>
      <c r="IXP182" s="513"/>
      <c r="IXQ182" s="513"/>
      <c r="IXR182" s="513"/>
      <c r="IXS182" s="513"/>
      <c r="IXT182" s="513"/>
      <c r="IXU182" s="513"/>
      <c r="IXV182" s="513"/>
      <c r="IXW182" s="513"/>
      <c r="IXX182" s="513"/>
      <c r="IXY182" s="513"/>
      <c r="IXZ182" s="513"/>
      <c r="IYA182" s="513"/>
      <c r="IYB182" s="513"/>
      <c r="IYC182" s="513"/>
      <c r="IYD182" s="513"/>
      <c r="IYE182" s="513"/>
      <c r="IYF182" s="513"/>
      <c r="IYG182" s="513"/>
      <c r="IYH182" s="513"/>
      <c r="IYI182" s="513"/>
      <c r="IYJ182" s="513"/>
      <c r="IYK182" s="513"/>
      <c r="IYL182" s="513"/>
      <c r="IYM182" s="513"/>
      <c r="IYN182" s="513"/>
      <c r="IYO182" s="513"/>
      <c r="IYP182" s="513"/>
      <c r="IYQ182" s="513"/>
      <c r="IYR182" s="513"/>
      <c r="IYS182" s="513"/>
      <c r="IYT182" s="513"/>
      <c r="IYU182" s="513"/>
      <c r="IYV182" s="513"/>
      <c r="IYW182" s="513"/>
      <c r="IYX182" s="513"/>
      <c r="IYY182" s="513"/>
      <c r="IYZ182" s="513"/>
      <c r="IZA182" s="513"/>
      <c r="IZB182" s="513"/>
      <c r="IZC182" s="513"/>
      <c r="IZD182" s="513"/>
      <c r="IZE182" s="513"/>
      <c r="IZF182" s="513"/>
      <c r="IZG182" s="513"/>
      <c r="IZH182" s="513"/>
      <c r="IZI182" s="513"/>
      <c r="IZJ182" s="513"/>
      <c r="IZK182" s="513"/>
      <c r="IZL182" s="513"/>
      <c r="IZM182" s="513"/>
      <c r="IZN182" s="513"/>
      <c r="IZO182" s="513"/>
      <c r="IZP182" s="513"/>
      <c r="IZQ182" s="513"/>
      <c r="IZR182" s="513"/>
      <c r="IZS182" s="513"/>
      <c r="IZT182" s="513"/>
      <c r="IZU182" s="513"/>
      <c r="IZV182" s="513"/>
      <c r="IZW182" s="513"/>
      <c r="IZX182" s="513"/>
      <c r="IZY182" s="513"/>
      <c r="IZZ182" s="513"/>
      <c r="JAA182" s="513"/>
      <c r="JAB182" s="513"/>
      <c r="JAC182" s="513"/>
      <c r="JAD182" s="513"/>
      <c r="JAE182" s="513"/>
      <c r="JAF182" s="513"/>
      <c r="JAG182" s="513"/>
      <c r="JAH182" s="513"/>
      <c r="JAI182" s="513"/>
      <c r="JAJ182" s="513"/>
      <c r="JAK182" s="513"/>
      <c r="JAL182" s="513"/>
      <c r="JAM182" s="513"/>
      <c r="JAN182" s="513"/>
      <c r="JAO182" s="513"/>
      <c r="JAP182" s="513"/>
      <c r="JAQ182" s="513"/>
      <c r="JAR182" s="513"/>
      <c r="JAS182" s="513"/>
      <c r="JAT182" s="513"/>
      <c r="JAU182" s="513"/>
      <c r="JAV182" s="513"/>
      <c r="JAW182" s="513"/>
      <c r="JAX182" s="513"/>
      <c r="JAY182" s="513"/>
      <c r="JAZ182" s="513"/>
      <c r="JBA182" s="513"/>
      <c r="JBB182" s="513"/>
      <c r="JBC182" s="513"/>
      <c r="JBD182" s="513"/>
      <c r="JBE182" s="513"/>
      <c r="JBF182" s="513"/>
      <c r="JBG182" s="513"/>
      <c r="JBH182" s="513"/>
      <c r="JBI182" s="513"/>
      <c r="JBJ182" s="513"/>
      <c r="JBK182" s="513"/>
      <c r="JBL182" s="513"/>
      <c r="JBM182" s="513"/>
      <c r="JBN182" s="513"/>
      <c r="JBO182" s="513"/>
      <c r="JBP182" s="513"/>
      <c r="JBQ182" s="513"/>
      <c r="JBR182" s="513"/>
      <c r="JBS182" s="513"/>
      <c r="JBT182" s="513"/>
      <c r="JBU182" s="513"/>
      <c r="JBV182" s="513"/>
      <c r="JBW182" s="513"/>
      <c r="JBX182" s="513"/>
      <c r="JBY182" s="513"/>
      <c r="JBZ182" s="513"/>
      <c r="JCA182" s="513"/>
      <c r="JCB182" s="513"/>
      <c r="JCC182" s="513"/>
      <c r="JCD182" s="513"/>
      <c r="JCE182" s="513"/>
      <c r="JCF182" s="513"/>
      <c r="JCG182" s="513"/>
      <c r="JCH182" s="513"/>
      <c r="JCI182" s="513"/>
      <c r="JCJ182" s="513"/>
      <c r="JCK182" s="513"/>
      <c r="JCL182" s="513"/>
      <c r="JCM182" s="513"/>
      <c r="JCN182" s="513"/>
      <c r="JCO182" s="513"/>
      <c r="JCP182" s="513"/>
      <c r="JCQ182" s="513"/>
      <c r="JCR182" s="513"/>
      <c r="JCS182" s="513"/>
      <c r="JCT182" s="513"/>
      <c r="JCU182" s="513"/>
      <c r="JCV182" s="513"/>
      <c r="JCW182" s="513"/>
      <c r="JCX182" s="513"/>
      <c r="JCY182" s="513"/>
      <c r="JCZ182" s="513"/>
      <c r="JDA182" s="513"/>
      <c r="JDB182" s="513"/>
      <c r="JDC182" s="513"/>
      <c r="JDD182" s="513"/>
      <c r="JDE182" s="513"/>
      <c r="JDF182" s="513"/>
      <c r="JDG182" s="513"/>
      <c r="JDH182" s="513"/>
      <c r="JDI182" s="513"/>
      <c r="JDJ182" s="513"/>
      <c r="JDK182" s="513"/>
      <c r="JDL182" s="513"/>
      <c r="JDM182" s="513"/>
      <c r="JDN182" s="513"/>
      <c r="JDO182" s="513"/>
      <c r="JDP182" s="513"/>
      <c r="JDQ182" s="513"/>
      <c r="JDR182" s="513"/>
      <c r="JDS182" s="513"/>
      <c r="JDT182" s="513"/>
      <c r="JDU182" s="513"/>
      <c r="JDV182" s="513"/>
      <c r="JDW182" s="513"/>
      <c r="JDX182" s="513"/>
      <c r="JDY182" s="513"/>
      <c r="JDZ182" s="513"/>
      <c r="JEA182" s="513"/>
      <c r="JEB182" s="513"/>
      <c r="JEC182" s="513"/>
      <c r="JED182" s="513"/>
      <c r="JEE182" s="513"/>
      <c r="JEF182" s="513"/>
      <c r="JEG182" s="513"/>
      <c r="JEH182" s="513"/>
      <c r="JEI182" s="513"/>
      <c r="JEJ182" s="513"/>
      <c r="JEK182" s="513"/>
      <c r="JEL182" s="513"/>
      <c r="JEM182" s="513"/>
      <c r="JEN182" s="513"/>
      <c r="JEO182" s="513"/>
      <c r="JEP182" s="513"/>
      <c r="JEQ182" s="513"/>
      <c r="JER182" s="513"/>
      <c r="JES182" s="513"/>
      <c r="JET182" s="513"/>
      <c r="JEU182" s="513"/>
      <c r="JEV182" s="513"/>
      <c r="JEW182" s="513"/>
      <c r="JEX182" s="513"/>
      <c r="JEY182" s="513"/>
      <c r="JEZ182" s="513"/>
      <c r="JFA182" s="513"/>
      <c r="JFB182" s="513"/>
      <c r="JFC182" s="513"/>
      <c r="JFD182" s="513"/>
      <c r="JFE182" s="513"/>
      <c r="JFF182" s="513"/>
      <c r="JFG182" s="513"/>
      <c r="JFH182" s="513"/>
      <c r="JFI182" s="513"/>
      <c r="JFJ182" s="513"/>
      <c r="JFK182" s="513"/>
      <c r="JFL182" s="513"/>
      <c r="JFM182" s="513"/>
      <c r="JFN182" s="513"/>
      <c r="JFO182" s="513"/>
      <c r="JFP182" s="513"/>
      <c r="JFQ182" s="513"/>
      <c r="JFR182" s="513"/>
      <c r="JFS182" s="513"/>
      <c r="JFT182" s="513"/>
      <c r="JFU182" s="513"/>
      <c r="JFV182" s="513"/>
      <c r="JFW182" s="513"/>
      <c r="JFX182" s="513"/>
      <c r="JFY182" s="513"/>
      <c r="JFZ182" s="513"/>
      <c r="JGA182" s="513"/>
      <c r="JGB182" s="513"/>
      <c r="JGC182" s="513"/>
      <c r="JGD182" s="513"/>
      <c r="JGE182" s="513"/>
      <c r="JGF182" s="513"/>
      <c r="JGG182" s="513"/>
      <c r="JGH182" s="513"/>
      <c r="JGI182" s="513"/>
      <c r="JGJ182" s="513"/>
      <c r="JGK182" s="513"/>
      <c r="JGL182" s="513"/>
      <c r="JGM182" s="513"/>
      <c r="JGN182" s="513"/>
      <c r="JGO182" s="513"/>
      <c r="JGP182" s="513"/>
      <c r="JGQ182" s="513"/>
      <c r="JGR182" s="513"/>
      <c r="JGS182" s="513"/>
      <c r="JGT182" s="513"/>
      <c r="JGU182" s="513"/>
      <c r="JGV182" s="513"/>
      <c r="JGW182" s="513"/>
      <c r="JGX182" s="513"/>
      <c r="JGY182" s="513"/>
      <c r="JGZ182" s="513"/>
      <c r="JHA182" s="513"/>
      <c r="JHB182" s="513"/>
      <c r="JHC182" s="513"/>
      <c r="JHD182" s="513"/>
      <c r="JHE182" s="513"/>
      <c r="JHF182" s="513"/>
      <c r="JHG182" s="513"/>
      <c r="JHH182" s="513"/>
      <c r="JHI182" s="513"/>
      <c r="JHJ182" s="513"/>
      <c r="JHK182" s="513"/>
      <c r="JHL182" s="513"/>
      <c r="JHM182" s="513"/>
      <c r="JHN182" s="513"/>
      <c r="JHO182" s="513"/>
      <c r="JHP182" s="513"/>
      <c r="JHQ182" s="513"/>
      <c r="JHR182" s="513"/>
      <c r="JHS182" s="513"/>
      <c r="JHT182" s="513"/>
      <c r="JHU182" s="513"/>
      <c r="JHV182" s="513"/>
      <c r="JHW182" s="513"/>
      <c r="JHX182" s="513"/>
      <c r="JHY182" s="513"/>
      <c r="JHZ182" s="513"/>
      <c r="JIA182" s="513"/>
      <c r="JIB182" s="513"/>
      <c r="JIC182" s="513"/>
      <c r="JID182" s="513"/>
      <c r="JIE182" s="513"/>
      <c r="JIF182" s="513"/>
      <c r="JIG182" s="513"/>
      <c r="JIH182" s="513"/>
      <c r="JII182" s="513"/>
      <c r="JIJ182" s="513"/>
      <c r="JIK182" s="513"/>
      <c r="JIL182" s="513"/>
      <c r="JIM182" s="513"/>
      <c r="JIN182" s="513"/>
      <c r="JIO182" s="513"/>
      <c r="JIP182" s="513"/>
      <c r="JIQ182" s="513"/>
      <c r="JIR182" s="513"/>
      <c r="JIS182" s="513"/>
      <c r="JIT182" s="513"/>
      <c r="JIU182" s="513"/>
      <c r="JIV182" s="513"/>
      <c r="JIW182" s="513"/>
      <c r="JIX182" s="513"/>
      <c r="JIY182" s="513"/>
      <c r="JIZ182" s="513"/>
      <c r="JJA182" s="513"/>
      <c r="JJB182" s="513"/>
      <c r="JJC182" s="513"/>
      <c r="JJD182" s="513"/>
      <c r="JJE182" s="513"/>
      <c r="JJF182" s="513"/>
      <c r="JJG182" s="513"/>
      <c r="JJH182" s="513"/>
      <c r="JJI182" s="513"/>
      <c r="JJJ182" s="513"/>
      <c r="JJK182" s="513"/>
      <c r="JJL182" s="513"/>
      <c r="JJM182" s="513"/>
      <c r="JJN182" s="513"/>
      <c r="JJO182" s="513"/>
      <c r="JJP182" s="513"/>
      <c r="JJQ182" s="513"/>
      <c r="JJR182" s="513"/>
      <c r="JJS182" s="513"/>
      <c r="JJT182" s="513"/>
      <c r="JJU182" s="513"/>
      <c r="JJV182" s="513"/>
      <c r="JJW182" s="513"/>
      <c r="JJX182" s="513"/>
      <c r="JJY182" s="513"/>
      <c r="JJZ182" s="513"/>
      <c r="JKA182" s="513"/>
      <c r="JKB182" s="513"/>
      <c r="JKC182" s="513"/>
      <c r="JKD182" s="513"/>
      <c r="JKE182" s="513"/>
      <c r="JKF182" s="513"/>
      <c r="JKG182" s="513"/>
      <c r="JKH182" s="513"/>
      <c r="JKI182" s="513"/>
      <c r="JKJ182" s="513"/>
      <c r="JKK182" s="513"/>
      <c r="JKL182" s="513"/>
      <c r="JKM182" s="513"/>
      <c r="JKN182" s="513"/>
      <c r="JKO182" s="513"/>
      <c r="JKP182" s="513"/>
      <c r="JKQ182" s="513"/>
      <c r="JKR182" s="513"/>
      <c r="JKS182" s="513"/>
      <c r="JKT182" s="513"/>
      <c r="JKU182" s="513"/>
      <c r="JKV182" s="513"/>
      <c r="JKW182" s="513"/>
      <c r="JKX182" s="513"/>
      <c r="JKY182" s="513"/>
      <c r="JKZ182" s="513"/>
      <c r="JLA182" s="513"/>
      <c r="JLB182" s="513"/>
      <c r="JLC182" s="513"/>
      <c r="JLD182" s="513"/>
      <c r="JLE182" s="513"/>
      <c r="JLF182" s="513"/>
      <c r="JLG182" s="513"/>
      <c r="JLH182" s="513"/>
      <c r="JLI182" s="513"/>
      <c r="JLJ182" s="513"/>
      <c r="JLK182" s="513"/>
      <c r="JLL182" s="513"/>
      <c r="JLM182" s="513"/>
      <c r="JLN182" s="513"/>
      <c r="JLO182" s="513"/>
      <c r="JLP182" s="513"/>
      <c r="JLQ182" s="513"/>
      <c r="JLR182" s="513"/>
      <c r="JLS182" s="513"/>
      <c r="JLT182" s="513"/>
      <c r="JLU182" s="513"/>
      <c r="JLV182" s="513"/>
      <c r="JLW182" s="513"/>
      <c r="JLX182" s="513"/>
      <c r="JLY182" s="513"/>
      <c r="JLZ182" s="513"/>
      <c r="JMA182" s="513"/>
      <c r="JMB182" s="513"/>
      <c r="JMC182" s="513"/>
      <c r="JMD182" s="513"/>
      <c r="JME182" s="513"/>
      <c r="JMF182" s="513"/>
      <c r="JMG182" s="513"/>
      <c r="JMH182" s="513"/>
      <c r="JMI182" s="513"/>
      <c r="JMJ182" s="513"/>
      <c r="JMK182" s="513"/>
      <c r="JML182" s="513"/>
      <c r="JMM182" s="513"/>
      <c r="JMN182" s="513"/>
      <c r="JMO182" s="513"/>
      <c r="JMP182" s="513"/>
      <c r="JMQ182" s="513"/>
      <c r="JMR182" s="513"/>
      <c r="JMS182" s="513"/>
      <c r="JMT182" s="513"/>
      <c r="JMU182" s="513"/>
      <c r="JMV182" s="513"/>
      <c r="JMW182" s="513"/>
      <c r="JMX182" s="513"/>
      <c r="JMY182" s="513"/>
      <c r="JMZ182" s="513"/>
      <c r="JNA182" s="513"/>
      <c r="JNB182" s="513"/>
      <c r="JNC182" s="513"/>
      <c r="JND182" s="513"/>
      <c r="JNE182" s="513"/>
      <c r="JNF182" s="513"/>
      <c r="JNG182" s="513"/>
      <c r="JNH182" s="513"/>
      <c r="JNI182" s="513"/>
      <c r="JNJ182" s="513"/>
      <c r="JNK182" s="513"/>
      <c r="JNL182" s="513"/>
      <c r="JNM182" s="513"/>
      <c r="JNN182" s="513"/>
      <c r="JNO182" s="513"/>
      <c r="JNP182" s="513"/>
      <c r="JNQ182" s="513"/>
      <c r="JNR182" s="513"/>
      <c r="JNS182" s="513"/>
      <c r="JNT182" s="513"/>
      <c r="JNU182" s="513"/>
      <c r="JNV182" s="513"/>
      <c r="JNW182" s="513"/>
      <c r="JNX182" s="513"/>
      <c r="JNY182" s="513"/>
      <c r="JNZ182" s="513"/>
      <c r="JOA182" s="513"/>
      <c r="JOB182" s="513"/>
      <c r="JOC182" s="513"/>
      <c r="JOD182" s="513"/>
      <c r="JOE182" s="513"/>
      <c r="JOF182" s="513"/>
      <c r="JOG182" s="513"/>
      <c r="JOH182" s="513"/>
      <c r="JOI182" s="513"/>
      <c r="JOJ182" s="513"/>
      <c r="JOK182" s="513"/>
      <c r="JOL182" s="513"/>
      <c r="JOM182" s="513"/>
      <c r="JON182" s="513"/>
      <c r="JOO182" s="513"/>
      <c r="JOP182" s="513"/>
      <c r="JOQ182" s="513"/>
      <c r="JOR182" s="513"/>
      <c r="JOS182" s="513"/>
      <c r="JOT182" s="513"/>
      <c r="JOU182" s="513"/>
      <c r="JOV182" s="513"/>
      <c r="JOW182" s="513"/>
      <c r="JOX182" s="513"/>
      <c r="JOY182" s="513"/>
      <c r="JOZ182" s="513"/>
      <c r="JPA182" s="513"/>
      <c r="JPB182" s="513"/>
      <c r="JPC182" s="513"/>
      <c r="JPD182" s="513"/>
      <c r="JPE182" s="513"/>
      <c r="JPF182" s="513"/>
      <c r="JPG182" s="513"/>
      <c r="JPH182" s="513"/>
      <c r="JPI182" s="513"/>
      <c r="JPJ182" s="513"/>
      <c r="JPK182" s="513"/>
      <c r="JPL182" s="513"/>
      <c r="JPM182" s="513"/>
      <c r="JPN182" s="513"/>
      <c r="JPO182" s="513"/>
      <c r="JPP182" s="513"/>
      <c r="JPQ182" s="513"/>
      <c r="JPR182" s="513"/>
      <c r="JPS182" s="513"/>
      <c r="JPT182" s="513"/>
      <c r="JPU182" s="513"/>
      <c r="JPV182" s="513"/>
      <c r="JPW182" s="513"/>
      <c r="JPX182" s="513"/>
      <c r="JPY182" s="513"/>
      <c r="JPZ182" s="513"/>
      <c r="JQA182" s="513"/>
      <c r="JQB182" s="513"/>
      <c r="JQC182" s="513"/>
      <c r="JQD182" s="513"/>
      <c r="JQE182" s="513"/>
      <c r="JQF182" s="513"/>
      <c r="JQG182" s="513"/>
      <c r="JQH182" s="513"/>
      <c r="JQI182" s="513"/>
      <c r="JQJ182" s="513"/>
      <c r="JQK182" s="513"/>
      <c r="JQL182" s="513"/>
      <c r="JQM182" s="513"/>
      <c r="JQN182" s="513"/>
      <c r="JQO182" s="513"/>
      <c r="JQP182" s="513"/>
      <c r="JQQ182" s="513"/>
      <c r="JQR182" s="513"/>
      <c r="JQS182" s="513"/>
      <c r="JQT182" s="513"/>
      <c r="JQU182" s="513"/>
      <c r="JQV182" s="513"/>
      <c r="JQW182" s="513"/>
      <c r="JQX182" s="513"/>
      <c r="JQY182" s="513"/>
      <c r="JQZ182" s="513"/>
      <c r="JRA182" s="513"/>
      <c r="JRB182" s="513"/>
      <c r="JRC182" s="513"/>
      <c r="JRD182" s="513"/>
      <c r="JRE182" s="513"/>
      <c r="JRF182" s="513"/>
      <c r="JRG182" s="513"/>
      <c r="JRH182" s="513"/>
      <c r="JRI182" s="513"/>
      <c r="JRJ182" s="513"/>
      <c r="JRK182" s="513"/>
      <c r="JRL182" s="513"/>
      <c r="JRM182" s="513"/>
      <c r="JRN182" s="513"/>
      <c r="JRO182" s="513"/>
      <c r="JRP182" s="513"/>
      <c r="JRQ182" s="513"/>
      <c r="JRR182" s="513"/>
      <c r="JRS182" s="513"/>
      <c r="JRT182" s="513"/>
      <c r="JRU182" s="513"/>
      <c r="JRV182" s="513"/>
      <c r="JRW182" s="513"/>
      <c r="JRX182" s="513"/>
      <c r="JRY182" s="513"/>
      <c r="JRZ182" s="513"/>
      <c r="JSA182" s="513"/>
      <c r="JSB182" s="513"/>
      <c r="JSC182" s="513"/>
      <c r="JSD182" s="513"/>
      <c r="JSE182" s="513"/>
      <c r="JSF182" s="513"/>
      <c r="JSG182" s="513"/>
      <c r="JSH182" s="513"/>
      <c r="JSI182" s="513"/>
      <c r="JSJ182" s="513"/>
      <c r="JSK182" s="513"/>
      <c r="JSL182" s="513"/>
      <c r="JSM182" s="513"/>
      <c r="JSN182" s="513"/>
      <c r="JSO182" s="513"/>
      <c r="JSP182" s="513"/>
      <c r="JSQ182" s="513"/>
      <c r="JSR182" s="513"/>
      <c r="JSS182" s="513"/>
      <c r="JST182" s="513"/>
      <c r="JSU182" s="513"/>
      <c r="JSV182" s="513"/>
      <c r="JSW182" s="513"/>
      <c r="JSX182" s="513"/>
      <c r="JSY182" s="513"/>
      <c r="JSZ182" s="513"/>
      <c r="JTA182" s="513"/>
      <c r="JTB182" s="513"/>
      <c r="JTC182" s="513"/>
      <c r="JTD182" s="513"/>
      <c r="JTE182" s="513"/>
      <c r="JTF182" s="513"/>
      <c r="JTG182" s="513"/>
      <c r="JTH182" s="513"/>
      <c r="JTI182" s="513"/>
      <c r="JTJ182" s="513"/>
      <c r="JTK182" s="513"/>
      <c r="JTL182" s="513"/>
      <c r="JTM182" s="513"/>
      <c r="JTN182" s="513"/>
      <c r="JTO182" s="513"/>
      <c r="JTP182" s="513"/>
      <c r="JTQ182" s="513"/>
      <c r="JTR182" s="513"/>
      <c r="JTS182" s="513"/>
      <c r="JTT182" s="513"/>
      <c r="JTU182" s="513"/>
      <c r="JTV182" s="513"/>
      <c r="JTW182" s="513"/>
      <c r="JTX182" s="513"/>
      <c r="JTY182" s="513"/>
      <c r="JTZ182" s="513"/>
      <c r="JUA182" s="513"/>
      <c r="JUB182" s="513"/>
      <c r="JUC182" s="513"/>
      <c r="JUD182" s="513"/>
      <c r="JUE182" s="513"/>
      <c r="JUF182" s="513"/>
      <c r="JUG182" s="513"/>
      <c r="JUH182" s="513"/>
      <c r="JUI182" s="513"/>
      <c r="JUJ182" s="513"/>
      <c r="JUK182" s="513"/>
      <c r="JUL182" s="513"/>
      <c r="JUM182" s="513"/>
      <c r="JUN182" s="513"/>
      <c r="JUO182" s="513"/>
      <c r="JUP182" s="513"/>
      <c r="JUQ182" s="513"/>
      <c r="JUR182" s="513"/>
      <c r="JUS182" s="513"/>
      <c r="JUT182" s="513"/>
      <c r="JUU182" s="513"/>
      <c r="JUV182" s="513"/>
      <c r="JUW182" s="513"/>
      <c r="JUX182" s="513"/>
      <c r="JUY182" s="513"/>
      <c r="JUZ182" s="513"/>
      <c r="JVA182" s="513"/>
      <c r="JVB182" s="513"/>
      <c r="JVC182" s="513"/>
      <c r="JVD182" s="513"/>
      <c r="JVE182" s="513"/>
      <c r="JVF182" s="513"/>
      <c r="JVG182" s="513"/>
      <c r="JVH182" s="513"/>
      <c r="JVI182" s="513"/>
      <c r="JVJ182" s="513"/>
      <c r="JVK182" s="513"/>
      <c r="JVL182" s="513"/>
      <c r="JVM182" s="513"/>
      <c r="JVN182" s="513"/>
      <c r="JVO182" s="513"/>
      <c r="JVP182" s="513"/>
      <c r="JVQ182" s="513"/>
      <c r="JVR182" s="513"/>
      <c r="JVS182" s="513"/>
      <c r="JVT182" s="513"/>
      <c r="JVU182" s="513"/>
      <c r="JVV182" s="513"/>
      <c r="JVW182" s="513"/>
      <c r="JVX182" s="513"/>
      <c r="JVY182" s="513"/>
      <c r="JVZ182" s="513"/>
      <c r="JWA182" s="513"/>
      <c r="JWB182" s="513"/>
      <c r="JWC182" s="513"/>
      <c r="JWD182" s="513"/>
      <c r="JWE182" s="513"/>
      <c r="JWF182" s="513"/>
      <c r="JWG182" s="513"/>
      <c r="JWH182" s="513"/>
      <c r="JWI182" s="513"/>
      <c r="JWJ182" s="513"/>
      <c r="JWK182" s="513"/>
      <c r="JWL182" s="513"/>
      <c r="JWM182" s="513"/>
      <c r="JWN182" s="513"/>
      <c r="JWO182" s="513"/>
      <c r="JWP182" s="513"/>
      <c r="JWQ182" s="513"/>
      <c r="JWR182" s="513"/>
      <c r="JWS182" s="513"/>
      <c r="JWT182" s="513"/>
      <c r="JWU182" s="513"/>
      <c r="JWV182" s="513"/>
      <c r="JWW182" s="513"/>
      <c r="JWX182" s="513"/>
      <c r="JWY182" s="513"/>
      <c r="JWZ182" s="513"/>
      <c r="JXA182" s="513"/>
      <c r="JXB182" s="513"/>
      <c r="JXC182" s="513"/>
      <c r="JXD182" s="513"/>
      <c r="JXE182" s="513"/>
      <c r="JXF182" s="513"/>
      <c r="JXG182" s="513"/>
      <c r="JXH182" s="513"/>
      <c r="JXI182" s="513"/>
      <c r="JXJ182" s="513"/>
      <c r="JXK182" s="513"/>
      <c r="JXL182" s="513"/>
      <c r="JXM182" s="513"/>
      <c r="JXN182" s="513"/>
      <c r="JXO182" s="513"/>
      <c r="JXP182" s="513"/>
      <c r="JXQ182" s="513"/>
      <c r="JXR182" s="513"/>
      <c r="JXS182" s="513"/>
      <c r="JXT182" s="513"/>
      <c r="JXU182" s="513"/>
      <c r="JXV182" s="513"/>
      <c r="JXW182" s="513"/>
      <c r="JXX182" s="513"/>
      <c r="JXY182" s="513"/>
      <c r="JXZ182" s="513"/>
      <c r="JYA182" s="513"/>
      <c r="JYB182" s="513"/>
      <c r="JYC182" s="513"/>
      <c r="JYD182" s="513"/>
      <c r="JYE182" s="513"/>
      <c r="JYF182" s="513"/>
      <c r="JYG182" s="513"/>
      <c r="JYH182" s="513"/>
      <c r="JYI182" s="513"/>
      <c r="JYJ182" s="513"/>
      <c r="JYK182" s="513"/>
      <c r="JYL182" s="513"/>
      <c r="JYM182" s="513"/>
      <c r="JYN182" s="513"/>
      <c r="JYO182" s="513"/>
      <c r="JYP182" s="513"/>
      <c r="JYQ182" s="513"/>
      <c r="JYR182" s="513"/>
      <c r="JYS182" s="513"/>
      <c r="JYT182" s="513"/>
      <c r="JYU182" s="513"/>
      <c r="JYV182" s="513"/>
      <c r="JYW182" s="513"/>
      <c r="JYX182" s="513"/>
      <c r="JYY182" s="513"/>
      <c r="JYZ182" s="513"/>
      <c r="JZA182" s="513"/>
      <c r="JZB182" s="513"/>
      <c r="JZC182" s="513"/>
      <c r="JZD182" s="513"/>
      <c r="JZE182" s="513"/>
      <c r="JZF182" s="513"/>
      <c r="JZG182" s="513"/>
      <c r="JZH182" s="513"/>
      <c r="JZI182" s="513"/>
      <c r="JZJ182" s="513"/>
      <c r="JZK182" s="513"/>
      <c r="JZL182" s="513"/>
      <c r="JZM182" s="513"/>
      <c r="JZN182" s="513"/>
      <c r="JZO182" s="513"/>
      <c r="JZP182" s="513"/>
      <c r="JZQ182" s="513"/>
      <c r="JZR182" s="513"/>
      <c r="JZS182" s="513"/>
      <c r="JZT182" s="513"/>
      <c r="JZU182" s="513"/>
      <c r="JZV182" s="513"/>
      <c r="JZW182" s="513"/>
      <c r="JZX182" s="513"/>
      <c r="JZY182" s="513"/>
      <c r="JZZ182" s="513"/>
      <c r="KAA182" s="513"/>
      <c r="KAB182" s="513"/>
      <c r="KAC182" s="513"/>
      <c r="KAD182" s="513"/>
      <c r="KAE182" s="513"/>
      <c r="KAF182" s="513"/>
      <c r="KAG182" s="513"/>
      <c r="KAH182" s="513"/>
      <c r="KAI182" s="513"/>
      <c r="KAJ182" s="513"/>
      <c r="KAK182" s="513"/>
      <c r="KAL182" s="513"/>
      <c r="KAM182" s="513"/>
      <c r="KAN182" s="513"/>
      <c r="KAO182" s="513"/>
      <c r="KAP182" s="513"/>
      <c r="KAQ182" s="513"/>
      <c r="KAR182" s="513"/>
      <c r="KAS182" s="513"/>
      <c r="KAT182" s="513"/>
      <c r="KAU182" s="513"/>
      <c r="KAV182" s="513"/>
      <c r="KAW182" s="513"/>
      <c r="KAX182" s="513"/>
      <c r="KAY182" s="513"/>
      <c r="KAZ182" s="513"/>
      <c r="KBA182" s="513"/>
      <c r="KBB182" s="513"/>
      <c r="KBC182" s="513"/>
      <c r="KBD182" s="513"/>
      <c r="KBE182" s="513"/>
      <c r="KBF182" s="513"/>
      <c r="KBG182" s="513"/>
      <c r="KBH182" s="513"/>
      <c r="KBI182" s="513"/>
      <c r="KBJ182" s="513"/>
      <c r="KBK182" s="513"/>
      <c r="KBL182" s="513"/>
      <c r="KBM182" s="513"/>
      <c r="KBN182" s="513"/>
      <c r="KBO182" s="513"/>
      <c r="KBP182" s="513"/>
      <c r="KBQ182" s="513"/>
      <c r="KBR182" s="513"/>
      <c r="KBS182" s="513"/>
      <c r="KBT182" s="513"/>
      <c r="KBU182" s="513"/>
      <c r="KBV182" s="513"/>
      <c r="KBW182" s="513"/>
      <c r="KBX182" s="513"/>
      <c r="KBY182" s="513"/>
      <c r="KBZ182" s="513"/>
      <c r="KCA182" s="513"/>
      <c r="KCB182" s="513"/>
      <c r="KCC182" s="513"/>
      <c r="KCD182" s="513"/>
      <c r="KCE182" s="513"/>
      <c r="KCF182" s="513"/>
      <c r="KCG182" s="513"/>
      <c r="KCH182" s="513"/>
      <c r="KCI182" s="513"/>
      <c r="KCJ182" s="513"/>
      <c r="KCK182" s="513"/>
      <c r="KCL182" s="513"/>
      <c r="KCM182" s="513"/>
      <c r="KCN182" s="513"/>
      <c r="KCO182" s="513"/>
      <c r="KCP182" s="513"/>
      <c r="KCQ182" s="513"/>
      <c r="KCR182" s="513"/>
      <c r="KCS182" s="513"/>
      <c r="KCT182" s="513"/>
      <c r="KCU182" s="513"/>
      <c r="KCV182" s="513"/>
      <c r="KCW182" s="513"/>
      <c r="KCX182" s="513"/>
      <c r="KCY182" s="513"/>
      <c r="KCZ182" s="513"/>
      <c r="KDA182" s="513"/>
      <c r="KDB182" s="513"/>
      <c r="KDC182" s="513"/>
      <c r="KDD182" s="513"/>
      <c r="KDE182" s="513"/>
      <c r="KDF182" s="513"/>
      <c r="KDG182" s="513"/>
      <c r="KDH182" s="513"/>
      <c r="KDI182" s="513"/>
      <c r="KDJ182" s="513"/>
      <c r="KDK182" s="513"/>
      <c r="KDL182" s="513"/>
      <c r="KDM182" s="513"/>
      <c r="KDN182" s="513"/>
      <c r="KDO182" s="513"/>
      <c r="KDP182" s="513"/>
      <c r="KDQ182" s="513"/>
      <c r="KDR182" s="513"/>
      <c r="KDS182" s="513"/>
      <c r="KDT182" s="513"/>
      <c r="KDU182" s="513"/>
      <c r="KDV182" s="513"/>
      <c r="KDW182" s="513"/>
      <c r="KDX182" s="513"/>
      <c r="KDY182" s="513"/>
      <c r="KDZ182" s="513"/>
      <c r="KEA182" s="513"/>
      <c r="KEB182" s="513"/>
      <c r="KEC182" s="513"/>
      <c r="KED182" s="513"/>
      <c r="KEE182" s="513"/>
      <c r="KEF182" s="513"/>
      <c r="KEG182" s="513"/>
      <c r="KEH182" s="513"/>
      <c r="KEI182" s="513"/>
      <c r="KEJ182" s="513"/>
      <c r="KEK182" s="513"/>
      <c r="KEL182" s="513"/>
      <c r="KEM182" s="513"/>
      <c r="KEN182" s="513"/>
      <c r="KEO182" s="513"/>
      <c r="KEP182" s="513"/>
      <c r="KEQ182" s="513"/>
      <c r="KER182" s="513"/>
      <c r="KES182" s="513"/>
      <c r="KET182" s="513"/>
      <c r="KEU182" s="513"/>
      <c r="KEV182" s="513"/>
      <c r="KEW182" s="513"/>
      <c r="KEX182" s="513"/>
      <c r="KEY182" s="513"/>
      <c r="KEZ182" s="513"/>
      <c r="KFA182" s="513"/>
      <c r="KFB182" s="513"/>
      <c r="KFC182" s="513"/>
      <c r="KFD182" s="513"/>
      <c r="KFE182" s="513"/>
      <c r="KFF182" s="513"/>
      <c r="KFG182" s="513"/>
      <c r="KFH182" s="513"/>
      <c r="KFI182" s="513"/>
      <c r="KFJ182" s="513"/>
      <c r="KFK182" s="513"/>
      <c r="KFL182" s="513"/>
      <c r="KFM182" s="513"/>
      <c r="KFN182" s="513"/>
      <c r="KFO182" s="513"/>
      <c r="KFP182" s="513"/>
      <c r="KFQ182" s="513"/>
      <c r="KFR182" s="513"/>
      <c r="KFS182" s="513"/>
      <c r="KFT182" s="513"/>
      <c r="KFU182" s="513"/>
      <c r="KFV182" s="513"/>
      <c r="KFW182" s="513"/>
      <c r="KFX182" s="513"/>
      <c r="KFY182" s="513"/>
      <c r="KFZ182" s="513"/>
      <c r="KGA182" s="513"/>
      <c r="KGB182" s="513"/>
      <c r="KGC182" s="513"/>
      <c r="KGD182" s="513"/>
      <c r="KGE182" s="513"/>
      <c r="KGF182" s="513"/>
      <c r="KGG182" s="513"/>
      <c r="KGH182" s="513"/>
      <c r="KGI182" s="513"/>
      <c r="KGJ182" s="513"/>
      <c r="KGK182" s="513"/>
      <c r="KGL182" s="513"/>
      <c r="KGM182" s="513"/>
      <c r="KGN182" s="513"/>
      <c r="KGO182" s="513"/>
      <c r="KGP182" s="513"/>
      <c r="KGQ182" s="513"/>
      <c r="KGR182" s="513"/>
      <c r="KGS182" s="513"/>
      <c r="KGT182" s="513"/>
      <c r="KGU182" s="513"/>
      <c r="KGV182" s="513"/>
      <c r="KGW182" s="513"/>
      <c r="KGX182" s="513"/>
      <c r="KGY182" s="513"/>
      <c r="KGZ182" s="513"/>
      <c r="KHA182" s="513"/>
      <c r="KHB182" s="513"/>
      <c r="KHC182" s="513"/>
      <c r="KHD182" s="513"/>
      <c r="KHE182" s="513"/>
      <c r="KHF182" s="513"/>
      <c r="KHG182" s="513"/>
      <c r="KHH182" s="513"/>
      <c r="KHI182" s="513"/>
      <c r="KHJ182" s="513"/>
      <c r="KHK182" s="513"/>
      <c r="KHL182" s="513"/>
      <c r="KHM182" s="513"/>
      <c r="KHN182" s="513"/>
      <c r="KHO182" s="513"/>
      <c r="KHP182" s="513"/>
      <c r="KHQ182" s="513"/>
      <c r="KHR182" s="513"/>
      <c r="KHS182" s="513"/>
      <c r="KHT182" s="513"/>
      <c r="KHU182" s="513"/>
      <c r="KHV182" s="513"/>
      <c r="KHW182" s="513"/>
      <c r="KHX182" s="513"/>
      <c r="KHY182" s="513"/>
      <c r="KHZ182" s="513"/>
      <c r="KIA182" s="513"/>
      <c r="KIB182" s="513"/>
      <c r="KIC182" s="513"/>
      <c r="KID182" s="513"/>
      <c r="KIE182" s="513"/>
      <c r="KIF182" s="513"/>
      <c r="KIG182" s="513"/>
      <c r="KIH182" s="513"/>
      <c r="KII182" s="513"/>
      <c r="KIJ182" s="513"/>
      <c r="KIK182" s="513"/>
      <c r="KIL182" s="513"/>
      <c r="KIM182" s="513"/>
      <c r="KIN182" s="513"/>
      <c r="KIO182" s="513"/>
      <c r="KIP182" s="513"/>
      <c r="KIQ182" s="513"/>
      <c r="KIR182" s="513"/>
      <c r="KIS182" s="513"/>
      <c r="KIT182" s="513"/>
      <c r="KIU182" s="513"/>
      <c r="KIV182" s="513"/>
      <c r="KIW182" s="513"/>
      <c r="KIX182" s="513"/>
      <c r="KIY182" s="513"/>
      <c r="KIZ182" s="513"/>
      <c r="KJA182" s="513"/>
      <c r="KJB182" s="513"/>
      <c r="KJC182" s="513"/>
      <c r="KJD182" s="513"/>
      <c r="KJE182" s="513"/>
      <c r="KJF182" s="513"/>
      <c r="KJG182" s="513"/>
      <c r="KJH182" s="513"/>
      <c r="KJI182" s="513"/>
      <c r="KJJ182" s="513"/>
      <c r="KJK182" s="513"/>
      <c r="KJL182" s="513"/>
      <c r="KJM182" s="513"/>
      <c r="KJN182" s="513"/>
      <c r="KJO182" s="513"/>
      <c r="KJP182" s="513"/>
      <c r="KJQ182" s="513"/>
      <c r="KJR182" s="513"/>
      <c r="KJS182" s="513"/>
      <c r="KJT182" s="513"/>
      <c r="KJU182" s="513"/>
      <c r="KJV182" s="513"/>
      <c r="KJW182" s="513"/>
      <c r="KJX182" s="513"/>
      <c r="KJY182" s="513"/>
      <c r="KJZ182" s="513"/>
      <c r="KKA182" s="513"/>
      <c r="KKB182" s="513"/>
      <c r="KKC182" s="513"/>
      <c r="KKD182" s="513"/>
      <c r="KKE182" s="513"/>
      <c r="KKF182" s="513"/>
      <c r="KKG182" s="513"/>
      <c r="KKH182" s="513"/>
      <c r="KKI182" s="513"/>
      <c r="KKJ182" s="513"/>
      <c r="KKK182" s="513"/>
      <c r="KKL182" s="513"/>
      <c r="KKM182" s="513"/>
      <c r="KKN182" s="513"/>
      <c r="KKO182" s="513"/>
      <c r="KKP182" s="513"/>
      <c r="KKQ182" s="513"/>
      <c r="KKR182" s="513"/>
      <c r="KKS182" s="513"/>
      <c r="KKT182" s="513"/>
      <c r="KKU182" s="513"/>
      <c r="KKV182" s="513"/>
      <c r="KKW182" s="513"/>
      <c r="KKX182" s="513"/>
      <c r="KKY182" s="513"/>
      <c r="KKZ182" s="513"/>
      <c r="KLA182" s="513"/>
      <c r="KLB182" s="513"/>
      <c r="KLC182" s="513"/>
      <c r="KLD182" s="513"/>
      <c r="KLE182" s="513"/>
      <c r="KLF182" s="513"/>
      <c r="KLG182" s="513"/>
      <c r="KLH182" s="513"/>
      <c r="KLI182" s="513"/>
      <c r="KLJ182" s="513"/>
      <c r="KLK182" s="513"/>
      <c r="KLL182" s="513"/>
      <c r="KLM182" s="513"/>
      <c r="KLN182" s="513"/>
      <c r="KLO182" s="513"/>
      <c r="KLP182" s="513"/>
      <c r="KLQ182" s="513"/>
      <c r="KLR182" s="513"/>
      <c r="KLS182" s="513"/>
      <c r="KLT182" s="513"/>
      <c r="KLU182" s="513"/>
      <c r="KLV182" s="513"/>
      <c r="KLW182" s="513"/>
      <c r="KLX182" s="513"/>
      <c r="KLY182" s="513"/>
      <c r="KLZ182" s="513"/>
      <c r="KMA182" s="513"/>
      <c r="KMB182" s="513"/>
      <c r="KMC182" s="513"/>
      <c r="KMD182" s="513"/>
      <c r="KME182" s="513"/>
      <c r="KMF182" s="513"/>
      <c r="KMG182" s="513"/>
      <c r="KMH182" s="513"/>
      <c r="KMI182" s="513"/>
      <c r="KMJ182" s="513"/>
      <c r="KMK182" s="513"/>
      <c r="KML182" s="513"/>
      <c r="KMM182" s="513"/>
      <c r="KMN182" s="513"/>
      <c r="KMO182" s="513"/>
      <c r="KMP182" s="513"/>
      <c r="KMQ182" s="513"/>
      <c r="KMR182" s="513"/>
      <c r="KMS182" s="513"/>
      <c r="KMT182" s="513"/>
      <c r="KMU182" s="513"/>
      <c r="KMV182" s="513"/>
      <c r="KMW182" s="513"/>
      <c r="KMX182" s="513"/>
      <c r="KMY182" s="513"/>
      <c r="KMZ182" s="513"/>
      <c r="KNA182" s="513"/>
      <c r="KNB182" s="513"/>
      <c r="KNC182" s="513"/>
      <c r="KND182" s="513"/>
      <c r="KNE182" s="513"/>
      <c r="KNF182" s="513"/>
      <c r="KNG182" s="513"/>
      <c r="KNH182" s="513"/>
      <c r="KNI182" s="513"/>
      <c r="KNJ182" s="513"/>
      <c r="KNK182" s="513"/>
      <c r="KNL182" s="513"/>
      <c r="KNM182" s="513"/>
      <c r="KNN182" s="513"/>
      <c r="KNO182" s="513"/>
      <c r="KNP182" s="513"/>
      <c r="KNQ182" s="513"/>
      <c r="KNR182" s="513"/>
      <c r="KNS182" s="513"/>
      <c r="KNT182" s="513"/>
      <c r="KNU182" s="513"/>
      <c r="KNV182" s="513"/>
      <c r="KNW182" s="513"/>
      <c r="KNX182" s="513"/>
      <c r="KNY182" s="513"/>
      <c r="KNZ182" s="513"/>
      <c r="KOA182" s="513"/>
      <c r="KOB182" s="513"/>
      <c r="KOC182" s="513"/>
      <c r="KOD182" s="513"/>
      <c r="KOE182" s="513"/>
      <c r="KOF182" s="513"/>
      <c r="KOG182" s="513"/>
      <c r="KOH182" s="513"/>
      <c r="KOI182" s="513"/>
      <c r="KOJ182" s="513"/>
      <c r="KOK182" s="513"/>
      <c r="KOL182" s="513"/>
      <c r="KOM182" s="513"/>
      <c r="KON182" s="513"/>
      <c r="KOO182" s="513"/>
      <c r="KOP182" s="513"/>
      <c r="KOQ182" s="513"/>
      <c r="KOR182" s="513"/>
      <c r="KOS182" s="513"/>
      <c r="KOT182" s="513"/>
      <c r="KOU182" s="513"/>
      <c r="KOV182" s="513"/>
      <c r="KOW182" s="513"/>
      <c r="KOX182" s="513"/>
      <c r="KOY182" s="513"/>
      <c r="KOZ182" s="513"/>
      <c r="KPA182" s="513"/>
      <c r="KPB182" s="513"/>
      <c r="KPC182" s="513"/>
      <c r="KPD182" s="513"/>
      <c r="KPE182" s="513"/>
      <c r="KPF182" s="513"/>
      <c r="KPG182" s="513"/>
      <c r="KPH182" s="513"/>
      <c r="KPI182" s="513"/>
      <c r="KPJ182" s="513"/>
      <c r="KPK182" s="513"/>
      <c r="KPL182" s="513"/>
      <c r="KPM182" s="513"/>
      <c r="KPN182" s="513"/>
      <c r="KPO182" s="513"/>
      <c r="KPP182" s="513"/>
      <c r="KPQ182" s="513"/>
      <c r="KPR182" s="513"/>
      <c r="KPS182" s="513"/>
      <c r="KPT182" s="513"/>
      <c r="KPU182" s="513"/>
      <c r="KPV182" s="513"/>
      <c r="KPW182" s="513"/>
      <c r="KPX182" s="513"/>
      <c r="KPY182" s="513"/>
      <c r="KPZ182" s="513"/>
      <c r="KQA182" s="513"/>
      <c r="KQB182" s="513"/>
      <c r="KQC182" s="513"/>
      <c r="KQD182" s="513"/>
      <c r="KQE182" s="513"/>
      <c r="KQF182" s="513"/>
      <c r="KQG182" s="513"/>
      <c r="KQH182" s="513"/>
      <c r="KQI182" s="513"/>
      <c r="KQJ182" s="513"/>
      <c r="KQK182" s="513"/>
      <c r="KQL182" s="513"/>
      <c r="KQM182" s="513"/>
      <c r="KQN182" s="513"/>
      <c r="KQO182" s="513"/>
      <c r="KQP182" s="513"/>
      <c r="KQQ182" s="513"/>
      <c r="KQR182" s="513"/>
      <c r="KQS182" s="513"/>
      <c r="KQT182" s="513"/>
      <c r="KQU182" s="513"/>
      <c r="KQV182" s="513"/>
      <c r="KQW182" s="513"/>
      <c r="KQX182" s="513"/>
      <c r="KQY182" s="513"/>
      <c r="KQZ182" s="513"/>
      <c r="KRA182" s="513"/>
      <c r="KRB182" s="513"/>
      <c r="KRC182" s="513"/>
      <c r="KRD182" s="513"/>
      <c r="KRE182" s="513"/>
      <c r="KRF182" s="513"/>
      <c r="KRG182" s="513"/>
      <c r="KRH182" s="513"/>
      <c r="KRI182" s="513"/>
      <c r="KRJ182" s="513"/>
      <c r="KRK182" s="513"/>
      <c r="KRL182" s="513"/>
      <c r="KRM182" s="513"/>
      <c r="KRN182" s="513"/>
      <c r="KRO182" s="513"/>
      <c r="KRP182" s="513"/>
      <c r="KRQ182" s="513"/>
      <c r="KRR182" s="513"/>
      <c r="KRS182" s="513"/>
      <c r="KRT182" s="513"/>
      <c r="KRU182" s="513"/>
      <c r="KRV182" s="513"/>
      <c r="KRW182" s="513"/>
      <c r="KRX182" s="513"/>
      <c r="KRY182" s="513"/>
      <c r="KRZ182" s="513"/>
      <c r="KSA182" s="513"/>
      <c r="KSB182" s="513"/>
      <c r="KSC182" s="513"/>
      <c r="KSD182" s="513"/>
      <c r="KSE182" s="513"/>
      <c r="KSF182" s="513"/>
      <c r="KSG182" s="513"/>
      <c r="KSH182" s="513"/>
      <c r="KSI182" s="513"/>
      <c r="KSJ182" s="513"/>
      <c r="KSK182" s="513"/>
      <c r="KSL182" s="513"/>
      <c r="KSM182" s="513"/>
      <c r="KSN182" s="513"/>
      <c r="KSO182" s="513"/>
      <c r="KSP182" s="513"/>
      <c r="KSQ182" s="513"/>
      <c r="KSR182" s="513"/>
      <c r="KSS182" s="513"/>
      <c r="KST182" s="513"/>
      <c r="KSU182" s="513"/>
      <c r="KSV182" s="513"/>
      <c r="KSW182" s="513"/>
      <c r="KSX182" s="513"/>
      <c r="KSY182" s="513"/>
      <c r="KSZ182" s="513"/>
      <c r="KTA182" s="513"/>
      <c r="KTB182" s="513"/>
      <c r="KTC182" s="513"/>
      <c r="KTD182" s="513"/>
      <c r="KTE182" s="513"/>
      <c r="KTF182" s="513"/>
      <c r="KTG182" s="513"/>
      <c r="KTH182" s="513"/>
      <c r="KTI182" s="513"/>
      <c r="KTJ182" s="513"/>
      <c r="KTK182" s="513"/>
      <c r="KTL182" s="513"/>
      <c r="KTM182" s="513"/>
      <c r="KTN182" s="513"/>
      <c r="KTO182" s="513"/>
      <c r="KTP182" s="513"/>
      <c r="KTQ182" s="513"/>
      <c r="KTR182" s="513"/>
      <c r="KTS182" s="513"/>
      <c r="KTT182" s="513"/>
      <c r="KTU182" s="513"/>
      <c r="KTV182" s="513"/>
      <c r="KTW182" s="513"/>
      <c r="KTX182" s="513"/>
      <c r="KTY182" s="513"/>
      <c r="KTZ182" s="513"/>
      <c r="KUA182" s="513"/>
      <c r="KUB182" s="513"/>
      <c r="KUC182" s="513"/>
      <c r="KUD182" s="513"/>
      <c r="KUE182" s="513"/>
      <c r="KUF182" s="513"/>
      <c r="KUG182" s="513"/>
      <c r="KUH182" s="513"/>
      <c r="KUI182" s="513"/>
      <c r="KUJ182" s="513"/>
      <c r="KUK182" s="513"/>
      <c r="KUL182" s="513"/>
      <c r="KUM182" s="513"/>
      <c r="KUN182" s="513"/>
      <c r="KUO182" s="513"/>
      <c r="KUP182" s="513"/>
      <c r="KUQ182" s="513"/>
      <c r="KUR182" s="513"/>
      <c r="KUS182" s="513"/>
      <c r="KUT182" s="513"/>
      <c r="KUU182" s="513"/>
      <c r="KUV182" s="513"/>
      <c r="KUW182" s="513"/>
      <c r="KUX182" s="513"/>
      <c r="KUY182" s="513"/>
      <c r="KUZ182" s="513"/>
      <c r="KVA182" s="513"/>
      <c r="KVB182" s="513"/>
      <c r="KVC182" s="513"/>
      <c r="KVD182" s="513"/>
      <c r="KVE182" s="513"/>
      <c r="KVF182" s="513"/>
      <c r="KVG182" s="513"/>
      <c r="KVH182" s="513"/>
      <c r="KVI182" s="513"/>
      <c r="KVJ182" s="513"/>
      <c r="KVK182" s="513"/>
      <c r="KVL182" s="513"/>
      <c r="KVM182" s="513"/>
      <c r="KVN182" s="513"/>
      <c r="KVO182" s="513"/>
      <c r="KVP182" s="513"/>
      <c r="KVQ182" s="513"/>
      <c r="KVR182" s="513"/>
      <c r="KVS182" s="513"/>
      <c r="KVT182" s="513"/>
      <c r="KVU182" s="513"/>
      <c r="KVV182" s="513"/>
      <c r="KVW182" s="513"/>
      <c r="KVX182" s="513"/>
      <c r="KVY182" s="513"/>
      <c r="KVZ182" s="513"/>
      <c r="KWA182" s="513"/>
      <c r="KWB182" s="513"/>
      <c r="KWC182" s="513"/>
      <c r="KWD182" s="513"/>
      <c r="KWE182" s="513"/>
      <c r="KWF182" s="513"/>
      <c r="KWG182" s="513"/>
      <c r="KWH182" s="513"/>
      <c r="KWI182" s="513"/>
      <c r="KWJ182" s="513"/>
      <c r="KWK182" s="513"/>
      <c r="KWL182" s="513"/>
      <c r="KWM182" s="513"/>
      <c r="KWN182" s="513"/>
      <c r="KWO182" s="513"/>
      <c r="KWP182" s="513"/>
      <c r="KWQ182" s="513"/>
      <c r="KWR182" s="513"/>
      <c r="KWS182" s="513"/>
      <c r="KWT182" s="513"/>
      <c r="KWU182" s="513"/>
      <c r="KWV182" s="513"/>
      <c r="KWW182" s="513"/>
      <c r="KWX182" s="513"/>
      <c r="KWY182" s="513"/>
      <c r="KWZ182" s="513"/>
      <c r="KXA182" s="513"/>
      <c r="KXB182" s="513"/>
      <c r="KXC182" s="513"/>
      <c r="KXD182" s="513"/>
      <c r="KXE182" s="513"/>
      <c r="KXF182" s="513"/>
      <c r="KXG182" s="513"/>
      <c r="KXH182" s="513"/>
      <c r="KXI182" s="513"/>
      <c r="KXJ182" s="513"/>
      <c r="KXK182" s="513"/>
      <c r="KXL182" s="513"/>
      <c r="KXM182" s="513"/>
      <c r="KXN182" s="513"/>
      <c r="KXO182" s="513"/>
      <c r="KXP182" s="513"/>
      <c r="KXQ182" s="513"/>
      <c r="KXR182" s="513"/>
      <c r="KXS182" s="513"/>
      <c r="KXT182" s="513"/>
      <c r="KXU182" s="513"/>
      <c r="KXV182" s="513"/>
      <c r="KXW182" s="513"/>
      <c r="KXX182" s="513"/>
      <c r="KXY182" s="513"/>
      <c r="KXZ182" s="513"/>
      <c r="KYA182" s="513"/>
      <c r="KYB182" s="513"/>
      <c r="KYC182" s="513"/>
      <c r="KYD182" s="513"/>
      <c r="KYE182" s="513"/>
      <c r="KYF182" s="513"/>
      <c r="KYG182" s="513"/>
      <c r="KYH182" s="513"/>
      <c r="KYI182" s="513"/>
      <c r="KYJ182" s="513"/>
      <c r="KYK182" s="513"/>
      <c r="KYL182" s="513"/>
      <c r="KYM182" s="513"/>
      <c r="KYN182" s="513"/>
      <c r="KYO182" s="513"/>
      <c r="KYP182" s="513"/>
      <c r="KYQ182" s="513"/>
      <c r="KYR182" s="513"/>
      <c r="KYS182" s="513"/>
      <c r="KYT182" s="513"/>
      <c r="KYU182" s="513"/>
      <c r="KYV182" s="513"/>
      <c r="KYW182" s="513"/>
      <c r="KYX182" s="513"/>
      <c r="KYY182" s="513"/>
      <c r="KYZ182" s="513"/>
      <c r="KZA182" s="513"/>
      <c r="KZB182" s="513"/>
      <c r="KZC182" s="513"/>
      <c r="KZD182" s="513"/>
      <c r="KZE182" s="513"/>
      <c r="KZF182" s="513"/>
      <c r="KZG182" s="513"/>
      <c r="KZH182" s="513"/>
      <c r="KZI182" s="513"/>
      <c r="KZJ182" s="513"/>
      <c r="KZK182" s="513"/>
      <c r="KZL182" s="513"/>
      <c r="KZM182" s="513"/>
      <c r="KZN182" s="513"/>
      <c r="KZO182" s="513"/>
      <c r="KZP182" s="513"/>
      <c r="KZQ182" s="513"/>
      <c r="KZR182" s="513"/>
      <c r="KZS182" s="513"/>
      <c r="KZT182" s="513"/>
      <c r="KZU182" s="513"/>
      <c r="KZV182" s="513"/>
      <c r="KZW182" s="513"/>
      <c r="KZX182" s="513"/>
      <c r="KZY182" s="513"/>
      <c r="KZZ182" s="513"/>
      <c r="LAA182" s="513"/>
      <c r="LAB182" s="513"/>
      <c r="LAC182" s="513"/>
      <c r="LAD182" s="513"/>
      <c r="LAE182" s="513"/>
      <c r="LAF182" s="513"/>
      <c r="LAG182" s="513"/>
      <c r="LAH182" s="513"/>
      <c r="LAI182" s="513"/>
      <c r="LAJ182" s="513"/>
      <c r="LAK182" s="513"/>
      <c r="LAL182" s="513"/>
      <c r="LAM182" s="513"/>
      <c r="LAN182" s="513"/>
      <c r="LAO182" s="513"/>
      <c r="LAP182" s="513"/>
      <c r="LAQ182" s="513"/>
      <c r="LAR182" s="513"/>
      <c r="LAS182" s="513"/>
      <c r="LAT182" s="513"/>
      <c r="LAU182" s="513"/>
      <c r="LAV182" s="513"/>
      <c r="LAW182" s="513"/>
      <c r="LAX182" s="513"/>
      <c r="LAY182" s="513"/>
      <c r="LAZ182" s="513"/>
      <c r="LBA182" s="513"/>
      <c r="LBB182" s="513"/>
      <c r="LBC182" s="513"/>
      <c r="LBD182" s="513"/>
      <c r="LBE182" s="513"/>
      <c r="LBF182" s="513"/>
      <c r="LBG182" s="513"/>
      <c r="LBH182" s="513"/>
      <c r="LBI182" s="513"/>
      <c r="LBJ182" s="513"/>
      <c r="LBK182" s="513"/>
      <c r="LBL182" s="513"/>
      <c r="LBM182" s="513"/>
      <c r="LBN182" s="513"/>
      <c r="LBO182" s="513"/>
      <c r="LBP182" s="513"/>
      <c r="LBQ182" s="513"/>
      <c r="LBR182" s="513"/>
      <c r="LBS182" s="513"/>
      <c r="LBT182" s="513"/>
      <c r="LBU182" s="513"/>
      <c r="LBV182" s="513"/>
      <c r="LBW182" s="513"/>
      <c r="LBX182" s="513"/>
      <c r="LBY182" s="513"/>
      <c r="LBZ182" s="513"/>
      <c r="LCA182" s="513"/>
      <c r="LCB182" s="513"/>
      <c r="LCC182" s="513"/>
      <c r="LCD182" s="513"/>
      <c r="LCE182" s="513"/>
      <c r="LCF182" s="513"/>
      <c r="LCG182" s="513"/>
      <c r="LCH182" s="513"/>
      <c r="LCI182" s="513"/>
      <c r="LCJ182" s="513"/>
      <c r="LCK182" s="513"/>
      <c r="LCL182" s="513"/>
      <c r="LCM182" s="513"/>
      <c r="LCN182" s="513"/>
      <c r="LCO182" s="513"/>
      <c r="LCP182" s="513"/>
      <c r="LCQ182" s="513"/>
      <c r="LCR182" s="513"/>
      <c r="LCS182" s="513"/>
      <c r="LCT182" s="513"/>
      <c r="LCU182" s="513"/>
      <c r="LCV182" s="513"/>
      <c r="LCW182" s="513"/>
      <c r="LCX182" s="513"/>
      <c r="LCY182" s="513"/>
      <c r="LCZ182" s="513"/>
      <c r="LDA182" s="513"/>
      <c r="LDB182" s="513"/>
      <c r="LDC182" s="513"/>
      <c r="LDD182" s="513"/>
      <c r="LDE182" s="513"/>
      <c r="LDF182" s="513"/>
      <c r="LDG182" s="513"/>
      <c r="LDH182" s="513"/>
      <c r="LDI182" s="513"/>
      <c r="LDJ182" s="513"/>
      <c r="LDK182" s="513"/>
      <c r="LDL182" s="513"/>
      <c r="LDM182" s="513"/>
      <c r="LDN182" s="513"/>
      <c r="LDO182" s="513"/>
      <c r="LDP182" s="513"/>
      <c r="LDQ182" s="513"/>
      <c r="LDR182" s="513"/>
      <c r="LDS182" s="513"/>
      <c r="LDT182" s="513"/>
      <c r="LDU182" s="513"/>
      <c r="LDV182" s="513"/>
      <c r="LDW182" s="513"/>
      <c r="LDX182" s="513"/>
      <c r="LDY182" s="513"/>
      <c r="LDZ182" s="513"/>
      <c r="LEA182" s="513"/>
      <c r="LEB182" s="513"/>
      <c r="LEC182" s="513"/>
      <c r="LED182" s="513"/>
      <c r="LEE182" s="513"/>
      <c r="LEF182" s="513"/>
      <c r="LEG182" s="513"/>
      <c r="LEH182" s="513"/>
      <c r="LEI182" s="513"/>
      <c r="LEJ182" s="513"/>
      <c r="LEK182" s="513"/>
      <c r="LEL182" s="513"/>
      <c r="LEM182" s="513"/>
      <c r="LEN182" s="513"/>
      <c r="LEO182" s="513"/>
      <c r="LEP182" s="513"/>
      <c r="LEQ182" s="513"/>
      <c r="LER182" s="513"/>
      <c r="LES182" s="513"/>
      <c r="LET182" s="513"/>
      <c r="LEU182" s="513"/>
      <c r="LEV182" s="513"/>
      <c r="LEW182" s="513"/>
      <c r="LEX182" s="513"/>
      <c r="LEY182" s="513"/>
      <c r="LEZ182" s="513"/>
      <c r="LFA182" s="513"/>
      <c r="LFB182" s="513"/>
      <c r="LFC182" s="513"/>
      <c r="LFD182" s="513"/>
      <c r="LFE182" s="513"/>
      <c r="LFF182" s="513"/>
      <c r="LFG182" s="513"/>
      <c r="LFH182" s="513"/>
      <c r="LFI182" s="513"/>
      <c r="LFJ182" s="513"/>
      <c r="LFK182" s="513"/>
      <c r="LFL182" s="513"/>
      <c r="LFM182" s="513"/>
      <c r="LFN182" s="513"/>
      <c r="LFO182" s="513"/>
      <c r="LFP182" s="513"/>
      <c r="LFQ182" s="513"/>
      <c r="LFR182" s="513"/>
      <c r="LFS182" s="513"/>
      <c r="LFT182" s="513"/>
      <c r="LFU182" s="513"/>
      <c r="LFV182" s="513"/>
      <c r="LFW182" s="513"/>
      <c r="LFX182" s="513"/>
      <c r="LFY182" s="513"/>
      <c r="LFZ182" s="513"/>
      <c r="LGA182" s="513"/>
      <c r="LGB182" s="513"/>
      <c r="LGC182" s="513"/>
      <c r="LGD182" s="513"/>
      <c r="LGE182" s="513"/>
      <c r="LGF182" s="513"/>
      <c r="LGG182" s="513"/>
      <c r="LGH182" s="513"/>
      <c r="LGI182" s="513"/>
      <c r="LGJ182" s="513"/>
      <c r="LGK182" s="513"/>
      <c r="LGL182" s="513"/>
      <c r="LGM182" s="513"/>
      <c r="LGN182" s="513"/>
      <c r="LGO182" s="513"/>
      <c r="LGP182" s="513"/>
      <c r="LGQ182" s="513"/>
      <c r="LGR182" s="513"/>
      <c r="LGS182" s="513"/>
      <c r="LGT182" s="513"/>
      <c r="LGU182" s="513"/>
      <c r="LGV182" s="513"/>
      <c r="LGW182" s="513"/>
      <c r="LGX182" s="513"/>
      <c r="LGY182" s="513"/>
      <c r="LGZ182" s="513"/>
      <c r="LHA182" s="513"/>
      <c r="LHB182" s="513"/>
      <c r="LHC182" s="513"/>
      <c r="LHD182" s="513"/>
      <c r="LHE182" s="513"/>
      <c r="LHF182" s="513"/>
      <c r="LHG182" s="513"/>
      <c r="LHH182" s="513"/>
      <c r="LHI182" s="513"/>
      <c r="LHJ182" s="513"/>
      <c r="LHK182" s="513"/>
      <c r="LHL182" s="513"/>
      <c r="LHM182" s="513"/>
      <c r="LHN182" s="513"/>
      <c r="LHO182" s="513"/>
      <c r="LHP182" s="513"/>
      <c r="LHQ182" s="513"/>
      <c r="LHR182" s="513"/>
      <c r="LHS182" s="513"/>
      <c r="LHT182" s="513"/>
      <c r="LHU182" s="513"/>
      <c r="LHV182" s="513"/>
      <c r="LHW182" s="513"/>
      <c r="LHX182" s="513"/>
      <c r="LHY182" s="513"/>
      <c r="LHZ182" s="513"/>
      <c r="LIA182" s="513"/>
      <c r="LIB182" s="513"/>
      <c r="LIC182" s="513"/>
      <c r="LID182" s="513"/>
      <c r="LIE182" s="513"/>
      <c r="LIF182" s="513"/>
      <c r="LIG182" s="513"/>
      <c r="LIH182" s="513"/>
      <c r="LII182" s="513"/>
      <c r="LIJ182" s="513"/>
      <c r="LIK182" s="513"/>
      <c r="LIL182" s="513"/>
      <c r="LIM182" s="513"/>
      <c r="LIN182" s="513"/>
      <c r="LIO182" s="513"/>
      <c r="LIP182" s="513"/>
      <c r="LIQ182" s="513"/>
      <c r="LIR182" s="513"/>
      <c r="LIS182" s="513"/>
      <c r="LIT182" s="513"/>
      <c r="LIU182" s="513"/>
      <c r="LIV182" s="513"/>
      <c r="LIW182" s="513"/>
      <c r="LIX182" s="513"/>
      <c r="LIY182" s="513"/>
      <c r="LIZ182" s="513"/>
      <c r="LJA182" s="513"/>
      <c r="LJB182" s="513"/>
      <c r="LJC182" s="513"/>
      <c r="LJD182" s="513"/>
      <c r="LJE182" s="513"/>
      <c r="LJF182" s="513"/>
      <c r="LJG182" s="513"/>
      <c r="LJH182" s="513"/>
      <c r="LJI182" s="513"/>
      <c r="LJJ182" s="513"/>
      <c r="LJK182" s="513"/>
      <c r="LJL182" s="513"/>
      <c r="LJM182" s="513"/>
      <c r="LJN182" s="513"/>
      <c r="LJO182" s="513"/>
      <c r="LJP182" s="513"/>
      <c r="LJQ182" s="513"/>
      <c r="LJR182" s="513"/>
      <c r="LJS182" s="513"/>
      <c r="LJT182" s="513"/>
      <c r="LJU182" s="513"/>
      <c r="LJV182" s="513"/>
      <c r="LJW182" s="513"/>
      <c r="LJX182" s="513"/>
      <c r="LJY182" s="513"/>
      <c r="LJZ182" s="513"/>
      <c r="LKA182" s="513"/>
      <c r="LKB182" s="513"/>
      <c r="LKC182" s="513"/>
      <c r="LKD182" s="513"/>
      <c r="LKE182" s="513"/>
      <c r="LKF182" s="513"/>
      <c r="LKG182" s="513"/>
      <c r="LKH182" s="513"/>
      <c r="LKI182" s="513"/>
      <c r="LKJ182" s="513"/>
      <c r="LKK182" s="513"/>
      <c r="LKL182" s="513"/>
      <c r="LKM182" s="513"/>
      <c r="LKN182" s="513"/>
      <c r="LKO182" s="513"/>
      <c r="LKP182" s="513"/>
      <c r="LKQ182" s="513"/>
      <c r="LKR182" s="513"/>
      <c r="LKS182" s="513"/>
      <c r="LKT182" s="513"/>
      <c r="LKU182" s="513"/>
      <c r="LKV182" s="513"/>
      <c r="LKW182" s="513"/>
      <c r="LKX182" s="513"/>
      <c r="LKY182" s="513"/>
      <c r="LKZ182" s="513"/>
      <c r="LLA182" s="513"/>
      <c r="LLB182" s="513"/>
      <c r="LLC182" s="513"/>
      <c r="LLD182" s="513"/>
      <c r="LLE182" s="513"/>
      <c r="LLF182" s="513"/>
      <c r="LLG182" s="513"/>
      <c r="LLH182" s="513"/>
      <c r="LLI182" s="513"/>
      <c r="LLJ182" s="513"/>
      <c r="LLK182" s="513"/>
      <c r="LLL182" s="513"/>
      <c r="LLM182" s="513"/>
      <c r="LLN182" s="513"/>
      <c r="LLO182" s="513"/>
      <c r="LLP182" s="513"/>
      <c r="LLQ182" s="513"/>
      <c r="LLR182" s="513"/>
      <c r="LLS182" s="513"/>
      <c r="LLT182" s="513"/>
      <c r="LLU182" s="513"/>
      <c r="LLV182" s="513"/>
      <c r="LLW182" s="513"/>
      <c r="LLX182" s="513"/>
      <c r="LLY182" s="513"/>
      <c r="LLZ182" s="513"/>
      <c r="LMA182" s="513"/>
      <c r="LMB182" s="513"/>
      <c r="LMC182" s="513"/>
      <c r="LMD182" s="513"/>
      <c r="LME182" s="513"/>
      <c r="LMF182" s="513"/>
      <c r="LMG182" s="513"/>
      <c r="LMH182" s="513"/>
      <c r="LMI182" s="513"/>
      <c r="LMJ182" s="513"/>
      <c r="LMK182" s="513"/>
      <c r="LML182" s="513"/>
      <c r="LMM182" s="513"/>
      <c r="LMN182" s="513"/>
      <c r="LMO182" s="513"/>
      <c r="LMP182" s="513"/>
      <c r="LMQ182" s="513"/>
      <c r="LMR182" s="513"/>
      <c r="LMS182" s="513"/>
      <c r="LMT182" s="513"/>
      <c r="LMU182" s="513"/>
      <c r="LMV182" s="513"/>
      <c r="LMW182" s="513"/>
      <c r="LMX182" s="513"/>
      <c r="LMY182" s="513"/>
      <c r="LMZ182" s="513"/>
      <c r="LNA182" s="513"/>
      <c r="LNB182" s="513"/>
      <c r="LNC182" s="513"/>
      <c r="LND182" s="513"/>
      <c r="LNE182" s="513"/>
      <c r="LNF182" s="513"/>
      <c r="LNG182" s="513"/>
      <c r="LNH182" s="513"/>
      <c r="LNI182" s="513"/>
      <c r="LNJ182" s="513"/>
      <c r="LNK182" s="513"/>
      <c r="LNL182" s="513"/>
      <c r="LNM182" s="513"/>
      <c r="LNN182" s="513"/>
      <c r="LNO182" s="513"/>
      <c r="LNP182" s="513"/>
      <c r="LNQ182" s="513"/>
      <c r="LNR182" s="513"/>
      <c r="LNS182" s="513"/>
      <c r="LNT182" s="513"/>
      <c r="LNU182" s="513"/>
      <c r="LNV182" s="513"/>
      <c r="LNW182" s="513"/>
      <c r="LNX182" s="513"/>
      <c r="LNY182" s="513"/>
      <c r="LNZ182" s="513"/>
      <c r="LOA182" s="513"/>
      <c r="LOB182" s="513"/>
      <c r="LOC182" s="513"/>
      <c r="LOD182" s="513"/>
      <c r="LOE182" s="513"/>
      <c r="LOF182" s="513"/>
      <c r="LOG182" s="513"/>
      <c r="LOH182" s="513"/>
      <c r="LOI182" s="513"/>
      <c r="LOJ182" s="513"/>
      <c r="LOK182" s="513"/>
      <c r="LOL182" s="513"/>
      <c r="LOM182" s="513"/>
      <c r="LON182" s="513"/>
      <c r="LOO182" s="513"/>
      <c r="LOP182" s="513"/>
      <c r="LOQ182" s="513"/>
      <c r="LOR182" s="513"/>
      <c r="LOS182" s="513"/>
      <c r="LOT182" s="513"/>
      <c r="LOU182" s="513"/>
      <c r="LOV182" s="513"/>
      <c r="LOW182" s="513"/>
      <c r="LOX182" s="513"/>
      <c r="LOY182" s="513"/>
      <c r="LOZ182" s="513"/>
      <c r="LPA182" s="513"/>
      <c r="LPB182" s="513"/>
      <c r="LPC182" s="513"/>
      <c r="LPD182" s="513"/>
      <c r="LPE182" s="513"/>
      <c r="LPF182" s="513"/>
      <c r="LPG182" s="513"/>
      <c r="LPH182" s="513"/>
      <c r="LPI182" s="513"/>
      <c r="LPJ182" s="513"/>
      <c r="LPK182" s="513"/>
      <c r="LPL182" s="513"/>
      <c r="LPM182" s="513"/>
      <c r="LPN182" s="513"/>
      <c r="LPO182" s="513"/>
      <c r="LPP182" s="513"/>
      <c r="LPQ182" s="513"/>
      <c r="LPR182" s="513"/>
      <c r="LPS182" s="513"/>
      <c r="LPT182" s="513"/>
      <c r="LPU182" s="513"/>
      <c r="LPV182" s="513"/>
      <c r="LPW182" s="513"/>
      <c r="LPX182" s="513"/>
      <c r="LPY182" s="513"/>
      <c r="LPZ182" s="513"/>
      <c r="LQA182" s="513"/>
      <c r="LQB182" s="513"/>
      <c r="LQC182" s="513"/>
      <c r="LQD182" s="513"/>
      <c r="LQE182" s="513"/>
      <c r="LQF182" s="513"/>
      <c r="LQG182" s="513"/>
      <c r="LQH182" s="513"/>
      <c r="LQI182" s="513"/>
      <c r="LQJ182" s="513"/>
      <c r="LQK182" s="513"/>
      <c r="LQL182" s="513"/>
      <c r="LQM182" s="513"/>
      <c r="LQN182" s="513"/>
      <c r="LQO182" s="513"/>
      <c r="LQP182" s="513"/>
      <c r="LQQ182" s="513"/>
      <c r="LQR182" s="513"/>
      <c r="LQS182" s="513"/>
      <c r="LQT182" s="513"/>
      <c r="LQU182" s="513"/>
      <c r="LQV182" s="513"/>
      <c r="LQW182" s="513"/>
      <c r="LQX182" s="513"/>
      <c r="LQY182" s="513"/>
      <c r="LQZ182" s="513"/>
      <c r="LRA182" s="513"/>
      <c r="LRB182" s="513"/>
      <c r="LRC182" s="513"/>
      <c r="LRD182" s="513"/>
      <c r="LRE182" s="513"/>
      <c r="LRF182" s="513"/>
      <c r="LRG182" s="513"/>
      <c r="LRH182" s="513"/>
      <c r="LRI182" s="513"/>
      <c r="LRJ182" s="513"/>
      <c r="LRK182" s="513"/>
      <c r="LRL182" s="513"/>
      <c r="LRM182" s="513"/>
      <c r="LRN182" s="513"/>
      <c r="LRO182" s="513"/>
      <c r="LRP182" s="513"/>
      <c r="LRQ182" s="513"/>
      <c r="LRR182" s="513"/>
      <c r="LRS182" s="513"/>
      <c r="LRT182" s="513"/>
      <c r="LRU182" s="513"/>
      <c r="LRV182" s="513"/>
      <c r="LRW182" s="513"/>
      <c r="LRX182" s="513"/>
      <c r="LRY182" s="513"/>
      <c r="LRZ182" s="513"/>
      <c r="LSA182" s="513"/>
      <c r="LSB182" s="513"/>
      <c r="LSC182" s="513"/>
      <c r="LSD182" s="513"/>
      <c r="LSE182" s="513"/>
      <c r="LSF182" s="513"/>
      <c r="LSG182" s="513"/>
      <c r="LSH182" s="513"/>
      <c r="LSI182" s="513"/>
      <c r="LSJ182" s="513"/>
      <c r="LSK182" s="513"/>
      <c r="LSL182" s="513"/>
      <c r="LSM182" s="513"/>
      <c r="LSN182" s="513"/>
      <c r="LSO182" s="513"/>
      <c r="LSP182" s="513"/>
      <c r="LSQ182" s="513"/>
      <c r="LSR182" s="513"/>
      <c r="LSS182" s="513"/>
      <c r="LST182" s="513"/>
      <c r="LSU182" s="513"/>
      <c r="LSV182" s="513"/>
      <c r="LSW182" s="513"/>
      <c r="LSX182" s="513"/>
      <c r="LSY182" s="513"/>
      <c r="LSZ182" s="513"/>
      <c r="LTA182" s="513"/>
      <c r="LTB182" s="513"/>
      <c r="LTC182" s="513"/>
      <c r="LTD182" s="513"/>
      <c r="LTE182" s="513"/>
      <c r="LTF182" s="513"/>
      <c r="LTG182" s="513"/>
      <c r="LTH182" s="513"/>
      <c r="LTI182" s="513"/>
      <c r="LTJ182" s="513"/>
      <c r="LTK182" s="513"/>
      <c r="LTL182" s="513"/>
      <c r="LTM182" s="513"/>
      <c r="LTN182" s="513"/>
      <c r="LTO182" s="513"/>
      <c r="LTP182" s="513"/>
      <c r="LTQ182" s="513"/>
      <c r="LTR182" s="513"/>
      <c r="LTS182" s="513"/>
      <c r="LTT182" s="513"/>
      <c r="LTU182" s="513"/>
      <c r="LTV182" s="513"/>
      <c r="LTW182" s="513"/>
      <c r="LTX182" s="513"/>
      <c r="LTY182" s="513"/>
      <c r="LTZ182" s="513"/>
      <c r="LUA182" s="513"/>
      <c r="LUB182" s="513"/>
      <c r="LUC182" s="513"/>
      <c r="LUD182" s="513"/>
      <c r="LUE182" s="513"/>
      <c r="LUF182" s="513"/>
      <c r="LUG182" s="513"/>
      <c r="LUH182" s="513"/>
      <c r="LUI182" s="513"/>
      <c r="LUJ182" s="513"/>
      <c r="LUK182" s="513"/>
      <c r="LUL182" s="513"/>
      <c r="LUM182" s="513"/>
      <c r="LUN182" s="513"/>
      <c r="LUO182" s="513"/>
      <c r="LUP182" s="513"/>
      <c r="LUQ182" s="513"/>
      <c r="LUR182" s="513"/>
      <c r="LUS182" s="513"/>
      <c r="LUT182" s="513"/>
      <c r="LUU182" s="513"/>
      <c r="LUV182" s="513"/>
      <c r="LUW182" s="513"/>
      <c r="LUX182" s="513"/>
      <c r="LUY182" s="513"/>
      <c r="LUZ182" s="513"/>
      <c r="LVA182" s="513"/>
      <c r="LVB182" s="513"/>
      <c r="LVC182" s="513"/>
      <c r="LVD182" s="513"/>
      <c r="LVE182" s="513"/>
      <c r="LVF182" s="513"/>
      <c r="LVG182" s="513"/>
      <c r="LVH182" s="513"/>
      <c r="LVI182" s="513"/>
      <c r="LVJ182" s="513"/>
      <c r="LVK182" s="513"/>
      <c r="LVL182" s="513"/>
      <c r="LVM182" s="513"/>
      <c r="LVN182" s="513"/>
      <c r="LVO182" s="513"/>
      <c r="LVP182" s="513"/>
      <c r="LVQ182" s="513"/>
      <c r="LVR182" s="513"/>
      <c r="LVS182" s="513"/>
      <c r="LVT182" s="513"/>
      <c r="LVU182" s="513"/>
      <c r="LVV182" s="513"/>
      <c r="LVW182" s="513"/>
      <c r="LVX182" s="513"/>
      <c r="LVY182" s="513"/>
      <c r="LVZ182" s="513"/>
      <c r="LWA182" s="513"/>
      <c r="LWB182" s="513"/>
      <c r="LWC182" s="513"/>
      <c r="LWD182" s="513"/>
      <c r="LWE182" s="513"/>
      <c r="LWF182" s="513"/>
      <c r="LWG182" s="513"/>
      <c r="LWH182" s="513"/>
      <c r="LWI182" s="513"/>
      <c r="LWJ182" s="513"/>
      <c r="LWK182" s="513"/>
      <c r="LWL182" s="513"/>
      <c r="LWM182" s="513"/>
      <c r="LWN182" s="513"/>
      <c r="LWO182" s="513"/>
      <c r="LWP182" s="513"/>
      <c r="LWQ182" s="513"/>
      <c r="LWR182" s="513"/>
      <c r="LWS182" s="513"/>
      <c r="LWT182" s="513"/>
      <c r="LWU182" s="513"/>
      <c r="LWV182" s="513"/>
      <c r="LWW182" s="513"/>
      <c r="LWX182" s="513"/>
      <c r="LWY182" s="513"/>
      <c r="LWZ182" s="513"/>
      <c r="LXA182" s="513"/>
      <c r="LXB182" s="513"/>
      <c r="LXC182" s="513"/>
      <c r="LXD182" s="513"/>
      <c r="LXE182" s="513"/>
      <c r="LXF182" s="513"/>
      <c r="LXG182" s="513"/>
      <c r="LXH182" s="513"/>
      <c r="LXI182" s="513"/>
      <c r="LXJ182" s="513"/>
      <c r="LXK182" s="513"/>
      <c r="LXL182" s="513"/>
      <c r="LXM182" s="513"/>
      <c r="LXN182" s="513"/>
      <c r="LXO182" s="513"/>
      <c r="LXP182" s="513"/>
      <c r="LXQ182" s="513"/>
      <c r="LXR182" s="513"/>
      <c r="LXS182" s="513"/>
      <c r="LXT182" s="513"/>
      <c r="LXU182" s="513"/>
      <c r="LXV182" s="513"/>
      <c r="LXW182" s="513"/>
      <c r="LXX182" s="513"/>
      <c r="LXY182" s="513"/>
      <c r="LXZ182" s="513"/>
      <c r="LYA182" s="513"/>
      <c r="LYB182" s="513"/>
      <c r="LYC182" s="513"/>
      <c r="LYD182" s="513"/>
      <c r="LYE182" s="513"/>
      <c r="LYF182" s="513"/>
      <c r="LYG182" s="513"/>
      <c r="LYH182" s="513"/>
      <c r="LYI182" s="513"/>
      <c r="LYJ182" s="513"/>
      <c r="LYK182" s="513"/>
      <c r="LYL182" s="513"/>
      <c r="LYM182" s="513"/>
      <c r="LYN182" s="513"/>
      <c r="LYO182" s="513"/>
      <c r="LYP182" s="513"/>
      <c r="LYQ182" s="513"/>
      <c r="LYR182" s="513"/>
      <c r="LYS182" s="513"/>
      <c r="LYT182" s="513"/>
      <c r="LYU182" s="513"/>
      <c r="LYV182" s="513"/>
      <c r="LYW182" s="513"/>
      <c r="LYX182" s="513"/>
      <c r="LYY182" s="513"/>
      <c r="LYZ182" s="513"/>
      <c r="LZA182" s="513"/>
      <c r="LZB182" s="513"/>
      <c r="LZC182" s="513"/>
      <c r="LZD182" s="513"/>
      <c r="LZE182" s="513"/>
      <c r="LZF182" s="513"/>
      <c r="LZG182" s="513"/>
      <c r="LZH182" s="513"/>
      <c r="LZI182" s="513"/>
      <c r="LZJ182" s="513"/>
      <c r="LZK182" s="513"/>
      <c r="LZL182" s="513"/>
      <c r="LZM182" s="513"/>
      <c r="LZN182" s="513"/>
      <c r="LZO182" s="513"/>
      <c r="LZP182" s="513"/>
      <c r="LZQ182" s="513"/>
      <c r="LZR182" s="513"/>
      <c r="LZS182" s="513"/>
      <c r="LZT182" s="513"/>
      <c r="LZU182" s="513"/>
      <c r="LZV182" s="513"/>
      <c r="LZW182" s="513"/>
      <c r="LZX182" s="513"/>
      <c r="LZY182" s="513"/>
      <c r="LZZ182" s="513"/>
      <c r="MAA182" s="513"/>
      <c r="MAB182" s="513"/>
      <c r="MAC182" s="513"/>
      <c r="MAD182" s="513"/>
      <c r="MAE182" s="513"/>
      <c r="MAF182" s="513"/>
      <c r="MAG182" s="513"/>
      <c r="MAH182" s="513"/>
      <c r="MAI182" s="513"/>
      <c r="MAJ182" s="513"/>
      <c r="MAK182" s="513"/>
      <c r="MAL182" s="513"/>
      <c r="MAM182" s="513"/>
      <c r="MAN182" s="513"/>
      <c r="MAO182" s="513"/>
      <c r="MAP182" s="513"/>
      <c r="MAQ182" s="513"/>
      <c r="MAR182" s="513"/>
      <c r="MAS182" s="513"/>
      <c r="MAT182" s="513"/>
      <c r="MAU182" s="513"/>
      <c r="MAV182" s="513"/>
      <c r="MAW182" s="513"/>
      <c r="MAX182" s="513"/>
      <c r="MAY182" s="513"/>
      <c r="MAZ182" s="513"/>
      <c r="MBA182" s="513"/>
      <c r="MBB182" s="513"/>
      <c r="MBC182" s="513"/>
      <c r="MBD182" s="513"/>
      <c r="MBE182" s="513"/>
      <c r="MBF182" s="513"/>
      <c r="MBG182" s="513"/>
      <c r="MBH182" s="513"/>
      <c r="MBI182" s="513"/>
      <c r="MBJ182" s="513"/>
      <c r="MBK182" s="513"/>
      <c r="MBL182" s="513"/>
      <c r="MBM182" s="513"/>
      <c r="MBN182" s="513"/>
      <c r="MBO182" s="513"/>
      <c r="MBP182" s="513"/>
      <c r="MBQ182" s="513"/>
      <c r="MBR182" s="513"/>
      <c r="MBS182" s="513"/>
      <c r="MBT182" s="513"/>
      <c r="MBU182" s="513"/>
      <c r="MBV182" s="513"/>
      <c r="MBW182" s="513"/>
      <c r="MBX182" s="513"/>
      <c r="MBY182" s="513"/>
      <c r="MBZ182" s="513"/>
      <c r="MCA182" s="513"/>
      <c r="MCB182" s="513"/>
      <c r="MCC182" s="513"/>
      <c r="MCD182" s="513"/>
      <c r="MCE182" s="513"/>
      <c r="MCF182" s="513"/>
      <c r="MCG182" s="513"/>
      <c r="MCH182" s="513"/>
      <c r="MCI182" s="513"/>
      <c r="MCJ182" s="513"/>
      <c r="MCK182" s="513"/>
      <c r="MCL182" s="513"/>
      <c r="MCM182" s="513"/>
      <c r="MCN182" s="513"/>
      <c r="MCO182" s="513"/>
      <c r="MCP182" s="513"/>
      <c r="MCQ182" s="513"/>
      <c r="MCR182" s="513"/>
      <c r="MCS182" s="513"/>
      <c r="MCT182" s="513"/>
      <c r="MCU182" s="513"/>
      <c r="MCV182" s="513"/>
      <c r="MCW182" s="513"/>
      <c r="MCX182" s="513"/>
      <c r="MCY182" s="513"/>
      <c r="MCZ182" s="513"/>
      <c r="MDA182" s="513"/>
      <c r="MDB182" s="513"/>
      <c r="MDC182" s="513"/>
      <c r="MDD182" s="513"/>
      <c r="MDE182" s="513"/>
      <c r="MDF182" s="513"/>
      <c r="MDG182" s="513"/>
      <c r="MDH182" s="513"/>
      <c r="MDI182" s="513"/>
      <c r="MDJ182" s="513"/>
      <c r="MDK182" s="513"/>
      <c r="MDL182" s="513"/>
      <c r="MDM182" s="513"/>
      <c r="MDN182" s="513"/>
      <c r="MDO182" s="513"/>
      <c r="MDP182" s="513"/>
      <c r="MDQ182" s="513"/>
      <c r="MDR182" s="513"/>
      <c r="MDS182" s="513"/>
      <c r="MDT182" s="513"/>
      <c r="MDU182" s="513"/>
      <c r="MDV182" s="513"/>
      <c r="MDW182" s="513"/>
      <c r="MDX182" s="513"/>
      <c r="MDY182" s="513"/>
      <c r="MDZ182" s="513"/>
      <c r="MEA182" s="513"/>
      <c r="MEB182" s="513"/>
      <c r="MEC182" s="513"/>
      <c r="MED182" s="513"/>
      <c r="MEE182" s="513"/>
      <c r="MEF182" s="513"/>
      <c r="MEG182" s="513"/>
      <c r="MEH182" s="513"/>
      <c r="MEI182" s="513"/>
      <c r="MEJ182" s="513"/>
      <c r="MEK182" s="513"/>
      <c r="MEL182" s="513"/>
      <c r="MEM182" s="513"/>
      <c r="MEN182" s="513"/>
      <c r="MEO182" s="513"/>
      <c r="MEP182" s="513"/>
      <c r="MEQ182" s="513"/>
      <c r="MER182" s="513"/>
      <c r="MES182" s="513"/>
      <c r="MET182" s="513"/>
      <c r="MEU182" s="513"/>
      <c r="MEV182" s="513"/>
      <c r="MEW182" s="513"/>
      <c r="MEX182" s="513"/>
      <c r="MEY182" s="513"/>
      <c r="MEZ182" s="513"/>
      <c r="MFA182" s="513"/>
      <c r="MFB182" s="513"/>
      <c r="MFC182" s="513"/>
      <c r="MFD182" s="513"/>
      <c r="MFE182" s="513"/>
      <c r="MFF182" s="513"/>
      <c r="MFG182" s="513"/>
      <c r="MFH182" s="513"/>
      <c r="MFI182" s="513"/>
      <c r="MFJ182" s="513"/>
      <c r="MFK182" s="513"/>
      <c r="MFL182" s="513"/>
      <c r="MFM182" s="513"/>
      <c r="MFN182" s="513"/>
      <c r="MFO182" s="513"/>
      <c r="MFP182" s="513"/>
      <c r="MFQ182" s="513"/>
      <c r="MFR182" s="513"/>
      <c r="MFS182" s="513"/>
      <c r="MFT182" s="513"/>
      <c r="MFU182" s="513"/>
      <c r="MFV182" s="513"/>
      <c r="MFW182" s="513"/>
      <c r="MFX182" s="513"/>
      <c r="MFY182" s="513"/>
      <c r="MFZ182" s="513"/>
      <c r="MGA182" s="513"/>
      <c r="MGB182" s="513"/>
      <c r="MGC182" s="513"/>
      <c r="MGD182" s="513"/>
      <c r="MGE182" s="513"/>
      <c r="MGF182" s="513"/>
      <c r="MGG182" s="513"/>
      <c r="MGH182" s="513"/>
      <c r="MGI182" s="513"/>
      <c r="MGJ182" s="513"/>
      <c r="MGK182" s="513"/>
      <c r="MGL182" s="513"/>
      <c r="MGM182" s="513"/>
      <c r="MGN182" s="513"/>
      <c r="MGO182" s="513"/>
      <c r="MGP182" s="513"/>
      <c r="MGQ182" s="513"/>
      <c r="MGR182" s="513"/>
      <c r="MGS182" s="513"/>
      <c r="MGT182" s="513"/>
      <c r="MGU182" s="513"/>
      <c r="MGV182" s="513"/>
      <c r="MGW182" s="513"/>
      <c r="MGX182" s="513"/>
      <c r="MGY182" s="513"/>
      <c r="MGZ182" s="513"/>
      <c r="MHA182" s="513"/>
      <c r="MHB182" s="513"/>
      <c r="MHC182" s="513"/>
      <c r="MHD182" s="513"/>
      <c r="MHE182" s="513"/>
      <c r="MHF182" s="513"/>
      <c r="MHG182" s="513"/>
      <c r="MHH182" s="513"/>
      <c r="MHI182" s="513"/>
      <c r="MHJ182" s="513"/>
      <c r="MHK182" s="513"/>
      <c r="MHL182" s="513"/>
      <c r="MHM182" s="513"/>
      <c r="MHN182" s="513"/>
      <c r="MHO182" s="513"/>
      <c r="MHP182" s="513"/>
      <c r="MHQ182" s="513"/>
      <c r="MHR182" s="513"/>
      <c r="MHS182" s="513"/>
      <c r="MHT182" s="513"/>
      <c r="MHU182" s="513"/>
      <c r="MHV182" s="513"/>
      <c r="MHW182" s="513"/>
      <c r="MHX182" s="513"/>
      <c r="MHY182" s="513"/>
      <c r="MHZ182" s="513"/>
      <c r="MIA182" s="513"/>
      <c r="MIB182" s="513"/>
      <c r="MIC182" s="513"/>
      <c r="MID182" s="513"/>
      <c r="MIE182" s="513"/>
      <c r="MIF182" s="513"/>
      <c r="MIG182" s="513"/>
      <c r="MIH182" s="513"/>
      <c r="MII182" s="513"/>
      <c r="MIJ182" s="513"/>
      <c r="MIK182" s="513"/>
      <c r="MIL182" s="513"/>
      <c r="MIM182" s="513"/>
      <c r="MIN182" s="513"/>
      <c r="MIO182" s="513"/>
      <c r="MIP182" s="513"/>
      <c r="MIQ182" s="513"/>
      <c r="MIR182" s="513"/>
      <c r="MIS182" s="513"/>
      <c r="MIT182" s="513"/>
      <c r="MIU182" s="513"/>
      <c r="MIV182" s="513"/>
      <c r="MIW182" s="513"/>
      <c r="MIX182" s="513"/>
      <c r="MIY182" s="513"/>
      <c r="MIZ182" s="513"/>
      <c r="MJA182" s="513"/>
      <c r="MJB182" s="513"/>
      <c r="MJC182" s="513"/>
      <c r="MJD182" s="513"/>
      <c r="MJE182" s="513"/>
      <c r="MJF182" s="513"/>
      <c r="MJG182" s="513"/>
      <c r="MJH182" s="513"/>
      <c r="MJI182" s="513"/>
      <c r="MJJ182" s="513"/>
      <c r="MJK182" s="513"/>
      <c r="MJL182" s="513"/>
      <c r="MJM182" s="513"/>
      <c r="MJN182" s="513"/>
      <c r="MJO182" s="513"/>
      <c r="MJP182" s="513"/>
      <c r="MJQ182" s="513"/>
      <c r="MJR182" s="513"/>
      <c r="MJS182" s="513"/>
      <c r="MJT182" s="513"/>
      <c r="MJU182" s="513"/>
      <c r="MJV182" s="513"/>
      <c r="MJW182" s="513"/>
      <c r="MJX182" s="513"/>
      <c r="MJY182" s="513"/>
      <c r="MJZ182" s="513"/>
      <c r="MKA182" s="513"/>
      <c r="MKB182" s="513"/>
      <c r="MKC182" s="513"/>
      <c r="MKD182" s="513"/>
      <c r="MKE182" s="513"/>
      <c r="MKF182" s="513"/>
      <c r="MKG182" s="513"/>
      <c r="MKH182" s="513"/>
      <c r="MKI182" s="513"/>
      <c r="MKJ182" s="513"/>
      <c r="MKK182" s="513"/>
      <c r="MKL182" s="513"/>
      <c r="MKM182" s="513"/>
      <c r="MKN182" s="513"/>
      <c r="MKO182" s="513"/>
      <c r="MKP182" s="513"/>
      <c r="MKQ182" s="513"/>
      <c r="MKR182" s="513"/>
      <c r="MKS182" s="513"/>
      <c r="MKT182" s="513"/>
      <c r="MKU182" s="513"/>
      <c r="MKV182" s="513"/>
      <c r="MKW182" s="513"/>
      <c r="MKX182" s="513"/>
      <c r="MKY182" s="513"/>
      <c r="MKZ182" s="513"/>
      <c r="MLA182" s="513"/>
      <c r="MLB182" s="513"/>
      <c r="MLC182" s="513"/>
      <c r="MLD182" s="513"/>
      <c r="MLE182" s="513"/>
      <c r="MLF182" s="513"/>
      <c r="MLG182" s="513"/>
      <c r="MLH182" s="513"/>
      <c r="MLI182" s="513"/>
      <c r="MLJ182" s="513"/>
      <c r="MLK182" s="513"/>
      <c r="MLL182" s="513"/>
      <c r="MLM182" s="513"/>
      <c r="MLN182" s="513"/>
      <c r="MLO182" s="513"/>
      <c r="MLP182" s="513"/>
      <c r="MLQ182" s="513"/>
      <c r="MLR182" s="513"/>
      <c r="MLS182" s="513"/>
      <c r="MLT182" s="513"/>
      <c r="MLU182" s="513"/>
      <c r="MLV182" s="513"/>
      <c r="MLW182" s="513"/>
      <c r="MLX182" s="513"/>
      <c r="MLY182" s="513"/>
      <c r="MLZ182" s="513"/>
      <c r="MMA182" s="513"/>
      <c r="MMB182" s="513"/>
      <c r="MMC182" s="513"/>
      <c r="MMD182" s="513"/>
      <c r="MME182" s="513"/>
      <c r="MMF182" s="513"/>
      <c r="MMG182" s="513"/>
      <c r="MMH182" s="513"/>
      <c r="MMI182" s="513"/>
      <c r="MMJ182" s="513"/>
      <c r="MMK182" s="513"/>
      <c r="MML182" s="513"/>
      <c r="MMM182" s="513"/>
      <c r="MMN182" s="513"/>
      <c r="MMO182" s="513"/>
      <c r="MMP182" s="513"/>
      <c r="MMQ182" s="513"/>
      <c r="MMR182" s="513"/>
      <c r="MMS182" s="513"/>
      <c r="MMT182" s="513"/>
      <c r="MMU182" s="513"/>
      <c r="MMV182" s="513"/>
      <c r="MMW182" s="513"/>
      <c r="MMX182" s="513"/>
      <c r="MMY182" s="513"/>
      <c r="MMZ182" s="513"/>
      <c r="MNA182" s="513"/>
      <c r="MNB182" s="513"/>
      <c r="MNC182" s="513"/>
      <c r="MND182" s="513"/>
      <c r="MNE182" s="513"/>
      <c r="MNF182" s="513"/>
      <c r="MNG182" s="513"/>
      <c r="MNH182" s="513"/>
      <c r="MNI182" s="513"/>
      <c r="MNJ182" s="513"/>
      <c r="MNK182" s="513"/>
      <c r="MNL182" s="513"/>
      <c r="MNM182" s="513"/>
      <c r="MNN182" s="513"/>
      <c r="MNO182" s="513"/>
      <c r="MNP182" s="513"/>
      <c r="MNQ182" s="513"/>
      <c r="MNR182" s="513"/>
      <c r="MNS182" s="513"/>
      <c r="MNT182" s="513"/>
      <c r="MNU182" s="513"/>
      <c r="MNV182" s="513"/>
      <c r="MNW182" s="513"/>
      <c r="MNX182" s="513"/>
      <c r="MNY182" s="513"/>
      <c r="MNZ182" s="513"/>
      <c r="MOA182" s="513"/>
      <c r="MOB182" s="513"/>
      <c r="MOC182" s="513"/>
      <c r="MOD182" s="513"/>
      <c r="MOE182" s="513"/>
      <c r="MOF182" s="513"/>
      <c r="MOG182" s="513"/>
      <c r="MOH182" s="513"/>
      <c r="MOI182" s="513"/>
      <c r="MOJ182" s="513"/>
      <c r="MOK182" s="513"/>
      <c r="MOL182" s="513"/>
      <c r="MOM182" s="513"/>
      <c r="MON182" s="513"/>
      <c r="MOO182" s="513"/>
      <c r="MOP182" s="513"/>
      <c r="MOQ182" s="513"/>
      <c r="MOR182" s="513"/>
      <c r="MOS182" s="513"/>
      <c r="MOT182" s="513"/>
      <c r="MOU182" s="513"/>
      <c r="MOV182" s="513"/>
      <c r="MOW182" s="513"/>
      <c r="MOX182" s="513"/>
      <c r="MOY182" s="513"/>
      <c r="MOZ182" s="513"/>
      <c r="MPA182" s="513"/>
      <c r="MPB182" s="513"/>
      <c r="MPC182" s="513"/>
      <c r="MPD182" s="513"/>
      <c r="MPE182" s="513"/>
      <c r="MPF182" s="513"/>
      <c r="MPG182" s="513"/>
      <c r="MPH182" s="513"/>
      <c r="MPI182" s="513"/>
      <c r="MPJ182" s="513"/>
      <c r="MPK182" s="513"/>
      <c r="MPL182" s="513"/>
      <c r="MPM182" s="513"/>
      <c r="MPN182" s="513"/>
      <c r="MPO182" s="513"/>
      <c r="MPP182" s="513"/>
      <c r="MPQ182" s="513"/>
      <c r="MPR182" s="513"/>
      <c r="MPS182" s="513"/>
      <c r="MPT182" s="513"/>
      <c r="MPU182" s="513"/>
      <c r="MPV182" s="513"/>
      <c r="MPW182" s="513"/>
      <c r="MPX182" s="513"/>
      <c r="MPY182" s="513"/>
      <c r="MPZ182" s="513"/>
      <c r="MQA182" s="513"/>
      <c r="MQB182" s="513"/>
      <c r="MQC182" s="513"/>
      <c r="MQD182" s="513"/>
      <c r="MQE182" s="513"/>
      <c r="MQF182" s="513"/>
      <c r="MQG182" s="513"/>
      <c r="MQH182" s="513"/>
      <c r="MQI182" s="513"/>
      <c r="MQJ182" s="513"/>
      <c r="MQK182" s="513"/>
      <c r="MQL182" s="513"/>
      <c r="MQM182" s="513"/>
      <c r="MQN182" s="513"/>
      <c r="MQO182" s="513"/>
      <c r="MQP182" s="513"/>
      <c r="MQQ182" s="513"/>
      <c r="MQR182" s="513"/>
      <c r="MQS182" s="513"/>
      <c r="MQT182" s="513"/>
      <c r="MQU182" s="513"/>
      <c r="MQV182" s="513"/>
      <c r="MQW182" s="513"/>
      <c r="MQX182" s="513"/>
      <c r="MQY182" s="513"/>
      <c r="MQZ182" s="513"/>
      <c r="MRA182" s="513"/>
      <c r="MRB182" s="513"/>
      <c r="MRC182" s="513"/>
      <c r="MRD182" s="513"/>
      <c r="MRE182" s="513"/>
      <c r="MRF182" s="513"/>
      <c r="MRG182" s="513"/>
      <c r="MRH182" s="513"/>
      <c r="MRI182" s="513"/>
      <c r="MRJ182" s="513"/>
      <c r="MRK182" s="513"/>
      <c r="MRL182" s="513"/>
      <c r="MRM182" s="513"/>
      <c r="MRN182" s="513"/>
      <c r="MRO182" s="513"/>
      <c r="MRP182" s="513"/>
      <c r="MRQ182" s="513"/>
      <c r="MRR182" s="513"/>
      <c r="MRS182" s="513"/>
      <c r="MRT182" s="513"/>
      <c r="MRU182" s="513"/>
      <c r="MRV182" s="513"/>
      <c r="MRW182" s="513"/>
      <c r="MRX182" s="513"/>
      <c r="MRY182" s="513"/>
      <c r="MRZ182" s="513"/>
      <c r="MSA182" s="513"/>
      <c r="MSB182" s="513"/>
      <c r="MSC182" s="513"/>
      <c r="MSD182" s="513"/>
      <c r="MSE182" s="513"/>
      <c r="MSF182" s="513"/>
      <c r="MSG182" s="513"/>
      <c r="MSH182" s="513"/>
      <c r="MSI182" s="513"/>
      <c r="MSJ182" s="513"/>
      <c r="MSK182" s="513"/>
      <c r="MSL182" s="513"/>
      <c r="MSM182" s="513"/>
      <c r="MSN182" s="513"/>
      <c r="MSO182" s="513"/>
      <c r="MSP182" s="513"/>
      <c r="MSQ182" s="513"/>
      <c r="MSR182" s="513"/>
      <c r="MSS182" s="513"/>
      <c r="MST182" s="513"/>
      <c r="MSU182" s="513"/>
      <c r="MSV182" s="513"/>
      <c r="MSW182" s="513"/>
      <c r="MSX182" s="513"/>
      <c r="MSY182" s="513"/>
      <c r="MSZ182" s="513"/>
      <c r="MTA182" s="513"/>
      <c r="MTB182" s="513"/>
      <c r="MTC182" s="513"/>
      <c r="MTD182" s="513"/>
      <c r="MTE182" s="513"/>
      <c r="MTF182" s="513"/>
      <c r="MTG182" s="513"/>
      <c r="MTH182" s="513"/>
      <c r="MTI182" s="513"/>
      <c r="MTJ182" s="513"/>
      <c r="MTK182" s="513"/>
      <c r="MTL182" s="513"/>
      <c r="MTM182" s="513"/>
      <c r="MTN182" s="513"/>
      <c r="MTO182" s="513"/>
      <c r="MTP182" s="513"/>
      <c r="MTQ182" s="513"/>
      <c r="MTR182" s="513"/>
      <c r="MTS182" s="513"/>
      <c r="MTT182" s="513"/>
      <c r="MTU182" s="513"/>
      <c r="MTV182" s="513"/>
      <c r="MTW182" s="513"/>
      <c r="MTX182" s="513"/>
      <c r="MTY182" s="513"/>
      <c r="MTZ182" s="513"/>
      <c r="MUA182" s="513"/>
      <c r="MUB182" s="513"/>
      <c r="MUC182" s="513"/>
      <c r="MUD182" s="513"/>
      <c r="MUE182" s="513"/>
      <c r="MUF182" s="513"/>
      <c r="MUG182" s="513"/>
      <c r="MUH182" s="513"/>
      <c r="MUI182" s="513"/>
      <c r="MUJ182" s="513"/>
      <c r="MUK182" s="513"/>
      <c r="MUL182" s="513"/>
      <c r="MUM182" s="513"/>
      <c r="MUN182" s="513"/>
      <c r="MUO182" s="513"/>
      <c r="MUP182" s="513"/>
      <c r="MUQ182" s="513"/>
      <c r="MUR182" s="513"/>
      <c r="MUS182" s="513"/>
      <c r="MUT182" s="513"/>
      <c r="MUU182" s="513"/>
      <c r="MUV182" s="513"/>
      <c r="MUW182" s="513"/>
      <c r="MUX182" s="513"/>
      <c r="MUY182" s="513"/>
      <c r="MUZ182" s="513"/>
      <c r="MVA182" s="513"/>
      <c r="MVB182" s="513"/>
      <c r="MVC182" s="513"/>
      <c r="MVD182" s="513"/>
      <c r="MVE182" s="513"/>
      <c r="MVF182" s="513"/>
      <c r="MVG182" s="513"/>
      <c r="MVH182" s="513"/>
      <c r="MVI182" s="513"/>
      <c r="MVJ182" s="513"/>
      <c r="MVK182" s="513"/>
      <c r="MVL182" s="513"/>
      <c r="MVM182" s="513"/>
      <c r="MVN182" s="513"/>
      <c r="MVO182" s="513"/>
      <c r="MVP182" s="513"/>
      <c r="MVQ182" s="513"/>
      <c r="MVR182" s="513"/>
      <c r="MVS182" s="513"/>
      <c r="MVT182" s="513"/>
      <c r="MVU182" s="513"/>
      <c r="MVV182" s="513"/>
      <c r="MVW182" s="513"/>
      <c r="MVX182" s="513"/>
      <c r="MVY182" s="513"/>
      <c r="MVZ182" s="513"/>
      <c r="MWA182" s="513"/>
      <c r="MWB182" s="513"/>
      <c r="MWC182" s="513"/>
      <c r="MWD182" s="513"/>
      <c r="MWE182" s="513"/>
      <c r="MWF182" s="513"/>
      <c r="MWG182" s="513"/>
      <c r="MWH182" s="513"/>
      <c r="MWI182" s="513"/>
      <c r="MWJ182" s="513"/>
      <c r="MWK182" s="513"/>
      <c r="MWL182" s="513"/>
      <c r="MWM182" s="513"/>
      <c r="MWN182" s="513"/>
      <c r="MWO182" s="513"/>
      <c r="MWP182" s="513"/>
      <c r="MWQ182" s="513"/>
      <c r="MWR182" s="513"/>
      <c r="MWS182" s="513"/>
      <c r="MWT182" s="513"/>
      <c r="MWU182" s="513"/>
      <c r="MWV182" s="513"/>
      <c r="MWW182" s="513"/>
      <c r="MWX182" s="513"/>
      <c r="MWY182" s="513"/>
      <c r="MWZ182" s="513"/>
      <c r="MXA182" s="513"/>
      <c r="MXB182" s="513"/>
      <c r="MXC182" s="513"/>
      <c r="MXD182" s="513"/>
      <c r="MXE182" s="513"/>
      <c r="MXF182" s="513"/>
      <c r="MXG182" s="513"/>
      <c r="MXH182" s="513"/>
      <c r="MXI182" s="513"/>
      <c r="MXJ182" s="513"/>
      <c r="MXK182" s="513"/>
      <c r="MXL182" s="513"/>
      <c r="MXM182" s="513"/>
      <c r="MXN182" s="513"/>
      <c r="MXO182" s="513"/>
      <c r="MXP182" s="513"/>
      <c r="MXQ182" s="513"/>
      <c r="MXR182" s="513"/>
      <c r="MXS182" s="513"/>
      <c r="MXT182" s="513"/>
      <c r="MXU182" s="513"/>
      <c r="MXV182" s="513"/>
      <c r="MXW182" s="513"/>
      <c r="MXX182" s="513"/>
      <c r="MXY182" s="513"/>
      <c r="MXZ182" s="513"/>
      <c r="MYA182" s="513"/>
      <c r="MYB182" s="513"/>
      <c r="MYC182" s="513"/>
      <c r="MYD182" s="513"/>
      <c r="MYE182" s="513"/>
      <c r="MYF182" s="513"/>
      <c r="MYG182" s="513"/>
      <c r="MYH182" s="513"/>
      <c r="MYI182" s="513"/>
      <c r="MYJ182" s="513"/>
      <c r="MYK182" s="513"/>
      <c r="MYL182" s="513"/>
      <c r="MYM182" s="513"/>
      <c r="MYN182" s="513"/>
      <c r="MYO182" s="513"/>
      <c r="MYP182" s="513"/>
      <c r="MYQ182" s="513"/>
      <c r="MYR182" s="513"/>
      <c r="MYS182" s="513"/>
      <c r="MYT182" s="513"/>
      <c r="MYU182" s="513"/>
      <c r="MYV182" s="513"/>
      <c r="MYW182" s="513"/>
      <c r="MYX182" s="513"/>
      <c r="MYY182" s="513"/>
      <c r="MYZ182" s="513"/>
      <c r="MZA182" s="513"/>
      <c r="MZB182" s="513"/>
      <c r="MZC182" s="513"/>
      <c r="MZD182" s="513"/>
      <c r="MZE182" s="513"/>
      <c r="MZF182" s="513"/>
      <c r="MZG182" s="513"/>
      <c r="MZH182" s="513"/>
      <c r="MZI182" s="513"/>
      <c r="MZJ182" s="513"/>
      <c r="MZK182" s="513"/>
      <c r="MZL182" s="513"/>
      <c r="MZM182" s="513"/>
      <c r="MZN182" s="513"/>
      <c r="MZO182" s="513"/>
      <c r="MZP182" s="513"/>
      <c r="MZQ182" s="513"/>
      <c r="MZR182" s="513"/>
      <c r="MZS182" s="513"/>
      <c r="MZT182" s="513"/>
      <c r="MZU182" s="513"/>
      <c r="MZV182" s="513"/>
      <c r="MZW182" s="513"/>
      <c r="MZX182" s="513"/>
      <c r="MZY182" s="513"/>
      <c r="MZZ182" s="513"/>
      <c r="NAA182" s="513"/>
      <c r="NAB182" s="513"/>
      <c r="NAC182" s="513"/>
      <c r="NAD182" s="513"/>
      <c r="NAE182" s="513"/>
      <c r="NAF182" s="513"/>
      <c r="NAG182" s="513"/>
      <c r="NAH182" s="513"/>
      <c r="NAI182" s="513"/>
      <c r="NAJ182" s="513"/>
      <c r="NAK182" s="513"/>
      <c r="NAL182" s="513"/>
      <c r="NAM182" s="513"/>
      <c r="NAN182" s="513"/>
      <c r="NAO182" s="513"/>
      <c r="NAP182" s="513"/>
      <c r="NAQ182" s="513"/>
      <c r="NAR182" s="513"/>
      <c r="NAS182" s="513"/>
      <c r="NAT182" s="513"/>
      <c r="NAU182" s="513"/>
      <c r="NAV182" s="513"/>
      <c r="NAW182" s="513"/>
      <c r="NAX182" s="513"/>
      <c r="NAY182" s="513"/>
      <c r="NAZ182" s="513"/>
      <c r="NBA182" s="513"/>
      <c r="NBB182" s="513"/>
      <c r="NBC182" s="513"/>
      <c r="NBD182" s="513"/>
      <c r="NBE182" s="513"/>
      <c r="NBF182" s="513"/>
      <c r="NBG182" s="513"/>
      <c r="NBH182" s="513"/>
      <c r="NBI182" s="513"/>
      <c r="NBJ182" s="513"/>
      <c r="NBK182" s="513"/>
      <c r="NBL182" s="513"/>
      <c r="NBM182" s="513"/>
      <c r="NBN182" s="513"/>
      <c r="NBO182" s="513"/>
      <c r="NBP182" s="513"/>
      <c r="NBQ182" s="513"/>
      <c r="NBR182" s="513"/>
      <c r="NBS182" s="513"/>
      <c r="NBT182" s="513"/>
      <c r="NBU182" s="513"/>
      <c r="NBV182" s="513"/>
      <c r="NBW182" s="513"/>
      <c r="NBX182" s="513"/>
      <c r="NBY182" s="513"/>
      <c r="NBZ182" s="513"/>
      <c r="NCA182" s="513"/>
      <c r="NCB182" s="513"/>
      <c r="NCC182" s="513"/>
      <c r="NCD182" s="513"/>
      <c r="NCE182" s="513"/>
      <c r="NCF182" s="513"/>
      <c r="NCG182" s="513"/>
      <c r="NCH182" s="513"/>
      <c r="NCI182" s="513"/>
      <c r="NCJ182" s="513"/>
      <c r="NCK182" s="513"/>
      <c r="NCL182" s="513"/>
      <c r="NCM182" s="513"/>
      <c r="NCN182" s="513"/>
      <c r="NCO182" s="513"/>
      <c r="NCP182" s="513"/>
      <c r="NCQ182" s="513"/>
      <c r="NCR182" s="513"/>
      <c r="NCS182" s="513"/>
      <c r="NCT182" s="513"/>
      <c r="NCU182" s="513"/>
      <c r="NCV182" s="513"/>
      <c r="NCW182" s="513"/>
      <c r="NCX182" s="513"/>
      <c r="NCY182" s="513"/>
      <c r="NCZ182" s="513"/>
      <c r="NDA182" s="513"/>
      <c r="NDB182" s="513"/>
      <c r="NDC182" s="513"/>
      <c r="NDD182" s="513"/>
      <c r="NDE182" s="513"/>
      <c r="NDF182" s="513"/>
      <c r="NDG182" s="513"/>
      <c r="NDH182" s="513"/>
      <c r="NDI182" s="513"/>
      <c r="NDJ182" s="513"/>
      <c r="NDK182" s="513"/>
      <c r="NDL182" s="513"/>
      <c r="NDM182" s="513"/>
      <c r="NDN182" s="513"/>
      <c r="NDO182" s="513"/>
      <c r="NDP182" s="513"/>
      <c r="NDQ182" s="513"/>
      <c r="NDR182" s="513"/>
      <c r="NDS182" s="513"/>
      <c r="NDT182" s="513"/>
      <c r="NDU182" s="513"/>
      <c r="NDV182" s="513"/>
      <c r="NDW182" s="513"/>
      <c r="NDX182" s="513"/>
      <c r="NDY182" s="513"/>
      <c r="NDZ182" s="513"/>
      <c r="NEA182" s="513"/>
      <c r="NEB182" s="513"/>
      <c r="NEC182" s="513"/>
      <c r="NED182" s="513"/>
      <c r="NEE182" s="513"/>
      <c r="NEF182" s="513"/>
      <c r="NEG182" s="513"/>
      <c r="NEH182" s="513"/>
      <c r="NEI182" s="513"/>
      <c r="NEJ182" s="513"/>
      <c r="NEK182" s="513"/>
      <c r="NEL182" s="513"/>
      <c r="NEM182" s="513"/>
      <c r="NEN182" s="513"/>
      <c r="NEO182" s="513"/>
      <c r="NEP182" s="513"/>
      <c r="NEQ182" s="513"/>
      <c r="NER182" s="513"/>
      <c r="NES182" s="513"/>
      <c r="NET182" s="513"/>
      <c r="NEU182" s="513"/>
      <c r="NEV182" s="513"/>
      <c r="NEW182" s="513"/>
      <c r="NEX182" s="513"/>
      <c r="NEY182" s="513"/>
      <c r="NEZ182" s="513"/>
      <c r="NFA182" s="513"/>
      <c r="NFB182" s="513"/>
      <c r="NFC182" s="513"/>
      <c r="NFD182" s="513"/>
      <c r="NFE182" s="513"/>
      <c r="NFF182" s="513"/>
      <c r="NFG182" s="513"/>
      <c r="NFH182" s="513"/>
      <c r="NFI182" s="513"/>
      <c r="NFJ182" s="513"/>
      <c r="NFK182" s="513"/>
      <c r="NFL182" s="513"/>
      <c r="NFM182" s="513"/>
      <c r="NFN182" s="513"/>
      <c r="NFO182" s="513"/>
      <c r="NFP182" s="513"/>
      <c r="NFQ182" s="513"/>
      <c r="NFR182" s="513"/>
      <c r="NFS182" s="513"/>
      <c r="NFT182" s="513"/>
      <c r="NFU182" s="513"/>
      <c r="NFV182" s="513"/>
      <c r="NFW182" s="513"/>
      <c r="NFX182" s="513"/>
      <c r="NFY182" s="513"/>
      <c r="NFZ182" s="513"/>
      <c r="NGA182" s="513"/>
      <c r="NGB182" s="513"/>
      <c r="NGC182" s="513"/>
      <c r="NGD182" s="513"/>
      <c r="NGE182" s="513"/>
      <c r="NGF182" s="513"/>
      <c r="NGG182" s="513"/>
      <c r="NGH182" s="513"/>
      <c r="NGI182" s="513"/>
      <c r="NGJ182" s="513"/>
      <c r="NGK182" s="513"/>
      <c r="NGL182" s="513"/>
      <c r="NGM182" s="513"/>
      <c r="NGN182" s="513"/>
      <c r="NGO182" s="513"/>
      <c r="NGP182" s="513"/>
      <c r="NGQ182" s="513"/>
      <c r="NGR182" s="513"/>
      <c r="NGS182" s="513"/>
      <c r="NGT182" s="513"/>
      <c r="NGU182" s="513"/>
      <c r="NGV182" s="513"/>
      <c r="NGW182" s="513"/>
      <c r="NGX182" s="513"/>
      <c r="NGY182" s="513"/>
      <c r="NGZ182" s="513"/>
      <c r="NHA182" s="513"/>
      <c r="NHB182" s="513"/>
      <c r="NHC182" s="513"/>
      <c r="NHD182" s="513"/>
      <c r="NHE182" s="513"/>
      <c r="NHF182" s="513"/>
      <c r="NHG182" s="513"/>
      <c r="NHH182" s="513"/>
      <c r="NHI182" s="513"/>
      <c r="NHJ182" s="513"/>
      <c r="NHK182" s="513"/>
      <c r="NHL182" s="513"/>
      <c r="NHM182" s="513"/>
      <c r="NHN182" s="513"/>
      <c r="NHO182" s="513"/>
      <c r="NHP182" s="513"/>
      <c r="NHQ182" s="513"/>
      <c r="NHR182" s="513"/>
      <c r="NHS182" s="513"/>
      <c r="NHT182" s="513"/>
      <c r="NHU182" s="513"/>
      <c r="NHV182" s="513"/>
      <c r="NHW182" s="513"/>
      <c r="NHX182" s="513"/>
      <c r="NHY182" s="513"/>
      <c r="NHZ182" s="513"/>
      <c r="NIA182" s="513"/>
      <c r="NIB182" s="513"/>
      <c r="NIC182" s="513"/>
      <c r="NID182" s="513"/>
      <c r="NIE182" s="513"/>
      <c r="NIF182" s="513"/>
      <c r="NIG182" s="513"/>
      <c r="NIH182" s="513"/>
      <c r="NII182" s="513"/>
      <c r="NIJ182" s="513"/>
      <c r="NIK182" s="513"/>
      <c r="NIL182" s="513"/>
      <c r="NIM182" s="513"/>
      <c r="NIN182" s="513"/>
      <c r="NIO182" s="513"/>
      <c r="NIP182" s="513"/>
      <c r="NIQ182" s="513"/>
      <c r="NIR182" s="513"/>
      <c r="NIS182" s="513"/>
      <c r="NIT182" s="513"/>
      <c r="NIU182" s="513"/>
      <c r="NIV182" s="513"/>
      <c r="NIW182" s="513"/>
      <c r="NIX182" s="513"/>
      <c r="NIY182" s="513"/>
      <c r="NIZ182" s="513"/>
      <c r="NJA182" s="513"/>
      <c r="NJB182" s="513"/>
      <c r="NJC182" s="513"/>
      <c r="NJD182" s="513"/>
      <c r="NJE182" s="513"/>
      <c r="NJF182" s="513"/>
      <c r="NJG182" s="513"/>
      <c r="NJH182" s="513"/>
      <c r="NJI182" s="513"/>
      <c r="NJJ182" s="513"/>
      <c r="NJK182" s="513"/>
      <c r="NJL182" s="513"/>
      <c r="NJM182" s="513"/>
      <c r="NJN182" s="513"/>
      <c r="NJO182" s="513"/>
      <c r="NJP182" s="513"/>
      <c r="NJQ182" s="513"/>
      <c r="NJR182" s="513"/>
      <c r="NJS182" s="513"/>
      <c r="NJT182" s="513"/>
      <c r="NJU182" s="513"/>
      <c r="NJV182" s="513"/>
      <c r="NJW182" s="513"/>
      <c r="NJX182" s="513"/>
      <c r="NJY182" s="513"/>
      <c r="NJZ182" s="513"/>
      <c r="NKA182" s="513"/>
      <c r="NKB182" s="513"/>
      <c r="NKC182" s="513"/>
      <c r="NKD182" s="513"/>
      <c r="NKE182" s="513"/>
      <c r="NKF182" s="513"/>
      <c r="NKG182" s="513"/>
      <c r="NKH182" s="513"/>
      <c r="NKI182" s="513"/>
      <c r="NKJ182" s="513"/>
      <c r="NKK182" s="513"/>
      <c r="NKL182" s="513"/>
      <c r="NKM182" s="513"/>
      <c r="NKN182" s="513"/>
      <c r="NKO182" s="513"/>
      <c r="NKP182" s="513"/>
      <c r="NKQ182" s="513"/>
      <c r="NKR182" s="513"/>
      <c r="NKS182" s="513"/>
      <c r="NKT182" s="513"/>
      <c r="NKU182" s="513"/>
      <c r="NKV182" s="513"/>
      <c r="NKW182" s="513"/>
      <c r="NKX182" s="513"/>
      <c r="NKY182" s="513"/>
      <c r="NKZ182" s="513"/>
      <c r="NLA182" s="513"/>
      <c r="NLB182" s="513"/>
      <c r="NLC182" s="513"/>
      <c r="NLD182" s="513"/>
      <c r="NLE182" s="513"/>
      <c r="NLF182" s="513"/>
      <c r="NLG182" s="513"/>
      <c r="NLH182" s="513"/>
      <c r="NLI182" s="513"/>
      <c r="NLJ182" s="513"/>
      <c r="NLK182" s="513"/>
      <c r="NLL182" s="513"/>
      <c r="NLM182" s="513"/>
      <c r="NLN182" s="513"/>
      <c r="NLO182" s="513"/>
      <c r="NLP182" s="513"/>
      <c r="NLQ182" s="513"/>
      <c r="NLR182" s="513"/>
      <c r="NLS182" s="513"/>
      <c r="NLT182" s="513"/>
      <c r="NLU182" s="513"/>
      <c r="NLV182" s="513"/>
      <c r="NLW182" s="513"/>
      <c r="NLX182" s="513"/>
      <c r="NLY182" s="513"/>
      <c r="NLZ182" s="513"/>
      <c r="NMA182" s="513"/>
      <c r="NMB182" s="513"/>
      <c r="NMC182" s="513"/>
      <c r="NMD182" s="513"/>
      <c r="NME182" s="513"/>
      <c r="NMF182" s="513"/>
      <c r="NMG182" s="513"/>
      <c r="NMH182" s="513"/>
      <c r="NMI182" s="513"/>
      <c r="NMJ182" s="513"/>
      <c r="NMK182" s="513"/>
      <c r="NML182" s="513"/>
      <c r="NMM182" s="513"/>
      <c r="NMN182" s="513"/>
      <c r="NMO182" s="513"/>
      <c r="NMP182" s="513"/>
      <c r="NMQ182" s="513"/>
      <c r="NMR182" s="513"/>
      <c r="NMS182" s="513"/>
      <c r="NMT182" s="513"/>
      <c r="NMU182" s="513"/>
      <c r="NMV182" s="513"/>
      <c r="NMW182" s="513"/>
      <c r="NMX182" s="513"/>
      <c r="NMY182" s="513"/>
      <c r="NMZ182" s="513"/>
      <c r="NNA182" s="513"/>
      <c r="NNB182" s="513"/>
      <c r="NNC182" s="513"/>
      <c r="NND182" s="513"/>
      <c r="NNE182" s="513"/>
      <c r="NNF182" s="513"/>
      <c r="NNG182" s="513"/>
      <c r="NNH182" s="513"/>
      <c r="NNI182" s="513"/>
      <c r="NNJ182" s="513"/>
      <c r="NNK182" s="513"/>
      <c r="NNL182" s="513"/>
      <c r="NNM182" s="513"/>
      <c r="NNN182" s="513"/>
      <c r="NNO182" s="513"/>
      <c r="NNP182" s="513"/>
      <c r="NNQ182" s="513"/>
      <c r="NNR182" s="513"/>
      <c r="NNS182" s="513"/>
      <c r="NNT182" s="513"/>
      <c r="NNU182" s="513"/>
      <c r="NNV182" s="513"/>
      <c r="NNW182" s="513"/>
      <c r="NNX182" s="513"/>
      <c r="NNY182" s="513"/>
      <c r="NNZ182" s="513"/>
      <c r="NOA182" s="513"/>
      <c r="NOB182" s="513"/>
      <c r="NOC182" s="513"/>
      <c r="NOD182" s="513"/>
      <c r="NOE182" s="513"/>
      <c r="NOF182" s="513"/>
      <c r="NOG182" s="513"/>
      <c r="NOH182" s="513"/>
      <c r="NOI182" s="513"/>
      <c r="NOJ182" s="513"/>
      <c r="NOK182" s="513"/>
      <c r="NOL182" s="513"/>
      <c r="NOM182" s="513"/>
      <c r="NON182" s="513"/>
      <c r="NOO182" s="513"/>
      <c r="NOP182" s="513"/>
      <c r="NOQ182" s="513"/>
      <c r="NOR182" s="513"/>
      <c r="NOS182" s="513"/>
      <c r="NOT182" s="513"/>
      <c r="NOU182" s="513"/>
      <c r="NOV182" s="513"/>
      <c r="NOW182" s="513"/>
      <c r="NOX182" s="513"/>
      <c r="NOY182" s="513"/>
      <c r="NOZ182" s="513"/>
      <c r="NPA182" s="513"/>
      <c r="NPB182" s="513"/>
      <c r="NPC182" s="513"/>
      <c r="NPD182" s="513"/>
      <c r="NPE182" s="513"/>
      <c r="NPF182" s="513"/>
      <c r="NPG182" s="513"/>
      <c r="NPH182" s="513"/>
      <c r="NPI182" s="513"/>
      <c r="NPJ182" s="513"/>
      <c r="NPK182" s="513"/>
      <c r="NPL182" s="513"/>
      <c r="NPM182" s="513"/>
      <c r="NPN182" s="513"/>
      <c r="NPO182" s="513"/>
      <c r="NPP182" s="513"/>
      <c r="NPQ182" s="513"/>
      <c r="NPR182" s="513"/>
      <c r="NPS182" s="513"/>
      <c r="NPT182" s="513"/>
      <c r="NPU182" s="513"/>
      <c r="NPV182" s="513"/>
      <c r="NPW182" s="513"/>
      <c r="NPX182" s="513"/>
      <c r="NPY182" s="513"/>
      <c r="NPZ182" s="513"/>
      <c r="NQA182" s="513"/>
      <c r="NQB182" s="513"/>
      <c r="NQC182" s="513"/>
      <c r="NQD182" s="513"/>
      <c r="NQE182" s="513"/>
      <c r="NQF182" s="513"/>
      <c r="NQG182" s="513"/>
      <c r="NQH182" s="513"/>
      <c r="NQI182" s="513"/>
      <c r="NQJ182" s="513"/>
      <c r="NQK182" s="513"/>
      <c r="NQL182" s="513"/>
      <c r="NQM182" s="513"/>
      <c r="NQN182" s="513"/>
      <c r="NQO182" s="513"/>
      <c r="NQP182" s="513"/>
      <c r="NQQ182" s="513"/>
      <c r="NQR182" s="513"/>
      <c r="NQS182" s="513"/>
      <c r="NQT182" s="513"/>
      <c r="NQU182" s="513"/>
      <c r="NQV182" s="513"/>
      <c r="NQW182" s="513"/>
      <c r="NQX182" s="513"/>
      <c r="NQY182" s="513"/>
      <c r="NQZ182" s="513"/>
      <c r="NRA182" s="513"/>
      <c r="NRB182" s="513"/>
      <c r="NRC182" s="513"/>
      <c r="NRD182" s="513"/>
      <c r="NRE182" s="513"/>
      <c r="NRF182" s="513"/>
      <c r="NRG182" s="513"/>
      <c r="NRH182" s="513"/>
      <c r="NRI182" s="513"/>
      <c r="NRJ182" s="513"/>
      <c r="NRK182" s="513"/>
      <c r="NRL182" s="513"/>
      <c r="NRM182" s="513"/>
      <c r="NRN182" s="513"/>
      <c r="NRO182" s="513"/>
      <c r="NRP182" s="513"/>
      <c r="NRQ182" s="513"/>
      <c r="NRR182" s="513"/>
      <c r="NRS182" s="513"/>
      <c r="NRT182" s="513"/>
      <c r="NRU182" s="513"/>
      <c r="NRV182" s="513"/>
      <c r="NRW182" s="513"/>
      <c r="NRX182" s="513"/>
      <c r="NRY182" s="513"/>
      <c r="NRZ182" s="513"/>
      <c r="NSA182" s="513"/>
      <c r="NSB182" s="513"/>
      <c r="NSC182" s="513"/>
      <c r="NSD182" s="513"/>
      <c r="NSE182" s="513"/>
      <c r="NSF182" s="513"/>
      <c r="NSG182" s="513"/>
      <c r="NSH182" s="513"/>
      <c r="NSI182" s="513"/>
      <c r="NSJ182" s="513"/>
      <c r="NSK182" s="513"/>
      <c r="NSL182" s="513"/>
      <c r="NSM182" s="513"/>
      <c r="NSN182" s="513"/>
      <c r="NSO182" s="513"/>
      <c r="NSP182" s="513"/>
      <c r="NSQ182" s="513"/>
      <c r="NSR182" s="513"/>
      <c r="NSS182" s="513"/>
      <c r="NST182" s="513"/>
      <c r="NSU182" s="513"/>
      <c r="NSV182" s="513"/>
      <c r="NSW182" s="513"/>
      <c r="NSX182" s="513"/>
      <c r="NSY182" s="513"/>
      <c r="NSZ182" s="513"/>
      <c r="NTA182" s="513"/>
      <c r="NTB182" s="513"/>
      <c r="NTC182" s="513"/>
      <c r="NTD182" s="513"/>
      <c r="NTE182" s="513"/>
      <c r="NTF182" s="513"/>
      <c r="NTG182" s="513"/>
      <c r="NTH182" s="513"/>
      <c r="NTI182" s="513"/>
      <c r="NTJ182" s="513"/>
      <c r="NTK182" s="513"/>
      <c r="NTL182" s="513"/>
      <c r="NTM182" s="513"/>
      <c r="NTN182" s="513"/>
      <c r="NTO182" s="513"/>
      <c r="NTP182" s="513"/>
      <c r="NTQ182" s="513"/>
      <c r="NTR182" s="513"/>
      <c r="NTS182" s="513"/>
      <c r="NTT182" s="513"/>
      <c r="NTU182" s="513"/>
      <c r="NTV182" s="513"/>
      <c r="NTW182" s="513"/>
      <c r="NTX182" s="513"/>
      <c r="NTY182" s="513"/>
      <c r="NTZ182" s="513"/>
      <c r="NUA182" s="513"/>
      <c r="NUB182" s="513"/>
      <c r="NUC182" s="513"/>
      <c r="NUD182" s="513"/>
      <c r="NUE182" s="513"/>
      <c r="NUF182" s="513"/>
      <c r="NUG182" s="513"/>
      <c r="NUH182" s="513"/>
      <c r="NUI182" s="513"/>
      <c r="NUJ182" s="513"/>
      <c r="NUK182" s="513"/>
      <c r="NUL182" s="513"/>
      <c r="NUM182" s="513"/>
      <c r="NUN182" s="513"/>
      <c r="NUO182" s="513"/>
      <c r="NUP182" s="513"/>
      <c r="NUQ182" s="513"/>
      <c r="NUR182" s="513"/>
      <c r="NUS182" s="513"/>
      <c r="NUT182" s="513"/>
      <c r="NUU182" s="513"/>
      <c r="NUV182" s="513"/>
      <c r="NUW182" s="513"/>
      <c r="NUX182" s="513"/>
      <c r="NUY182" s="513"/>
      <c r="NUZ182" s="513"/>
      <c r="NVA182" s="513"/>
      <c r="NVB182" s="513"/>
      <c r="NVC182" s="513"/>
      <c r="NVD182" s="513"/>
      <c r="NVE182" s="513"/>
      <c r="NVF182" s="513"/>
      <c r="NVG182" s="513"/>
      <c r="NVH182" s="513"/>
      <c r="NVI182" s="513"/>
      <c r="NVJ182" s="513"/>
      <c r="NVK182" s="513"/>
      <c r="NVL182" s="513"/>
      <c r="NVM182" s="513"/>
      <c r="NVN182" s="513"/>
      <c r="NVO182" s="513"/>
      <c r="NVP182" s="513"/>
      <c r="NVQ182" s="513"/>
      <c r="NVR182" s="513"/>
      <c r="NVS182" s="513"/>
      <c r="NVT182" s="513"/>
      <c r="NVU182" s="513"/>
      <c r="NVV182" s="513"/>
      <c r="NVW182" s="513"/>
      <c r="NVX182" s="513"/>
      <c r="NVY182" s="513"/>
      <c r="NVZ182" s="513"/>
      <c r="NWA182" s="513"/>
      <c r="NWB182" s="513"/>
      <c r="NWC182" s="513"/>
      <c r="NWD182" s="513"/>
      <c r="NWE182" s="513"/>
      <c r="NWF182" s="513"/>
      <c r="NWG182" s="513"/>
      <c r="NWH182" s="513"/>
      <c r="NWI182" s="513"/>
      <c r="NWJ182" s="513"/>
      <c r="NWK182" s="513"/>
      <c r="NWL182" s="513"/>
      <c r="NWM182" s="513"/>
      <c r="NWN182" s="513"/>
      <c r="NWO182" s="513"/>
      <c r="NWP182" s="513"/>
      <c r="NWQ182" s="513"/>
      <c r="NWR182" s="513"/>
      <c r="NWS182" s="513"/>
      <c r="NWT182" s="513"/>
      <c r="NWU182" s="513"/>
      <c r="NWV182" s="513"/>
      <c r="NWW182" s="513"/>
      <c r="NWX182" s="513"/>
      <c r="NWY182" s="513"/>
      <c r="NWZ182" s="513"/>
      <c r="NXA182" s="513"/>
      <c r="NXB182" s="513"/>
      <c r="NXC182" s="513"/>
      <c r="NXD182" s="513"/>
      <c r="NXE182" s="513"/>
      <c r="NXF182" s="513"/>
      <c r="NXG182" s="513"/>
      <c r="NXH182" s="513"/>
      <c r="NXI182" s="513"/>
      <c r="NXJ182" s="513"/>
      <c r="NXK182" s="513"/>
      <c r="NXL182" s="513"/>
      <c r="NXM182" s="513"/>
      <c r="NXN182" s="513"/>
      <c r="NXO182" s="513"/>
      <c r="NXP182" s="513"/>
      <c r="NXQ182" s="513"/>
      <c r="NXR182" s="513"/>
      <c r="NXS182" s="513"/>
      <c r="NXT182" s="513"/>
      <c r="NXU182" s="513"/>
      <c r="NXV182" s="513"/>
      <c r="NXW182" s="513"/>
      <c r="NXX182" s="513"/>
      <c r="NXY182" s="513"/>
      <c r="NXZ182" s="513"/>
      <c r="NYA182" s="513"/>
      <c r="NYB182" s="513"/>
      <c r="NYC182" s="513"/>
      <c r="NYD182" s="513"/>
      <c r="NYE182" s="513"/>
      <c r="NYF182" s="513"/>
      <c r="NYG182" s="513"/>
      <c r="NYH182" s="513"/>
      <c r="NYI182" s="513"/>
      <c r="NYJ182" s="513"/>
      <c r="NYK182" s="513"/>
      <c r="NYL182" s="513"/>
      <c r="NYM182" s="513"/>
      <c r="NYN182" s="513"/>
      <c r="NYO182" s="513"/>
      <c r="NYP182" s="513"/>
      <c r="NYQ182" s="513"/>
      <c r="NYR182" s="513"/>
      <c r="NYS182" s="513"/>
      <c r="NYT182" s="513"/>
      <c r="NYU182" s="513"/>
      <c r="NYV182" s="513"/>
      <c r="NYW182" s="513"/>
      <c r="NYX182" s="513"/>
      <c r="NYY182" s="513"/>
      <c r="NYZ182" s="513"/>
      <c r="NZA182" s="513"/>
      <c r="NZB182" s="513"/>
      <c r="NZC182" s="513"/>
      <c r="NZD182" s="513"/>
      <c r="NZE182" s="513"/>
      <c r="NZF182" s="513"/>
      <c r="NZG182" s="513"/>
      <c r="NZH182" s="513"/>
      <c r="NZI182" s="513"/>
      <c r="NZJ182" s="513"/>
      <c r="NZK182" s="513"/>
      <c r="NZL182" s="513"/>
      <c r="NZM182" s="513"/>
      <c r="NZN182" s="513"/>
      <c r="NZO182" s="513"/>
      <c r="NZP182" s="513"/>
      <c r="NZQ182" s="513"/>
      <c r="NZR182" s="513"/>
      <c r="NZS182" s="513"/>
      <c r="NZT182" s="513"/>
      <c r="NZU182" s="513"/>
      <c r="NZV182" s="513"/>
      <c r="NZW182" s="513"/>
      <c r="NZX182" s="513"/>
      <c r="NZY182" s="513"/>
      <c r="NZZ182" s="513"/>
      <c r="OAA182" s="513"/>
      <c r="OAB182" s="513"/>
      <c r="OAC182" s="513"/>
      <c r="OAD182" s="513"/>
      <c r="OAE182" s="513"/>
      <c r="OAF182" s="513"/>
      <c r="OAG182" s="513"/>
      <c r="OAH182" s="513"/>
      <c r="OAI182" s="513"/>
      <c r="OAJ182" s="513"/>
      <c r="OAK182" s="513"/>
      <c r="OAL182" s="513"/>
      <c r="OAM182" s="513"/>
      <c r="OAN182" s="513"/>
      <c r="OAO182" s="513"/>
      <c r="OAP182" s="513"/>
      <c r="OAQ182" s="513"/>
      <c r="OAR182" s="513"/>
      <c r="OAS182" s="513"/>
      <c r="OAT182" s="513"/>
      <c r="OAU182" s="513"/>
      <c r="OAV182" s="513"/>
      <c r="OAW182" s="513"/>
      <c r="OAX182" s="513"/>
      <c r="OAY182" s="513"/>
      <c r="OAZ182" s="513"/>
      <c r="OBA182" s="513"/>
      <c r="OBB182" s="513"/>
      <c r="OBC182" s="513"/>
      <c r="OBD182" s="513"/>
      <c r="OBE182" s="513"/>
      <c r="OBF182" s="513"/>
      <c r="OBG182" s="513"/>
      <c r="OBH182" s="513"/>
      <c r="OBI182" s="513"/>
      <c r="OBJ182" s="513"/>
      <c r="OBK182" s="513"/>
      <c r="OBL182" s="513"/>
      <c r="OBM182" s="513"/>
      <c r="OBN182" s="513"/>
      <c r="OBO182" s="513"/>
      <c r="OBP182" s="513"/>
      <c r="OBQ182" s="513"/>
      <c r="OBR182" s="513"/>
      <c r="OBS182" s="513"/>
      <c r="OBT182" s="513"/>
      <c r="OBU182" s="513"/>
      <c r="OBV182" s="513"/>
      <c r="OBW182" s="513"/>
      <c r="OBX182" s="513"/>
      <c r="OBY182" s="513"/>
      <c r="OBZ182" s="513"/>
      <c r="OCA182" s="513"/>
      <c r="OCB182" s="513"/>
      <c r="OCC182" s="513"/>
      <c r="OCD182" s="513"/>
      <c r="OCE182" s="513"/>
      <c r="OCF182" s="513"/>
      <c r="OCG182" s="513"/>
      <c r="OCH182" s="513"/>
      <c r="OCI182" s="513"/>
      <c r="OCJ182" s="513"/>
      <c r="OCK182" s="513"/>
      <c r="OCL182" s="513"/>
      <c r="OCM182" s="513"/>
      <c r="OCN182" s="513"/>
      <c r="OCO182" s="513"/>
      <c r="OCP182" s="513"/>
      <c r="OCQ182" s="513"/>
      <c r="OCR182" s="513"/>
      <c r="OCS182" s="513"/>
      <c r="OCT182" s="513"/>
      <c r="OCU182" s="513"/>
      <c r="OCV182" s="513"/>
      <c r="OCW182" s="513"/>
      <c r="OCX182" s="513"/>
      <c r="OCY182" s="513"/>
      <c r="OCZ182" s="513"/>
      <c r="ODA182" s="513"/>
      <c r="ODB182" s="513"/>
      <c r="ODC182" s="513"/>
      <c r="ODD182" s="513"/>
      <c r="ODE182" s="513"/>
      <c r="ODF182" s="513"/>
      <c r="ODG182" s="513"/>
      <c r="ODH182" s="513"/>
      <c r="ODI182" s="513"/>
      <c r="ODJ182" s="513"/>
      <c r="ODK182" s="513"/>
      <c r="ODL182" s="513"/>
      <c r="ODM182" s="513"/>
      <c r="ODN182" s="513"/>
      <c r="ODO182" s="513"/>
      <c r="ODP182" s="513"/>
      <c r="ODQ182" s="513"/>
      <c r="ODR182" s="513"/>
      <c r="ODS182" s="513"/>
      <c r="ODT182" s="513"/>
      <c r="ODU182" s="513"/>
      <c r="ODV182" s="513"/>
      <c r="ODW182" s="513"/>
      <c r="ODX182" s="513"/>
      <c r="ODY182" s="513"/>
      <c r="ODZ182" s="513"/>
      <c r="OEA182" s="513"/>
      <c r="OEB182" s="513"/>
      <c r="OEC182" s="513"/>
      <c r="OED182" s="513"/>
      <c r="OEE182" s="513"/>
      <c r="OEF182" s="513"/>
      <c r="OEG182" s="513"/>
      <c r="OEH182" s="513"/>
      <c r="OEI182" s="513"/>
      <c r="OEJ182" s="513"/>
      <c r="OEK182" s="513"/>
      <c r="OEL182" s="513"/>
      <c r="OEM182" s="513"/>
      <c r="OEN182" s="513"/>
      <c r="OEO182" s="513"/>
      <c r="OEP182" s="513"/>
      <c r="OEQ182" s="513"/>
      <c r="OER182" s="513"/>
      <c r="OES182" s="513"/>
      <c r="OET182" s="513"/>
      <c r="OEU182" s="513"/>
      <c r="OEV182" s="513"/>
      <c r="OEW182" s="513"/>
      <c r="OEX182" s="513"/>
      <c r="OEY182" s="513"/>
      <c r="OEZ182" s="513"/>
      <c r="OFA182" s="513"/>
      <c r="OFB182" s="513"/>
      <c r="OFC182" s="513"/>
      <c r="OFD182" s="513"/>
      <c r="OFE182" s="513"/>
      <c r="OFF182" s="513"/>
      <c r="OFG182" s="513"/>
      <c r="OFH182" s="513"/>
      <c r="OFI182" s="513"/>
      <c r="OFJ182" s="513"/>
      <c r="OFK182" s="513"/>
      <c r="OFL182" s="513"/>
      <c r="OFM182" s="513"/>
      <c r="OFN182" s="513"/>
      <c r="OFO182" s="513"/>
      <c r="OFP182" s="513"/>
      <c r="OFQ182" s="513"/>
      <c r="OFR182" s="513"/>
      <c r="OFS182" s="513"/>
      <c r="OFT182" s="513"/>
      <c r="OFU182" s="513"/>
      <c r="OFV182" s="513"/>
      <c r="OFW182" s="513"/>
      <c r="OFX182" s="513"/>
      <c r="OFY182" s="513"/>
      <c r="OFZ182" s="513"/>
      <c r="OGA182" s="513"/>
      <c r="OGB182" s="513"/>
      <c r="OGC182" s="513"/>
      <c r="OGD182" s="513"/>
      <c r="OGE182" s="513"/>
      <c r="OGF182" s="513"/>
      <c r="OGG182" s="513"/>
      <c r="OGH182" s="513"/>
      <c r="OGI182" s="513"/>
      <c r="OGJ182" s="513"/>
      <c r="OGK182" s="513"/>
      <c r="OGL182" s="513"/>
      <c r="OGM182" s="513"/>
      <c r="OGN182" s="513"/>
      <c r="OGO182" s="513"/>
      <c r="OGP182" s="513"/>
      <c r="OGQ182" s="513"/>
      <c r="OGR182" s="513"/>
      <c r="OGS182" s="513"/>
      <c r="OGT182" s="513"/>
      <c r="OGU182" s="513"/>
      <c r="OGV182" s="513"/>
      <c r="OGW182" s="513"/>
      <c r="OGX182" s="513"/>
      <c r="OGY182" s="513"/>
      <c r="OGZ182" s="513"/>
      <c r="OHA182" s="513"/>
      <c r="OHB182" s="513"/>
      <c r="OHC182" s="513"/>
      <c r="OHD182" s="513"/>
      <c r="OHE182" s="513"/>
      <c r="OHF182" s="513"/>
      <c r="OHG182" s="513"/>
      <c r="OHH182" s="513"/>
      <c r="OHI182" s="513"/>
      <c r="OHJ182" s="513"/>
      <c r="OHK182" s="513"/>
      <c r="OHL182" s="513"/>
      <c r="OHM182" s="513"/>
      <c r="OHN182" s="513"/>
      <c r="OHO182" s="513"/>
      <c r="OHP182" s="513"/>
      <c r="OHQ182" s="513"/>
      <c r="OHR182" s="513"/>
      <c r="OHS182" s="513"/>
      <c r="OHT182" s="513"/>
      <c r="OHU182" s="513"/>
      <c r="OHV182" s="513"/>
      <c r="OHW182" s="513"/>
      <c r="OHX182" s="513"/>
      <c r="OHY182" s="513"/>
      <c r="OHZ182" s="513"/>
      <c r="OIA182" s="513"/>
      <c r="OIB182" s="513"/>
      <c r="OIC182" s="513"/>
      <c r="OID182" s="513"/>
      <c r="OIE182" s="513"/>
      <c r="OIF182" s="513"/>
      <c r="OIG182" s="513"/>
      <c r="OIH182" s="513"/>
      <c r="OII182" s="513"/>
      <c r="OIJ182" s="513"/>
      <c r="OIK182" s="513"/>
      <c r="OIL182" s="513"/>
      <c r="OIM182" s="513"/>
      <c r="OIN182" s="513"/>
      <c r="OIO182" s="513"/>
      <c r="OIP182" s="513"/>
      <c r="OIQ182" s="513"/>
      <c r="OIR182" s="513"/>
      <c r="OIS182" s="513"/>
      <c r="OIT182" s="513"/>
      <c r="OIU182" s="513"/>
      <c r="OIV182" s="513"/>
      <c r="OIW182" s="513"/>
      <c r="OIX182" s="513"/>
      <c r="OIY182" s="513"/>
      <c r="OIZ182" s="513"/>
      <c r="OJA182" s="513"/>
      <c r="OJB182" s="513"/>
      <c r="OJC182" s="513"/>
      <c r="OJD182" s="513"/>
      <c r="OJE182" s="513"/>
      <c r="OJF182" s="513"/>
      <c r="OJG182" s="513"/>
      <c r="OJH182" s="513"/>
      <c r="OJI182" s="513"/>
      <c r="OJJ182" s="513"/>
      <c r="OJK182" s="513"/>
      <c r="OJL182" s="513"/>
      <c r="OJM182" s="513"/>
      <c r="OJN182" s="513"/>
      <c r="OJO182" s="513"/>
      <c r="OJP182" s="513"/>
      <c r="OJQ182" s="513"/>
      <c r="OJR182" s="513"/>
      <c r="OJS182" s="513"/>
      <c r="OJT182" s="513"/>
      <c r="OJU182" s="513"/>
      <c r="OJV182" s="513"/>
      <c r="OJW182" s="513"/>
      <c r="OJX182" s="513"/>
      <c r="OJY182" s="513"/>
      <c r="OJZ182" s="513"/>
      <c r="OKA182" s="513"/>
      <c r="OKB182" s="513"/>
      <c r="OKC182" s="513"/>
      <c r="OKD182" s="513"/>
      <c r="OKE182" s="513"/>
      <c r="OKF182" s="513"/>
      <c r="OKG182" s="513"/>
      <c r="OKH182" s="513"/>
      <c r="OKI182" s="513"/>
      <c r="OKJ182" s="513"/>
      <c r="OKK182" s="513"/>
      <c r="OKL182" s="513"/>
      <c r="OKM182" s="513"/>
      <c r="OKN182" s="513"/>
      <c r="OKO182" s="513"/>
      <c r="OKP182" s="513"/>
      <c r="OKQ182" s="513"/>
      <c r="OKR182" s="513"/>
      <c r="OKS182" s="513"/>
      <c r="OKT182" s="513"/>
      <c r="OKU182" s="513"/>
      <c r="OKV182" s="513"/>
      <c r="OKW182" s="513"/>
      <c r="OKX182" s="513"/>
      <c r="OKY182" s="513"/>
      <c r="OKZ182" s="513"/>
      <c r="OLA182" s="513"/>
      <c r="OLB182" s="513"/>
      <c r="OLC182" s="513"/>
      <c r="OLD182" s="513"/>
      <c r="OLE182" s="513"/>
      <c r="OLF182" s="513"/>
      <c r="OLG182" s="513"/>
      <c r="OLH182" s="513"/>
      <c r="OLI182" s="513"/>
      <c r="OLJ182" s="513"/>
      <c r="OLK182" s="513"/>
      <c r="OLL182" s="513"/>
      <c r="OLM182" s="513"/>
      <c r="OLN182" s="513"/>
      <c r="OLO182" s="513"/>
      <c r="OLP182" s="513"/>
      <c r="OLQ182" s="513"/>
      <c r="OLR182" s="513"/>
      <c r="OLS182" s="513"/>
      <c r="OLT182" s="513"/>
      <c r="OLU182" s="513"/>
      <c r="OLV182" s="513"/>
      <c r="OLW182" s="513"/>
      <c r="OLX182" s="513"/>
      <c r="OLY182" s="513"/>
      <c r="OLZ182" s="513"/>
      <c r="OMA182" s="513"/>
      <c r="OMB182" s="513"/>
      <c r="OMC182" s="513"/>
      <c r="OMD182" s="513"/>
      <c r="OME182" s="513"/>
      <c r="OMF182" s="513"/>
      <c r="OMG182" s="513"/>
      <c r="OMH182" s="513"/>
      <c r="OMI182" s="513"/>
      <c r="OMJ182" s="513"/>
      <c r="OMK182" s="513"/>
      <c r="OML182" s="513"/>
      <c r="OMM182" s="513"/>
      <c r="OMN182" s="513"/>
      <c r="OMO182" s="513"/>
      <c r="OMP182" s="513"/>
      <c r="OMQ182" s="513"/>
      <c r="OMR182" s="513"/>
      <c r="OMS182" s="513"/>
      <c r="OMT182" s="513"/>
      <c r="OMU182" s="513"/>
      <c r="OMV182" s="513"/>
      <c r="OMW182" s="513"/>
      <c r="OMX182" s="513"/>
      <c r="OMY182" s="513"/>
      <c r="OMZ182" s="513"/>
      <c r="ONA182" s="513"/>
      <c r="ONB182" s="513"/>
      <c r="ONC182" s="513"/>
      <c r="OND182" s="513"/>
      <c r="ONE182" s="513"/>
      <c r="ONF182" s="513"/>
      <c r="ONG182" s="513"/>
      <c r="ONH182" s="513"/>
      <c r="ONI182" s="513"/>
      <c r="ONJ182" s="513"/>
      <c r="ONK182" s="513"/>
      <c r="ONL182" s="513"/>
      <c r="ONM182" s="513"/>
      <c r="ONN182" s="513"/>
      <c r="ONO182" s="513"/>
      <c r="ONP182" s="513"/>
      <c r="ONQ182" s="513"/>
      <c r="ONR182" s="513"/>
      <c r="ONS182" s="513"/>
      <c r="ONT182" s="513"/>
      <c r="ONU182" s="513"/>
      <c r="ONV182" s="513"/>
      <c r="ONW182" s="513"/>
      <c r="ONX182" s="513"/>
      <c r="ONY182" s="513"/>
      <c r="ONZ182" s="513"/>
      <c r="OOA182" s="513"/>
      <c r="OOB182" s="513"/>
      <c r="OOC182" s="513"/>
      <c r="OOD182" s="513"/>
      <c r="OOE182" s="513"/>
      <c r="OOF182" s="513"/>
      <c r="OOG182" s="513"/>
      <c r="OOH182" s="513"/>
      <c r="OOI182" s="513"/>
      <c r="OOJ182" s="513"/>
      <c r="OOK182" s="513"/>
      <c r="OOL182" s="513"/>
      <c r="OOM182" s="513"/>
      <c r="OON182" s="513"/>
      <c r="OOO182" s="513"/>
      <c r="OOP182" s="513"/>
      <c r="OOQ182" s="513"/>
      <c r="OOR182" s="513"/>
      <c r="OOS182" s="513"/>
      <c r="OOT182" s="513"/>
      <c r="OOU182" s="513"/>
      <c r="OOV182" s="513"/>
      <c r="OOW182" s="513"/>
      <c r="OOX182" s="513"/>
      <c r="OOY182" s="513"/>
      <c r="OOZ182" s="513"/>
      <c r="OPA182" s="513"/>
      <c r="OPB182" s="513"/>
      <c r="OPC182" s="513"/>
      <c r="OPD182" s="513"/>
      <c r="OPE182" s="513"/>
      <c r="OPF182" s="513"/>
      <c r="OPG182" s="513"/>
      <c r="OPH182" s="513"/>
      <c r="OPI182" s="513"/>
      <c r="OPJ182" s="513"/>
      <c r="OPK182" s="513"/>
      <c r="OPL182" s="513"/>
      <c r="OPM182" s="513"/>
      <c r="OPN182" s="513"/>
      <c r="OPO182" s="513"/>
      <c r="OPP182" s="513"/>
      <c r="OPQ182" s="513"/>
      <c r="OPR182" s="513"/>
      <c r="OPS182" s="513"/>
      <c r="OPT182" s="513"/>
      <c r="OPU182" s="513"/>
      <c r="OPV182" s="513"/>
      <c r="OPW182" s="513"/>
      <c r="OPX182" s="513"/>
      <c r="OPY182" s="513"/>
      <c r="OPZ182" s="513"/>
      <c r="OQA182" s="513"/>
      <c r="OQB182" s="513"/>
      <c r="OQC182" s="513"/>
      <c r="OQD182" s="513"/>
      <c r="OQE182" s="513"/>
      <c r="OQF182" s="513"/>
      <c r="OQG182" s="513"/>
      <c r="OQH182" s="513"/>
      <c r="OQI182" s="513"/>
      <c r="OQJ182" s="513"/>
      <c r="OQK182" s="513"/>
      <c r="OQL182" s="513"/>
      <c r="OQM182" s="513"/>
      <c r="OQN182" s="513"/>
      <c r="OQO182" s="513"/>
      <c r="OQP182" s="513"/>
      <c r="OQQ182" s="513"/>
      <c r="OQR182" s="513"/>
      <c r="OQS182" s="513"/>
      <c r="OQT182" s="513"/>
      <c r="OQU182" s="513"/>
      <c r="OQV182" s="513"/>
      <c r="OQW182" s="513"/>
      <c r="OQX182" s="513"/>
      <c r="OQY182" s="513"/>
      <c r="OQZ182" s="513"/>
      <c r="ORA182" s="513"/>
      <c r="ORB182" s="513"/>
      <c r="ORC182" s="513"/>
      <c r="ORD182" s="513"/>
      <c r="ORE182" s="513"/>
      <c r="ORF182" s="513"/>
      <c r="ORG182" s="513"/>
      <c r="ORH182" s="513"/>
      <c r="ORI182" s="513"/>
      <c r="ORJ182" s="513"/>
      <c r="ORK182" s="513"/>
      <c r="ORL182" s="513"/>
      <c r="ORM182" s="513"/>
      <c r="ORN182" s="513"/>
      <c r="ORO182" s="513"/>
      <c r="ORP182" s="513"/>
      <c r="ORQ182" s="513"/>
      <c r="ORR182" s="513"/>
      <c r="ORS182" s="513"/>
      <c r="ORT182" s="513"/>
      <c r="ORU182" s="513"/>
      <c r="ORV182" s="513"/>
      <c r="ORW182" s="513"/>
      <c r="ORX182" s="513"/>
      <c r="ORY182" s="513"/>
      <c r="ORZ182" s="513"/>
      <c r="OSA182" s="513"/>
      <c r="OSB182" s="513"/>
      <c r="OSC182" s="513"/>
      <c r="OSD182" s="513"/>
      <c r="OSE182" s="513"/>
      <c r="OSF182" s="513"/>
      <c r="OSG182" s="513"/>
      <c r="OSH182" s="513"/>
      <c r="OSI182" s="513"/>
      <c r="OSJ182" s="513"/>
      <c r="OSK182" s="513"/>
      <c r="OSL182" s="513"/>
      <c r="OSM182" s="513"/>
      <c r="OSN182" s="513"/>
      <c r="OSO182" s="513"/>
      <c r="OSP182" s="513"/>
      <c r="OSQ182" s="513"/>
      <c r="OSR182" s="513"/>
      <c r="OSS182" s="513"/>
      <c r="OST182" s="513"/>
      <c r="OSU182" s="513"/>
      <c r="OSV182" s="513"/>
      <c r="OSW182" s="513"/>
      <c r="OSX182" s="513"/>
      <c r="OSY182" s="513"/>
      <c r="OSZ182" s="513"/>
      <c r="OTA182" s="513"/>
      <c r="OTB182" s="513"/>
      <c r="OTC182" s="513"/>
      <c r="OTD182" s="513"/>
      <c r="OTE182" s="513"/>
      <c r="OTF182" s="513"/>
      <c r="OTG182" s="513"/>
      <c r="OTH182" s="513"/>
      <c r="OTI182" s="513"/>
      <c r="OTJ182" s="513"/>
      <c r="OTK182" s="513"/>
      <c r="OTL182" s="513"/>
      <c r="OTM182" s="513"/>
      <c r="OTN182" s="513"/>
      <c r="OTO182" s="513"/>
      <c r="OTP182" s="513"/>
      <c r="OTQ182" s="513"/>
      <c r="OTR182" s="513"/>
      <c r="OTS182" s="513"/>
      <c r="OTT182" s="513"/>
      <c r="OTU182" s="513"/>
      <c r="OTV182" s="513"/>
      <c r="OTW182" s="513"/>
      <c r="OTX182" s="513"/>
      <c r="OTY182" s="513"/>
      <c r="OTZ182" s="513"/>
      <c r="OUA182" s="513"/>
      <c r="OUB182" s="513"/>
      <c r="OUC182" s="513"/>
      <c r="OUD182" s="513"/>
      <c r="OUE182" s="513"/>
      <c r="OUF182" s="513"/>
      <c r="OUG182" s="513"/>
      <c r="OUH182" s="513"/>
      <c r="OUI182" s="513"/>
      <c r="OUJ182" s="513"/>
      <c r="OUK182" s="513"/>
      <c r="OUL182" s="513"/>
      <c r="OUM182" s="513"/>
      <c r="OUN182" s="513"/>
      <c r="OUO182" s="513"/>
      <c r="OUP182" s="513"/>
      <c r="OUQ182" s="513"/>
      <c r="OUR182" s="513"/>
      <c r="OUS182" s="513"/>
      <c r="OUT182" s="513"/>
      <c r="OUU182" s="513"/>
      <c r="OUV182" s="513"/>
      <c r="OUW182" s="513"/>
      <c r="OUX182" s="513"/>
      <c r="OUY182" s="513"/>
      <c r="OUZ182" s="513"/>
      <c r="OVA182" s="513"/>
      <c r="OVB182" s="513"/>
      <c r="OVC182" s="513"/>
      <c r="OVD182" s="513"/>
      <c r="OVE182" s="513"/>
      <c r="OVF182" s="513"/>
      <c r="OVG182" s="513"/>
      <c r="OVH182" s="513"/>
      <c r="OVI182" s="513"/>
      <c r="OVJ182" s="513"/>
      <c r="OVK182" s="513"/>
      <c r="OVL182" s="513"/>
      <c r="OVM182" s="513"/>
      <c r="OVN182" s="513"/>
      <c r="OVO182" s="513"/>
      <c r="OVP182" s="513"/>
      <c r="OVQ182" s="513"/>
      <c r="OVR182" s="513"/>
      <c r="OVS182" s="513"/>
      <c r="OVT182" s="513"/>
      <c r="OVU182" s="513"/>
      <c r="OVV182" s="513"/>
      <c r="OVW182" s="513"/>
      <c r="OVX182" s="513"/>
      <c r="OVY182" s="513"/>
      <c r="OVZ182" s="513"/>
      <c r="OWA182" s="513"/>
      <c r="OWB182" s="513"/>
      <c r="OWC182" s="513"/>
      <c r="OWD182" s="513"/>
      <c r="OWE182" s="513"/>
      <c r="OWF182" s="513"/>
      <c r="OWG182" s="513"/>
      <c r="OWH182" s="513"/>
      <c r="OWI182" s="513"/>
      <c r="OWJ182" s="513"/>
      <c r="OWK182" s="513"/>
      <c r="OWL182" s="513"/>
      <c r="OWM182" s="513"/>
      <c r="OWN182" s="513"/>
      <c r="OWO182" s="513"/>
      <c r="OWP182" s="513"/>
      <c r="OWQ182" s="513"/>
      <c r="OWR182" s="513"/>
      <c r="OWS182" s="513"/>
      <c r="OWT182" s="513"/>
      <c r="OWU182" s="513"/>
      <c r="OWV182" s="513"/>
      <c r="OWW182" s="513"/>
      <c r="OWX182" s="513"/>
      <c r="OWY182" s="513"/>
      <c r="OWZ182" s="513"/>
      <c r="OXA182" s="513"/>
      <c r="OXB182" s="513"/>
      <c r="OXC182" s="513"/>
      <c r="OXD182" s="513"/>
      <c r="OXE182" s="513"/>
      <c r="OXF182" s="513"/>
      <c r="OXG182" s="513"/>
      <c r="OXH182" s="513"/>
      <c r="OXI182" s="513"/>
      <c r="OXJ182" s="513"/>
      <c r="OXK182" s="513"/>
      <c r="OXL182" s="513"/>
      <c r="OXM182" s="513"/>
      <c r="OXN182" s="513"/>
      <c r="OXO182" s="513"/>
      <c r="OXP182" s="513"/>
      <c r="OXQ182" s="513"/>
      <c r="OXR182" s="513"/>
      <c r="OXS182" s="513"/>
      <c r="OXT182" s="513"/>
      <c r="OXU182" s="513"/>
      <c r="OXV182" s="513"/>
      <c r="OXW182" s="513"/>
      <c r="OXX182" s="513"/>
      <c r="OXY182" s="513"/>
      <c r="OXZ182" s="513"/>
      <c r="OYA182" s="513"/>
      <c r="OYB182" s="513"/>
      <c r="OYC182" s="513"/>
      <c r="OYD182" s="513"/>
      <c r="OYE182" s="513"/>
      <c r="OYF182" s="513"/>
      <c r="OYG182" s="513"/>
      <c r="OYH182" s="513"/>
      <c r="OYI182" s="513"/>
      <c r="OYJ182" s="513"/>
      <c r="OYK182" s="513"/>
      <c r="OYL182" s="513"/>
      <c r="OYM182" s="513"/>
      <c r="OYN182" s="513"/>
      <c r="OYO182" s="513"/>
      <c r="OYP182" s="513"/>
      <c r="OYQ182" s="513"/>
      <c r="OYR182" s="513"/>
      <c r="OYS182" s="513"/>
      <c r="OYT182" s="513"/>
      <c r="OYU182" s="513"/>
      <c r="OYV182" s="513"/>
      <c r="OYW182" s="513"/>
      <c r="OYX182" s="513"/>
      <c r="OYY182" s="513"/>
      <c r="OYZ182" s="513"/>
      <c r="OZA182" s="513"/>
      <c r="OZB182" s="513"/>
      <c r="OZC182" s="513"/>
      <c r="OZD182" s="513"/>
      <c r="OZE182" s="513"/>
      <c r="OZF182" s="513"/>
      <c r="OZG182" s="513"/>
      <c r="OZH182" s="513"/>
      <c r="OZI182" s="513"/>
      <c r="OZJ182" s="513"/>
      <c r="OZK182" s="513"/>
      <c r="OZL182" s="513"/>
      <c r="OZM182" s="513"/>
      <c r="OZN182" s="513"/>
      <c r="OZO182" s="513"/>
      <c r="OZP182" s="513"/>
      <c r="OZQ182" s="513"/>
      <c r="OZR182" s="513"/>
      <c r="OZS182" s="513"/>
      <c r="OZT182" s="513"/>
      <c r="OZU182" s="513"/>
      <c r="OZV182" s="513"/>
      <c r="OZW182" s="513"/>
      <c r="OZX182" s="513"/>
      <c r="OZY182" s="513"/>
      <c r="OZZ182" s="513"/>
      <c r="PAA182" s="513"/>
      <c r="PAB182" s="513"/>
      <c r="PAC182" s="513"/>
      <c r="PAD182" s="513"/>
      <c r="PAE182" s="513"/>
      <c r="PAF182" s="513"/>
      <c r="PAG182" s="513"/>
      <c r="PAH182" s="513"/>
      <c r="PAI182" s="513"/>
      <c r="PAJ182" s="513"/>
      <c r="PAK182" s="513"/>
      <c r="PAL182" s="513"/>
      <c r="PAM182" s="513"/>
      <c r="PAN182" s="513"/>
      <c r="PAO182" s="513"/>
      <c r="PAP182" s="513"/>
      <c r="PAQ182" s="513"/>
      <c r="PAR182" s="513"/>
      <c r="PAS182" s="513"/>
      <c r="PAT182" s="513"/>
      <c r="PAU182" s="513"/>
      <c r="PAV182" s="513"/>
      <c r="PAW182" s="513"/>
      <c r="PAX182" s="513"/>
      <c r="PAY182" s="513"/>
      <c r="PAZ182" s="513"/>
      <c r="PBA182" s="513"/>
      <c r="PBB182" s="513"/>
      <c r="PBC182" s="513"/>
      <c r="PBD182" s="513"/>
      <c r="PBE182" s="513"/>
      <c r="PBF182" s="513"/>
      <c r="PBG182" s="513"/>
      <c r="PBH182" s="513"/>
      <c r="PBI182" s="513"/>
      <c r="PBJ182" s="513"/>
      <c r="PBK182" s="513"/>
      <c r="PBL182" s="513"/>
      <c r="PBM182" s="513"/>
      <c r="PBN182" s="513"/>
      <c r="PBO182" s="513"/>
      <c r="PBP182" s="513"/>
      <c r="PBQ182" s="513"/>
      <c r="PBR182" s="513"/>
      <c r="PBS182" s="513"/>
      <c r="PBT182" s="513"/>
      <c r="PBU182" s="513"/>
      <c r="PBV182" s="513"/>
      <c r="PBW182" s="513"/>
      <c r="PBX182" s="513"/>
      <c r="PBY182" s="513"/>
      <c r="PBZ182" s="513"/>
      <c r="PCA182" s="513"/>
      <c r="PCB182" s="513"/>
      <c r="PCC182" s="513"/>
      <c r="PCD182" s="513"/>
      <c r="PCE182" s="513"/>
      <c r="PCF182" s="513"/>
      <c r="PCG182" s="513"/>
      <c r="PCH182" s="513"/>
      <c r="PCI182" s="513"/>
      <c r="PCJ182" s="513"/>
      <c r="PCK182" s="513"/>
      <c r="PCL182" s="513"/>
      <c r="PCM182" s="513"/>
      <c r="PCN182" s="513"/>
      <c r="PCO182" s="513"/>
      <c r="PCP182" s="513"/>
      <c r="PCQ182" s="513"/>
      <c r="PCR182" s="513"/>
      <c r="PCS182" s="513"/>
      <c r="PCT182" s="513"/>
      <c r="PCU182" s="513"/>
      <c r="PCV182" s="513"/>
      <c r="PCW182" s="513"/>
      <c r="PCX182" s="513"/>
      <c r="PCY182" s="513"/>
      <c r="PCZ182" s="513"/>
      <c r="PDA182" s="513"/>
      <c r="PDB182" s="513"/>
      <c r="PDC182" s="513"/>
      <c r="PDD182" s="513"/>
      <c r="PDE182" s="513"/>
      <c r="PDF182" s="513"/>
      <c r="PDG182" s="513"/>
      <c r="PDH182" s="513"/>
      <c r="PDI182" s="513"/>
      <c r="PDJ182" s="513"/>
      <c r="PDK182" s="513"/>
      <c r="PDL182" s="513"/>
      <c r="PDM182" s="513"/>
      <c r="PDN182" s="513"/>
      <c r="PDO182" s="513"/>
      <c r="PDP182" s="513"/>
      <c r="PDQ182" s="513"/>
      <c r="PDR182" s="513"/>
      <c r="PDS182" s="513"/>
      <c r="PDT182" s="513"/>
      <c r="PDU182" s="513"/>
      <c r="PDV182" s="513"/>
      <c r="PDW182" s="513"/>
      <c r="PDX182" s="513"/>
      <c r="PDY182" s="513"/>
      <c r="PDZ182" s="513"/>
      <c r="PEA182" s="513"/>
      <c r="PEB182" s="513"/>
      <c r="PEC182" s="513"/>
      <c r="PED182" s="513"/>
      <c r="PEE182" s="513"/>
      <c r="PEF182" s="513"/>
      <c r="PEG182" s="513"/>
      <c r="PEH182" s="513"/>
      <c r="PEI182" s="513"/>
      <c r="PEJ182" s="513"/>
      <c r="PEK182" s="513"/>
      <c r="PEL182" s="513"/>
      <c r="PEM182" s="513"/>
      <c r="PEN182" s="513"/>
      <c r="PEO182" s="513"/>
      <c r="PEP182" s="513"/>
      <c r="PEQ182" s="513"/>
      <c r="PER182" s="513"/>
      <c r="PES182" s="513"/>
      <c r="PET182" s="513"/>
      <c r="PEU182" s="513"/>
      <c r="PEV182" s="513"/>
      <c r="PEW182" s="513"/>
      <c r="PEX182" s="513"/>
      <c r="PEY182" s="513"/>
      <c r="PEZ182" s="513"/>
      <c r="PFA182" s="513"/>
      <c r="PFB182" s="513"/>
      <c r="PFC182" s="513"/>
      <c r="PFD182" s="513"/>
      <c r="PFE182" s="513"/>
      <c r="PFF182" s="513"/>
      <c r="PFG182" s="513"/>
      <c r="PFH182" s="513"/>
      <c r="PFI182" s="513"/>
      <c r="PFJ182" s="513"/>
      <c r="PFK182" s="513"/>
      <c r="PFL182" s="513"/>
      <c r="PFM182" s="513"/>
      <c r="PFN182" s="513"/>
      <c r="PFO182" s="513"/>
      <c r="PFP182" s="513"/>
      <c r="PFQ182" s="513"/>
      <c r="PFR182" s="513"/>
      <c r="PFS182" s="513"/>
      <c r="PFT182" s="513"/>
      <c r="PFU182" s="513"/>
      <c r="PFV182" s="513"/>
      <c r="PFW182" s="513"/>
      <c r="PFX182" s="513"/>
      <c r="PFY182" s="513"/>
      <c r="PFZ182" s="513"/>
      <c r="PGA182" s="513"/>
      <c r="PGB182" s="513"/>
      <c r="PGC182" s="513"/>
      <c r="PGD182" s="513"/>
      <c r="PGE182" s="513"/>
      <c r="PGF182" s="513"/>
      <c r="PGG182" s="513"/>
      <c r="PGH182" s="513"/>
      <c r="PGI182" s="513"/>
      <c r="PGJ182" s="513"/>
      <c r="PGK182" s="513"/>
      <c r="PGL182" s="513"/>
      <c r="PGM182" s="513"/>
      <c r="PGN182" s="513"/>
      <c r="PGO182" s="513"/>
      <c r="PGP182" s="513"/>
      <c r="PGQ182" s="513"/>
      <c r="PGR182" s="513"/>
      <c r="PGS182" s="513"/>
      <c r="PGT182" s="513"/>
      <c r="PGU182" s="513"/>
      <c r="PGV182" s="513"/>
      <c r="PGW182" s="513"/>
      <c r="PGX182" s="513"/>
      <c r="PGY182" s="513"/>
      <c r="PGZ182" s="513"/>
      <c r="PHA182" s="513"/>
      <c r="PHB182" s="513"/>
      <c r="PHC182" s="513"/>
      <c r="PHD182" s="513"/>
      <c r="PHE182" s="513"/>
      <c r="PHF182" s="513"/>
      <c r="PHG182" s="513"/>
      <c r="PHH182" s="513"/>
      <c r="PHI182" s="513"/>
      <c r="PHJ182" s="513"/>
      <c r="PHK182" s="513"/>
      <c r="PHL182" s="513"/>
      <c r="PHM182" s="513"/>
      <c r="PHN182" s="513"/>
      <c r="PHO182" s="513"/>
      <c r="PHP182" s="513"/>
      <c r="PHQ182" s="513"/>
      <c r="PHR182" s="513"/>
      <c r="PHS182" s="513"/>
      <c r="PHT182" s="513"/>
      <c r="PHU182" s="513"/>
      <c r="PHV182" s="513"/>
      <c r="PHW182" s="513"/>
      <c r="PHX182" s="513"/>
      <c r="PHY182" s="513"/>
      <c r="PHZ182" s="513"/>
      <c r="PIA182" s="513"/>
      <c r="PIB182" s="513"/>
      <c r="PIC182" s="513"/>
      <c r="PID182" s="513"/>
      <c r="PIE182" s="513"/>
      <c r="PIF182" s="513"/>
      <c r="PIG182" s="513"/>
      <c r="PIH182" s="513"/>
      <c r="PII182" s="513"/>
      <c r="PIJ182" s="513"/>
      <c r="PIK182" s="513"/>
      <c r="PIL182" s="513"/>
      <c r="PIM182" s="513"/>
      <c r="PIN182" s="513"/>
      <c r="PIO182" s="513"/>
      <c r="PIP182" s="513"/>
      <c r="PIQ182" s="513"/>
      <c r="PIR182" s="513"/>
      <c r="PIS182" s="513"/>
      <c r="PIT182" s="513"/>
      <c r="PIU182" s="513"/>
      <c r="PIV182" s="513"/>
      <c r="PIW182" s="513"/>
      <c r="PIX182" s="513"/>
      <c r="PIY182" s="513"/>
      <c r="PIZ182" s="513"/>
      <c r="PJA182" s="513"/>
      <c r="PJB182" s="513"/>
      <c r="PJC182" s="513"/>
      <c r="PJD182" s="513"/>
      <c r="PJE182" s="513"/>
      <c r="PJF182" s="513"/>
      <c r="PJG182" s="513"/>
      <c r="PJH182" s="513"/>
      <c r="PJI182" s="513"/>
      <c r="PJJ182" s="513"/>
      <c r="PJK182" s="513"/>
      <c r="PJL182" s="513"/>
      <c r="PJM182" s="513"/>
      <c r="PJN182" s="513"/>
      <c r="PJO182" s="513"/>
      <c r="PJP182" s="513"/>
      <c r="PJQ182" s="513"/>
      <c r="PJR182" s="513"/>
      <c r="PJS182" s="513"/>
      <c r="PJT182" s="513"/>
      <c r="PJU182" s="513"/>
      <c r="PJV182" s="513"/>
      <c r="PJW182" s="513"/>
      <c r="PJX182" s="513"/>
      <c r="PJY182" s="513"/>
      <c r="PJZ182" s="513"/>
      <c r="PKA182" s="513"/>
      <c r="PKB182" s="513"/>
      <c r="PKC182" s="513"/>
      <c r="PKD182" s="513"/>
      <c r="PKE182" s="513"/>
      <c r="PKF182" s="513"/>
      <c r="PKG182" s="513"/>
      <c r="PKH182" s="513"/>
      <c r="PKI182" s="513"/>
      <c r="PKJ182" s="513"/>
      <c r="PKK182" s="513"/>
      <c r="PKL182" s="513"/>
      <c r="PKM182" s="513"/>
      <c r="PKN182" s="513"/>
      <c r="PKO182" s="513"/>
      <c r="PKP182" s="513"/>
      <c r="PKQ182" s="513"/>
      <c r="PKR182" s="513"/>
      <c r="PKS182" s="513"/>
      <c r="PKT182" s="513"/>
      <c r="PKU182" s="513"/>
      <c r="PKV182" s="513"/>
      <c r="PKW182" s="513"/>
      <c r="PKX182" s="513"/>
      <c r="PKY182" s="513"/>
      <c r="PKZ182" s="513"/>
      <c r="PLA182" s="513"/>
      <c r="PLB182" s="513"/>
      <c r="PLC182" s="513"/>
      <c r="PLD182" s="513"/>
      <c r="PLE182" s="513"/>
      <c r="PLF182" s="513"/>
      <c r="PLG182" s="513"/>
      <c r="PLH182" s="513"/>
      <c r="PLI182" s="513"/>
      <c r="PLJ182" s="513"/>
      <c r="PLK182" s="513"/>
      <c r="PLL182" s="513"/>
      <c r="PLM182" s="513"/>
      <c r="PLN182" s="513"/>
      <c r="PLO182" s="513"/>
      <c r="PLP182" s="513"/>
      <c r="PLQ182" s="513"/>
      <c r="PLR182" s="513"/>
      <c r="PLS182" s="513"/>
      <c r="PLT182" s="513"/>
      <c r="PLU182" s="513"/>
      <c r="PLV182" s="513"/>
      <c r="PLW182" s="513"/>
      <c r="PLX182" s="513"/>
      <c r="PLY182" s="513"/>
      <c r="PLZ182" s="513"/>
      <c r="PMA182" s="513"/>
      <c r="PMB182" s="513"/>
      <c r="PMC182" s="513"/>
      <c r="PMD182" s="513"/>
      <c r="PME182" s="513"/>
      <c r="PMF182" s="513"/>
      <c r="PMG182" s="513"/>
      <c r="PMH182" s="513"/>
      <c r="PMI182" s="513"/>
      <c r="PMJ182" s="513"/>
      <c r="PMK182" s="513"/>
      <c r="PML182" s="513"/>
      <c r="PMM182" s="513"/>
      <c r="PMN182" s="513"/>
      <c r="PMO182" s="513"/>
      <c r="PMP182" s="513"/>
      <c r="PMQ182" s="513"/>
      <c r="PMR182" s="513"/>
      <c r="PMS182" s="513"/>
      <c r="PMT182" s="513"/>
      <c r="PMU182" s="513"/>
      <c r="PMV182" s="513"/>
      <c r="PMW182" s="513"/>
      <c r="PMX182" s="513"/>
      <c r="PMY182" s="513"/>
      <c r="PMZ182" s="513"/>
      <c r="PNA182" s="513"/>
      <c r="PNB182" s="513"/>
      <c r="PNC182" s="513"/>
      <c r="PND182" s="513"/>
      <c r="PNE182" s="513"/>
      <c r="PNF182" s="513"/>
      <c r="PNG182" s="513"/>
      <c r="PNH182" s="513"/>
      <c r="PNI182" s="513"/>
      <c r="PNJ182" s="513"/>
      <c r="PNK182" s="513"/>
      <c r="PNL182" s="513"/>
      <c r="PNM182" s="513"/>
      <c r="PNN182" s="513"/>
      <c r="PNO182" s="513"/>
      <c r="PNP182" s="513"/>
      <c r="PNQ182" s="513"/>
      <c r="PNR182" s="513"/>
      <c r="PNS182" s="513"/>
      <c r="PNT182" s="513"/>
      <c r="PNU182" s="513"/>
      <c r="PNV182" s="513"/>
      <c r="PNW182" s="513"/>
      <c r="PNX182" s="513"/>
      <c r="PNY182" s="513"/>
      <c r="PNZ182" s="513"/>
      <c r="POA182" s="513"/>
      <c r="POB182" s="513"/>
      <c r="POC182" s="513"/>
      <c r="POD182" s="513"/>
      <c r="POE182" s="513"/>
      <c r="POF182" s="513"/>
      <c r="POG182" s="513"/>
      <c r="POH182" s="513"/>
      <c r="POI182" s="513"/>
      <c r="POJ182" s="513"/>
      <c r="POK182" s="513"/>
      <c r="POL182" s="513"/>
      <c r="POM182" s="513"/>
      <c r="PON182" s="513"/>
      <c r="POO182" s="513"/>
      <c r="POP182" s="513"/>
      <c r="POQ182" s="513"/>
      <c r="POR182" s="513"/>
      <c r="POS182" s="513"/>
      <c r="POT182" s="513"/>
      <c r="POU182" s="513"/>
      <c r="POV182" s="513"/>
      <c r="POW182" s="513"/>
      <c r="POX182" s="513"/>
      <c r="POY182" s="513"/>
      <c r="POZ182" s="513"/>
      <c r="PPA182" s="513"/>
      <c r="PPB182" s="513"/>
      <c r="PPC182" s="513"/>
      <c r="PPD182" s="513"/>
      <c r="PPE182" s="513"/>
      <c r="PPF182" s="513"/>
      <c r="PPG182" s="513"/>
      <c r="PPH182" s="513"/>
      <c r="PPI182" s="513"/>
      <c r="PPJ182" s="513"/>
      <c r="PPK182" s="513"/>
      <c r="PPL182" s="513"/>
      <c r="PPM182" s="513"/>
      <c r="PPN182" s="513"/>
      <c r="PPO182" s="513"/>
      <c r="PPP182" s="513"/>
      <c r="PPQ182" s="513"/>
      <c r="PPR182" s="513"/>
      <c r="PPS182" s="513"/>
      <c r="PPT182" s="513"/>
      <c r="PPU182" s="513"/>
      <c r="PPV182" s="513"/>
      <c r="PPW182" s="513"/>
      <c r="PPX182" s="513"/>
      <c r="PPY182" s="513"/>
      <c r="PPZ182" s="513"/>
      <c r="PQA182" s="513"/>
      <c r="PQB182" s="513"/>
      <c r="PQC182" s="513"/>
      <c r="PQD182" s="513"/>
      <c r="PQE182" s="513"/>
      <c r="PQF182" s="513"/>
      <c r="PQG182" s="513"/>
      <c r="PQH182" s="513"/>
      <c r="PQI182" s="513"/>
      <c r="PQJ182" s="513"/>
      <c r="PQK182" s="513"/>
      <c r="PQL182" s="513"/>
      <c r="PQM182" s="513"/>
      <c r="PQN182" s="513"/>
      <c r="PQO182" s="513"/>
      <c r="PQP182" s="513"/>
      <c r="PQQ182" s="513"/>
      <c r="PQR182" s="513"/>
      <c r="PQS182" s="513"/>
      <c r="PQT182" s="513"/>
      <c r="PQU182" s="513"/>
      <c r="PQV182" s="513"/>
      <c r="PQW182" s="513"/>
      <c r="PQX182" s="513"/>
      <c r="PQY182" s="513"/>
      <c r="PQZ182" s="513"/>
      <c r="PRA182" s="513"/>
      <c r="PRB182" s="513"/>
      <c r="PRC182" s="513"/>
      <c r="PRD182" s="513"/>
      <c r="PRE182" s="513"/>
      <c r="PRF182" s="513"/>
      <c r="PRG182" s="513"/>
      <c r="PRH182" s="513"/>
      <c r="PRI182" s="513"/>
      <c r="PRJ182" s="513"/>
      <c r="PRK182" s="513"/>
      <c r="PRL182" s="513"/>
      <c r="PRM182" s="513"/>
      <c r="PRN182" s="513"/>
      <c r="PRO182" s="513"/>
      <c r="PRP182" s="513"/>
      <c r="PRQ182" s="513"/>
      <c r="PRR182" s="513"/>
      <c r="PRS182" s="513"/>
      <c r="PRT182" s="513"/>
      <c r="PRU182" s="513"/>
      <c r="PRV182" s="513"/>
      <c r="PRW182" s="513"/>
      <c r="PRX182" s="513"/>
      <c r="PRY182" s="513"/>
      <c r="PRZ182" s="513"/>
      <c r="PSA182" s="513"/>
      <c r="PSB182" s="513"/>
      <c r="PSC182" s="513"/>
      <c r="PSD182" s="513"/>
      <c r="PSE182" s="513"/>
      <c r="PSF182" s="513"/>
      <c r="PSG182" s="513"/>
      <c r="PSH182" s="513"/>
      <c r="PSI182" s="513"/>
      <c r="PSJ182" s="513"/>
      <c r="PSK182" s="513"/>
      <c r="PSL182" s="513"/>
      <c r="PSM182" s="513"/>
      <c r="PSN182" s="513"/>
      <c r="PSO182" s="513"/>
      <c r="PSP182" s="513"/>
      <c r="PSQ182" s="513"/>
      <c r="PSR182" s="513"/>
      <c r="PSS182" s="513"/>
      <c r="PST182" s="513"/>
      <c r="PSU182" s="513"/>
      <c r="PSV182" s="513"/>
      <c r="PSW182" s="513"/>
      <c r="PSX182" s="513"/>
      <c r="PSY182" s="513"/>
      <c r="PSZ182" s="513"/>
      <c r="PTA182" s="513"/>
      <c r="PTB182" s="513"/>
      <c r="PTC182" s="513"/>
      <c r="PTD182" s="513"/>
      <c r="PTE182" s="513"/>
      <c r="PTF182" s="513"/>
      <c r="PTG182" s="513"/>
      <c r="PTH182" s="513"/>
      <c r="PTI182" s="513"/>
      <c r="PTJ182" s="513"/>
      <c r="PTK182" s="513"/>
      <c r="PTL182" s="513"/>
      <c r="PTM182" s="513"/>
      <c r="PTN182" s="513"/>
      <c r="PTO182" s="513"/>
      <c r="PTP182" s="513"/>
      <c r="PTQ182" s="513"/>
      <c r="PTR182" s="513"/>
      <c r="PTS182" s="513"/>
      <c r="PTT182" s="513"/>
      <c r="PTU182" s="513"/>
      <c r="PTV182" s="513"/>
      <c r="PTW182" s="513"/>
      <c r="PTX182" s="513"/>
      <c r="PTY182" s="513"/>
      <c r="PTZ182" s="513"/>
      <c r="PUA182" s="513"/>
      <c r="PUB182" s="513"/>
      <c r="PUC182" s="513"/>
      <c r="PUD182" s="513"/>
      <c r="PUE182" s="513"/>
      <c r="PUF182" s="513"/>
      <c r="PUG182" s="513"/>
      <c r="PUH182" s="513"/>
      <c r="PUI182" s="513"/>
      <c r="PUJ182" s="513"/>
      <c r="PUK182" s="513"/>
      <c r="PUL182" s="513"/>
      <c r="PUM182" s="513"/>
      <c r="PUN182" s="513"/>
      <c r="PUO182" s="513"/>
      <c r="PUP182" s="513"/>
      <c r="PUQ182" s="513"/>
      <c r="PUR182" s="513"/>
      <c r="PUS182" s="513"/>
      <c r="PUT182" s="513"/>
      <c r="PUU182" s="513"/>
      <c r="PUV182" s="513"/>
      <c r="PUW182" s="513"/>
      <c r="PUX182" s="513"/>
      <c r="PUY182" s="513"/>
      <c r="PUZ182" s="513"/>
      <c r="PVA182" s="513"/>
      <c r="PVB182" s="513"/>
      <c r="PVC182" s="513"/>
      <c r="PVD182" s="513"/>
      <c r="PVE182" s="513"/>
      <c r="PVF182" s="513"/>
      <c r="PVG182" s="513"/>
      <c r="PVH182" s="513"/>
      <c r="PVI182" s="513"/>
      <c r="PVJ182" s="513"/>
      <c r="PVK182" s="513"/>
      <c r="PVL182" s="513"/>
      <c r="PVM182" s="513"/>
      <c r="PVN182" s="513"/>
      <c r="PVO182" s="513"/>
      <c r="PVP182" s="513"/>
      <c r="PVQ182" s="513"/>
      <c r="PVR182" s="513"/>
      <c r="PVS182" s="513"/>
      <c r="PVT182" s="513"/>
      <c r="PVU182" s="513"/>
      <c r="PVV182" s="513"/>
      <c r="PVW182" s="513"/>
      <c r="PVX182" s="513"/>
      <c r="PVY182" s="513"/>
      <c r="PVZ182" s="513"/>
      <c r="PWA182" s="513"/>
      <c r="PWB182" s="513"/>
      <c r="PWC182" s="513"/>
      <c r="PWD182" s="513"/>
      <c r="PWE182" s="513"/>
      <c r="PWF182" s="513"/>
      <c r="PWG182" s="513"/>
      <c r="PWH182" s="513"/>
      <c r="PWI182" s="513"/>
      <c r="PWJ182" s="513"/>
      <c r="PWK182" s="513"/>
      <c r="PWL182" s="513"/>
      <c r="PWM182" s="513"/>
      <c r="PWN182" s="513"/>
      <c r="PWO182" s="513"/>
      <c r="PWP182" s="513"/>
      <c r="PWQ182" s="513"/>
      <c r="PWR182" s="513"/>
      <c r="PWS182" s="513"/>
      <c r="PWT182" s="513"/>
      <c r="PWU182" s="513"/>
      <c r="PWV182" s="513"/>
      <c r="PWW182" s="513"/>
      <c r="PWX182" s="513"/>
      <c r="PWY182" s="513"/>
      <c r="PWZ182" s="513"/>
      <c r="PXA182" s="513"/>
      <c r="PXB182" s="513"/>
      <c r="PXC182" s="513"/>
      <c r="PXD182" s="513"/>
      <c r="PXE182" s="513"/>
      <c r="PXF182" s="513"/>
      <c r="PXG182" s="513"/>
      <c r="PXH182" s="513"/>
      <c r="PXI182" s="513"/>
      <c r="PXJ182" s="513"/>
      <c r="PXK182" s="513"/>
      <c r="PXL182" s="513"/>
      <c r="PXM182" s="513"/>
      <c r="PXN182" s="513"/>
      <c r="PXO182" s="513"/>
      <c r="PXP182" s="513"/>
      <c r="PXQ182" s="513"/>
      <c r="PXR182" s="513"/>
      <c r="PXS182" s="513"/>
      <c r="PXT182" s="513"/>
      <c r="PXU182" s="513"/>
      <c r="PXV182" s="513"/>
      <c r="PXW182" s="513"/>
      <c r="PXX182" s="513"/>
      <c r="PXY182" s="513"/>
      <c r="PXZ182" s="513"/>
      <c r="PYA182" s="513"/>
      <c r="PYB182" s="513"/>
      <c r="PYC182" s="513"/>
      <c r="PYD182" s="513"/>
      <c r="PYE182" s="513"/>
      <c r="PYF182" s="513"/>
      <c r="PYG182" s="513"/>
      <c r="PYH182" s="513"/>
      <c r="PYI182" s="513"/>
      <c r="PYJ182" s="513"/>
      <c r="PYK182" s="513"/>
      <c r="PYL182" s="513"/>
      <c r="PYM182" s="513"/>
      <c r="PYN182" s="513"/>
      <c r="PYO182" s="513"/>
      <c r="PYP182" s="513"/>
      <c r="PYQ182" s="513"/>
      <c r="PYR182" s="513"/>
      <c r="PYS182" s="513"/>
      <c r="PYT182" s="513"/>
      <c r="PYU182" s="513"/>
      <c r="PYV182" s="513"/>
      <c r="PYW182" s="513"/>
      <c r="PYX182" s="513"/>
      <c r="PYY182" s="513"/>
      <c r="PYZ182" s="513"/>
      <c r="PZA182" s="513"/>
      <c r="PZB182" s="513"/>
      <c r="PZC182" s="513"/>
      <c r="PZD182" s="513"/>
      <c r="PZE182" s="513"/>
      <c r="PZF182" s="513"/>
      <c r="PZG182" s="513"/>
      <c r="PZH182" s="513"/>
      <c r="PZI182" s="513"/>
      <c r="PZJ182" s="513"/>
      <c r="PZK182" s="513"/>
      <c r="PZL182" s="513"/>
      <c r="PZM182" s="513"/>
      <c r="PZN182" s="513"/>
      <c r="PZO182" s="513"/>
      <c r="PZP182" s="513"/>
      <c r="PZQ182" s="513"/>
      <c r="PZR182" s="513"/>
      <c r="PZS182" s="513"/>
      <c r="PZT182" s="513"/>
      <c r="PZU182" s="513"/>
      <c r="PZV182" s="513"/>
      <c r="PZW182" s="513"/>
      <c r="PZX182" s="513"/>
      <c r="PZY182" s="513"/>
      <c r="PZZ182" s="513"/>
      <c r="QAA182" s="513"/>
      <c r="QAB182" s="513"/>
      <c r="QAC182" s="513"/>
      <c r="QAD182" s="513"/>
      <c r="QAE182" s="513"/>
      <c r="QAF182" s="513"/>
      <c r="QAG182" s="513"/>
      <c r="QAH182" s="513"/>
      <c r="QAI182" s="513"/>
      <c r="QAJ182" s="513"/>
      <c r="QAK182" s="513"/>
      <c r="QAL182" s="513"/>
      <c r="QAM182" s="513"/>
      <c r="QAN182" s="513"/>
      <c r="QAO182" s="513"/>
      <c r="QAP182" s="513"/>
      <c r="QAQ182" s="513"/>
      <c r="QAR182" s="513"/>
      <c r="QAS182" s="513"/>
      <c r="QAT182" s="513"/>
      <c r="QAU182" s="513"/>
      <c r="QAV182" s="513"/>
      <c r="QAW182" s="513"/>
      <c r="QAX182" s="513"/>
      <c r="QAY182" s="513"/>
      <c r="QAZ182" s="513"/>
      <c r="QBA182" s="513"/>
      <c r="QBB182" s="513"/>
      <c r="QBC182" s="513"/>
      <c r="QBD182" s="513"/>
      <c r="QBE182" s="513"/>
      <c r="QBF182" s="513"/>
      <c r="QBG182" s="513"/>
      <c r="QBH182" s="513"/>
      <c r="QBI182" s="513"/>
      <c r="QBJ182" s="513"/>
      <c r="QBK182" s="513"/>
      <c r="QBL182" s="513"/>
      <c r="QBM182" s="513"/>
      <c r="QBN182" s="513"/>
      <c r="QBO182" s="513"/>
      <c r="QBP182" s="513"/>
      <c r="QBQ182" s="513"/>
      <c r="QBR182" s="513"/>
      <c r="QBS182" s="513"/>
      <c r="QBT182" s="513"/>
      <c r="QBU182" s="513"/>
      <c r="QBV182" s="513"/>
      <c r="QBW182" s="513"/>
      <c r="QBX182" s="513"/>
      <c r="QBY182" s="513"/>
      <c r="QBZ182" s="513"/>
      <c r="QCA182" s="513"/>
      <c r="QCB182" s="513"/>
      <c r="QCC182" s="513"/>
      <c r="QCD182" s="513"/>
      <c r="QCE182" s="513"/>
      <c r="QCF182" s="513"/>
      <c r="QCG182" s="513"/>
      <c r="QCH182" s="513"/>
      <c r="QCI182" s="513"/>
      <c r="QCJ182" s="513"/>
      <c r="QCK182" s="513"/>
      <c r="QCL182" s="513"/>
      <c r="QCM182" s="513"/>
      <c r="QCN182" s="513"/>
      <c r="QCO182" s="513"/>
      <c r="QCP182" s="513"/>
      <c r="QCQ182" s="513"/>
      <c r="QCR182" s="513"/>
      <c r="QCS182" s="513"/>
      <c r="QCT182" s="513"/>
      <c r="QCU182" s="513"/>
      <c r="QCV182" s="513"/>
      <c r="QCW182" s="513"/>
      <c r="QCX182" s="513"/>
      <c r="QCY182" s="513"/>
      <c r="QCZ182" s="513"/>
      <c r="QDA182" s="513"/>
      <c r="QDB182" s="513"/>
      <c r="QDC182" s="513"/>
      <c r="QDD182" s="513"/>
      <c r="QDE182" s="513"/>
      <c r="QDF182" s="513"/>
      <c r="QDG182" s="513"/>
      <c r="QDH182" s="513"/>
      <c r="QDI182" s="513"/>
      <c r="QDJ182" s="513"/>
      <c r="QDK182" s="513"/>
      <c r="QDL182" s="513"/>
      <c r="QDM182" s="513"/>
      <c r="QDN182" s="513"/>
      <c r="QDO182" s="513"/>
      <c r="QDP182" s="513"/>
      <c r="QDQ182" s="513"/>
      <c r="QDR182" s="513"/>
      <c r="QDS182" s="513"/>
      <c r="QDT182" s="513"/>
      <c r="QDU182" s="513"/>
      <c r="QDV182" s="513"/>
      <c r="QDW182" s="513"/>
      <c r="QDX182" s="513"/>
      <c r="QDY182" s="513"/>
      <c r="QDZ182" s="513"/>
      <c r="QEA182" s="513"/>
      <c r="QEB182" s="513"/>
      <c r="QEC182" s="513"/>
      <c r="QED182" s="513"/>
      <c r="QEE182" s="513"/>
      <c r="QEF182" s="513"/>
      <c r="QEG182" s="513"/>
      <c r="QEH182" s="513"/>
      <c r="QEI182" s="513"/>
      <c r="QEJ182" s="513"/>
      <c r="QEK182" s="513"/>
      <c r="QEL182" s="513"/>
      <c r="QEM182" s="513"/>
      <c r="QEN182" s="513"/>
      <c r="QEO182" s="513"/>
      <c r="QEP182" s="513"/>
      <c r="QEQ182" s="513"/>
      <c r="QER182" s="513"/>
      <c r="QES182" s="513"/>
      <c r="QET182" s="513"/>
      <c r="QEU182" s="513"/>
      <c r="QEV182" s="513"/>
      <c r="QEW182" s="513"/>
      <c r="QEX182" s="513"/>
      <c r="QEY182" s="513"/>
      <c r="QEZ182" s="513"/>
      <c r="QFA182" s="513"/>
      <c r="QFB182" s="513"/>
      <c r="QFC182" s="513"/>
      <c r="QFD182" s="513"/>
      <c r="QFE182" s="513"/>
      <c r="QFF182" s="513"/>
      <c r="QFG182" s="513"/>
      <c r="QFH182" s="513"/>
      <c r="QFI182" s="513"/>
      <c r="QFJ182" s="513"/>
      <c r="QFK182" s="513"/>
      <c r="QFL182" s="513"/>
      <c r="QFM182" s="513"/>
      <c r="QFN182" s="513"/>
      <c r="QFO182" s="513"/>
      <c r="QFP182" s="513"/>
      <c r="QFQ182" s="513"/>
      <c r="QFR182" s="513"/>
      <c r="QFS182" s="513"/>
      <c r="QFT182" s="513"/>
      <c r="QFU182" s="513"/>
      <c r="QFV182" s="513"/>
      <c r="QFW182" s="513"/>
      <c r="QFX182" s="513"/>
      <c r="QFY182" s="513"/>
      <c r="QFZ182" s="513"/>
      <c r="QGA182" s="513"/>
      <c r="QGB182" s="513"/>
      <c r="QGC182" s="513"/>
      <c r="QGD182" s="513"/>
      <c r="QGE182" s="513"/>
      <c r="QGF182" s="513"/>
      <c r="QGG182" s="513"/>
      <c r="QGH182" s="513"/>
      <c r="QGI182" s="513"/>
      <c r="QGJ182" s="513"/>
      <c r="QGK182" s="513"/>
      <c r="QGL182" s="513"/>
      <c r="QGM182" s="513"/>
      <c r="QGN182" s="513"/>
      <c r="QGO182" s="513"/>
      <c r="QGP182" s="513"/>
      <c r="QGQ182" s="513"/>
      <c r="QGR182" s="513"/>
      <c r="QGS182" s="513"/>
      <c r="QGT182" s="513"/>
      <c r="QGU182" s="513"/>
      <c r="QGV182" s="513"/>
      <c r="QGW182" s="513"/>
      <c r="QGX182" s="513"/>
      <c r="QGY182" s="513"/>
      <c r="QGZ182" s="513"/>
      <c r="QHA182" s="513"/>
      <c r="QHB182" s="513"/>
      <c r="QHC182" s="513"/>
      <c r="QHD182" s="513"/>
      <c r="QHE182" s="513"/>
      <c r="QHF182" s="513"/>
      <c r="QHG182" s="513"/>
      <c r="QHH182" s="513"/>
      <c r="QHI182" s="513"/>
      <c r="QHJ182" s="513"/>
      <c r="QHK182" s="513"/>
      <c r="QHL182" s="513"/>
      <c r="QHM182" s="513"/>
      <c r="QHN182" s="513"/>
      <c r="QHO182" s="513"/>
      <c r="QHP182" s="513"/>
      <c r="QHQ182" s="513"/>
      <c r="QHR182" s="513"/>
      <c r="QHS182" s="513"/>
      <c r="QHT182" s="513"/>
      <c r="QHU182" s="513"/>
      <c r="QHV182" s="513"/>
      <c r="QHW182" s="513"/>
      <c r="QHX182" s="513"/>
      <c r="QHY182" s="513"/>
      <c r="QHZ182" s="513"/>
      <c r="QIA182" s="513"/>
      <c r="QIB182" s="513"/>
      <c r="QIC182" s="513"/>
      <c r="QID182" s="513"/>
      <c r="QIE182" s="513"/>
      <c r="QIF182" s="513"/>
      <c r="QIG182" s="513"/>
      <c r="QIH182" s="513"/>
      <c r="QII182" s="513"/>
      <c r="QIJ182" s="513"/>
      <c r="QIK182" s="513"/>
      <c r="QIL182" s="513"/>
      <c r="QIM182" s="513"/>
      <c r="QIN182" s="513"/>
      <c r="QIO182" s="513"/>
      <c r="QIP182" s="513"/>
      <c r="QIQ182" s="513"/>
      <c r="QIR182" s="513"/>
      <c r="QIS182" s="513"/>
      <c r="QIT182" s="513"/>
      <c r="QIU182" s="513"/>
      <c r="QIV182" s="513"/>
      <c r="QIW182" s="513"/>
      <c r="QIX182" s="513"/>
      <c r="QIY182" s="513"/>
      <c r="QIZ182" s="513"/>
      <c r="QJA182" s="513"/>
      <c r="QJB182" s="513"/>
      <c r="QJC182" s="513"/>
      <c r="QJD182" s="513"/>
      <c r="QJE182" s="513"/>
      <c r="QJF182" s="513"/>
      <c r="QJG182" s="513"/>
      <c r="QJH182" s="513"/>
      <c r="QJI182" s="513"/>
      <c r="QJJ182" s="513"/>
      <c r="QJK182" s="513"/>
      <c r="QJL182" s="513"/>
      <c r="QJM182" s="513"/>
      <c r="QJN182" s="513"/>
      <c r="QJO182" s="513"/>
      <c r="QJP182" s="513"/>
      <c r="QJQ182" s="513"/>
      <c r="QJR182" s="513"/>
      <c r="QJS182" s="513"/>
      <c r="QJT182" s="513"/>
      <c r="QJU182" s="513"/>
      <c r="QJV182" s="513"/>
      <c r="QJW182" s="513"/>
      <c r="QJX182" s="513"/>
      <c r="QJY182" s="513"/>
      <c r="QJZ182" s="513"/>
      <c r="QKA182" s="513"/>
      <c r="QKB182" s="513"/>
      <c r="QKC182" s="513"/>
      <c r="QKD182" s="513"/>
      <c r="QKE182" s="513"/>
      <c r="QKF182" s="513"/>
      <c r="QKG182" s="513"/>
      <c r="QKH182" s="513"/>
      <c r="QKI182" s="513"/>
      <c r="QKJ182" s="513"/>
      <c r="QKK182" s="513"/>
      <c r="QKL182" s="513"/>
      <c r="QKM182" s="513"/>
      <c r="QKN182" s="513"/>
      <c r="QKO182" s="513"/>
      <c r="QKP182" s="513"/>
      <c r="QKQ182" s="513"/>
      <c r="QKR182" s="513"/>
      <c r="QKS182" s="513"/>
      <c r="QKT182" s="513"/>
      <c r="QKU182" s="513"/>
      <c r="QKV182" s="513"/>
      <c r="QKW182" s="513"/>
      <c r="QKX182" s="513"/>
      <c r="QKY182" s="513"/>
      <c r="QKZ182" s="513"/>
      <c r="QLA182" s="513"/>
      <c r="QLB182" s="513"/>
      <c r="QLC182" s="513"/>
      <c r="QLD182" s="513"/>
      <c r="QLE182" s="513"/>
      <c r="QLF182" s="513"/>
      <c r="QLG182" s="513"/>
      <c r="QLH182" s="513"/>
      <c r="QLI182" s="513"/>
      <c r="QLJ182" s="513"/>
      <c r="QLK182" s="513"/>
      <c r="QLL182" s="513"/>
      <c r="QLM182" s="513"/>
      <c r="QLN182" s="513"/>
      <c r="QLO182" s="513"/>
      <c r="QLP182" s="513"/>
      <c r="QLQ182" s="513"/>
      <c r="QLR182" s="513"/>
      <c r="QLS182" s="513"/>
      <c r="QLT182" s="513"/>
      <c r="QLU182" s="513"/>
      <c r="QLV182" s="513"/>
      <c r="QLW182" s="513"/>
      <c r="QLX182" s="513"/>
      <c r="QLY182" s="513"/>
      <c r="QLZ182" s="513"/>
      <c r="QMA182" s="513"/>
      <c r="QMB182" s="513"/>
      <c r="QMC182" s="513"/>
      <c r="QMD182" s="513"/>
      <c r="QME182" s="513"/>
      <c r="QMF182" s="513"/>
      <c r="QMG182" s="513"/>
      <c r="QMH182" s="513"/>
      <c r="QMI182" s="513"/>
      <c r="QMJ182" s="513"/>
      <c r="QMK182" s="513"/>
      <c r="QML182" s="513"/>
      <c r="QMM182" s="513"/>
      <c r="QMN182" s="513"/>
      <c r="QMO182" s="513"/>
      <c r="QMP182" s="513"/>
      <c r="QMQ182" s="513"/>
      <c r="QMR182" s="513"/>
      <c r="QMS182" s="513"/>
      <c r="QMT182" s="513"/>
      <c r="QMU182" s="513"/>
      <c r="QMV182" s="513"/>
      <c r="QMW182" s="513"/>
      <c r="QMX182" s="513"/>
      <c r="QMY182" s="513"/>
      <c r="QMZ182" s="513"/>
      <c r="QNA182" s="513"/>
      <c r="QNB182" s="513"/>
      <c r="QNC182" s="513"/>
      <c r="QND182" s="513"/>
      <c r="QNE182" s="513"/>
      <c r="QNF182" s="513"/>
      <c r="QNG182" s="513"/>
      <c r="QNH182" s="513"/>
      <c r="QNI182" s="513"/>
      <c r="QNJ182" s="513"/>
      <c r="QNK182" s="513"/>
      <c r="QNL182" s="513"/>
      <c r="QNM182" s="513"/>
      <c r="QNN182" s="513"/>
      <c r="QNO182" s="513"/>
      <c r="QNP182" s="513"/>
      <c r="QNQ182" s="513"/>
      <c r="QNR182" s="513"/>
      <c r="QNS182" s="513"/>
      <c r="QNT182" s="513"/>
      <c r="QNU182" s="513"/>
      <c r="QNV182" s="513"/>
      <c r="QNW182" s="513"/>
      <c r="QNX182" s="513"/>
      <c r="QNY182" s="513"/>
      <c r="QNZ182" s="513"/>
      <c r="QOA182" s="513"/>
      <c r="QOB182" s="513"/>
      <c r="QOC182" s="513"/>
      <c r="QOD182" s="513"/>
      <c r="QOE182" s="513"/>
      <c r="QOF182" s="513"/>
      <c r="QOG182" s="513"/>
      <c r="QOH182" s="513"/>
      <c r="QOI182" s="513"/>
      <c r="QOJ182" s="513"/>
      <c r="QOK182" s="513"/>
      <c r="QOL182" s="513"/>
      <c r="QOM182" s="513"/>
      <c r="QON182" s="513"/>
      <c r="QOO182" s="513"/>
      <c r="QOP182" s="513"/>
      <c r="QOQ182" s="513"/>
      <c r="QOR182" s="513"/>
      <c r="QOS182" s="513"/>
      <c r="QOT182" s="513"/>
      <c r="QOU182" s="513"/>
      <c r="QOV182" s="513"/>
      <c r="QOW182" s="513"/>
      <c r="QOX182" s="513"/>
      <c r="QOY182" s="513"/>
      <c r="QOZ182" s="513"/>
      <c r="QPA182" s="513"/>
      <c r="QPB182" s="513"/>
      <c r="QPC182" s="513"/>
      <c r="QPD182" s="513"/>
      <c r="QPE182" s="513"/>
      <c r="QPF182" s="513"/>
      <c r="QPG182" s="513"/>
      <c r="QPH182" s="513"/>
      <c r="QPI182" s="513"/>
      <c r="QPJ182" s="513"/>
      <c r="QPK182" s="513"/>
      <c r="QPL182" s="513"/>
      <c r="QPM182" s="513"/>
      <c r="QPN182" s="513"/>
      <c r="QPO182" s="513"/>
      <c r="QPP182" s="513"/>
      <c r="QPQ182" s="513"/>
      <c r="QPR182" s="513"/>
      <c r="QPS182" s="513"/>
      <c r="QPT182" s="513"/>
      <c r="QPU182" s="513"/>
      <c r="QPV182" s="513"/>
      <c r="QPW182" s="513"/>
      <c r="QPX182" s="513"/>
      <c r="QPY182" s="513"/>
      <c r="QPZ182" s="513"/>
      <c r="QQA182" s="513"/>
      <c r="QQB182" s="513"/>
      <c r="QQC182" s="513"/>
      <c r="QQD182" s="513"/>
      <c r="QQE182" s="513"/>
      <c r="QQF182" s="513"/>
      <c r="QQG182" s="513"/>
      <c r="QQH182" s="513"/>
      <c r="QQI182" s="513"/>
      <c r="QQJ182" s="513"/>
      <c r="QQK182" s="513"/>
      <c r="QQL182" s="513"/>
      <c r="QQM182" s="513"/>
      <c r="QQN182" s="513"/>
      <c r="QQO182" s="513"/>
      <c r="QQP182" s="513"/>
      <c r="QQQ182" s="513"/>
      <c r="QQR182" s="513"/>
      <c r="QQS182" s="513"/>
      <c r="QQT182" s="513"/>
      <c r="QQU182" s="513"/>
      <c r="QQV182" s="513"/>
      <c r="QQW182" s="513"/>
      <c r="QQX182" s="513"/>
      <c r="QQY182" s="513"/>
      <c r="QQZ182" s="513"/>
      <c r="QRA182" s="513"/>
      <c r="QRB182" s="513"/>
      <c r="QRC182" s="513"/>
      <c r="QRD182" s="513"/>
      <c r="QRE182" s="513"/>
      <c r="QRF182" s="513"/>
      <c r="QRG182" s="513"/>
      <c r="QRH182" s="513"/>
      <c r="QRI182" s="513"/>
      <c r="QRJ182" s="513"/>
      <c r="QRK182" s="513"/>
      <c r="QRL182" s="513"/>
      <c r="QRM182" s="513"/>
      <c r="QRN182" s="513"/>
      <c r="QRO182" s="513"/>
      <c r="QRP182" s="513"/>
      <c r="QRQ182" s="513"/>
      <c r="QRR182" s="513"/>
      <c r="QRS182" s="513"/>
      <c r="QRT182" s="513"/>
      <c r="QRU182" s="513"/>
      <c r="QRV182" s="513"/>
      <c r="QRW182" s="513"/>
      <c r="QRX182" s="513"/>
      <c r="QRY182" s="513"/>
      <c r="QRZ182" s="513"/>
      <c r="QSA182" s="513"/>
      <c r="QSB182" s="513"/>
      <c r="QSC182" s="513"/>
      <c r="QSD182" s="513"/>
      <c r="QSE182" s="513"/>
      <c r="QSF182" s="513"/>
      <c r="QSG182" s="513"/>
      <c r="QSH182" s="513"/>
      <c r="QSI182" s="513"/>
      <c r="QSJ182" s="513"/>
      <c r="QSK182" s="513"/>
      <c r="QSL182" s="513"/>
      <c r="QSM182" s="513"/>
      <c r="QSN182" s="513"/>
      <c r="QSO182" s="513"/>
      <c r="QSP182" s="513"/>
      <c r="QSQ182" s="513"/>
      <c r="QSR182" s="513"/>
      <c r="QSS182" s="513"/>
      <c r="QST182" s="513"/>
      <c r="QSU182" s="513"/>
      <c r="QSV182" s="513"/>
      <c r="QSW182" s="513"/>
      <c r="QSX182" s="513"/>
      <c r="QSY182" s="513"/>
      <c r="QSZ182" s="513"/>
      <c r="QTA182" s="513"/>
      <c r="QTB182" s="513"/>
      <c r="QTC182" s="513"/>
      <c r="QTD182" s="513"/>
      <c r="QTE182" s="513"/>
      <c r="QTF182" s="513"/>
      <c r="QTG182" s="513"/>
      <c r="QTH182" s="513"/>
      <c r="QTI182" s="513"/>
      <c r="QTJ182" s="513"/>
      <c r="QTK182" s="513"/>
      <c r="QTL182" s="513"/>
      <c r="QTM182" s="513"/>
      <c r="QTN182" s="513"/>
      <c r="QTO182" s="513"/>
      <c r="QTP182" s="513"/>
      <c r="QTQ182" s="513"/>
      <c r="QTR182" s="513"/>
      <c r="QTS182" s="513"/>
      <c r="QTT182" s="513"/>
      <c r="QTU182" s="513"/>
      <c r="QTV182" s="513"/>
      <c r="QTW182" s="513"/>
      <c r="QTX182" s="513"/>
      <c r="QTY182" s="513"/>
      <c r="QTZ182" s="513"/>
      <c r="QUA182" s="513"/>
      <c r="QUB182" s="513"/>
      <c r="QUC182" s="513"/>
      <c r="QUD182" s="513"/>
      <c r="QUE182" s="513"/>
      <c r="QUF182" s="513"/>
      <c r="QUG182" s="513"/>
      <c r="QUH182" s="513"/>
      <c r="QUI182" s="513"/>
      <c r="QUJ182" s="513"/>
      <c r="QUK182" s="513"/>
      <c r="QUL182" s="513"/>
      <c r="QUM182" s="513"/>
      <c r="QUN182" s="513"/>
      <c r="QUO182" s="513"/>
      <c r="QUP182" s="513"/>
      <c r="QUQ182" s="513"/>
      <c r="QUR182" s="513"/>
      <c r="QUS182" s="513"/>
      <c r="QUT182" s="513"/>
      <c r="QUU182" s="513"/>
      <c r="QUV182" s="513"/>
      <c r="QUW182" s="513"/>
      <c r="QUX182" s="513"/>
      <c r="QUY182" s="513"/>
      <c r="QUZ182" s="513"/>
      <c r="QVA182" s="513"/>
      <c r="QVB182" s="513"/>
      <c r="QVC182" s="513"/>
      <c r="QVD182" s="513"/>
      <c r="QVE182" s="513"/>
      <c r="QVF182" s="513"/>
      <c r="QVG182" s="513"/>
      <c r="QVH182" s="513"/>
      <c r="QVI182" s="513"/>
      <c r="QVJ182" s="513"/>
      <c r="QVK182" s="513"/>
      <c r="QVL182" s="513"/>
      <c r="QVM182" s="513"/>
      <c r="QVN182" s="513"/>
      <c r="QVO182" s="513"/>
      <c r="QVP182" s="513"/>
      <c r="QVQ182" s="513"/>
      <c r="QVR182" s="513"/>
      <c r="QVS182" s="513"/>
      <c r="QVT182" s="513"/>
      <c r="QVU182" s="513"/>
      <c r="QVV182" s="513"/>
      <c r="QVW182" s="513"/>
      <c r="QVX182" s="513"/>
      <c r="QVY182" s="513"/>
      <c r="QVZ182" s="513"/>
      <c r="QWA182" s="513"/>
      <c r="QWB182" s="513"/>
      <c r="QWC182" s="513"/>
      <c r="QWD182" s="513"/>
      <c r="QWE182" s="513"/>
      <c r="QWF182" s="513"/>
      <c r="QWG182" s="513"/>
      <c r="QWH182" s="513"/>
      <c r="QWI182" s="513"/>
      <c r="QWJ182" s="513"/>
      <c r="QWK182" s="513"/>
      <c r="QWL182" s="513"/>
      <c r="QWM182" s="513"/>
      <c r="QWN182" s="513"/>
      <c r="QWO182" s="513"/>
      <c r="QWP182" s="513"/>
      <c r="QWQ182" s="513"/>
      <c r="QWR182" s="513"/>
      <c r="QWS182" s="513"/>
      <c r="QWT182" s="513"/>
      <c r="QWU182" s="513"/>
      <c r="QWV182" s="513"/>
      <c r="QWW182" s="513"/>
      <c r="QWX182" s="513"/>
      <c r="QWY182" s="513"/>
      <c r="QWZ182" s="513"/>
      <c r="QXA182" s="513"/>
      <c r="QXB182" s="513"/>
      <c r="QXC182" s="513"/>
      <c r="QXD182" s="513"/>
      <c r="QXE182" s="513"/>
      <c r="QXF182" s="513"/>
      <c r="QXG182" s="513"/>
      <c r="QXH182" s="513"/>
      <c r="QXI182" s="513"/>
      <c r="QXJ182" s="513"/>
      <c r="QXK182" s="513"/>
      <c r="QXL182" s="513"/>
      <c r="QXM182" s="513"/>
      <c r="QXN182" s="513"/>
      <c r="QXO182" s="513"/>
      <c r="QXP182" s="513"/>
      <c r="QXQ182" s="513"/>
      <c r="QXR182" s="513"/>
      <c r="QXS182" s="513"/>
      <c r="QXT182" s="513"/>
      <c r="QXU182" s="513"/>
      <c r="QXV182" s="513"/>
      <c r="QXW182" s="513"/>
      <c r="QXX182" s="513"/>
      <c r="QXY182" s="513"/>
      <c r="QXZ182" s="513"/>
      <c r="QYA182" s="513"/>
      <c r="QYB182" s="513"/>
      <c r="QYC182" s="513"/>
      <c r="QYD182" s="513"/>
      <c r="QYE182" s="513"/>
      <c r="QYF182" s="513"/>
      <c r="QYG182" s="513"/>
      <c r="QYH182" s="513"/>
      <c r="QYI182" s="513"/>
      <c r="QYJ182" s="513"/>
      <c r="QYK182" s="513"/>
      <c r="QYL182" s="513"/>
      <c r="QYM182" s="513"/>
      <c r="QYN182" s="513"/>
      <c r="QYO182" s="513"/>
      <c r="QYP182" s="513"/>
      <c r="QYQ182" s="513"/>
      <c r="QYR182" s="513"/>
      <c r="QYS182" s="513"/>
      <c r="QYT182" s="513"/>
      <c r="QYU182" s="513"/>
      <c r="QYV182" s="513"/>
      <c r="QYW182" s="513"/>
      <c r="QYX182" s="513"/>
      <c r="QYY182" s="513"/>
      <c r="QYZ182" s="513"/>
      <c r="QZA182" s="513"/>
      <c r="QZB182" s="513"/>
      <c r="QZC182" s="513"/>
      <c r="QZD182" s="513"/>
      <c r="QZE182" s="513"/>
      <c r="QZF182" s="513"/>
      <c r="QZG182" s="513"/>
      <c r="QZH182" s="513"/>
      <c r="QZI182" s="513"/>
      <c r="QZJ182" s="513"/>
      <c r="QZK182" s="513"/>
      <c r="QZL182" s="513"/>
      <c r="QZM182" s="513"/>
      <c r="QZN182" s="513"/>
      <c r="QZO182" s="513"/>
      <c r="QZP182" s="513"/>
      <c r="QZQ182" s="513"/>
      <c r="QZR182" s="513"/>
      <c r="QZS182" s="513"/>
      <c r="QZT182" s="513"/>
      <c r="QZU182" s="513"/>
      <c r="QZV182" s="513"/>
      <c r="QZW182" s="513"/>
      <c r="QZX182" s="513"/>
      <c r="QZY182" s="513"/>
      <c r="QZZ182" s="513"/>
      <c r="RAA182" s="513"/>
      <c r="RAB182" s="513"/>
      <c r="RAC182" s="513"/>
      <c r="RAD182" s="513"/>
      <c r="RAE182" s="513"/>
      <c r="RAF182" s="513"/>
      <c r="RAG182" s="513"/>
      <c r="RAH182" s="513"/>
      <c r="RAI182" s="513"/>
      <c r="RAJ182" s="513"/>
      <c r="RAK182" s="513"/>
      <c r="RAL182" s="513"/>
      <c r="RAM182" s="513"/>
      <c r="RAN182" s="513"/>
      <c r="RAO182" s="513"/>
      <c r="RAP182" s="513"/>
      <c r="RAQ182" s="513"/>
      <c r="RAR182" s="513"/>
      <c r="RAS182" s="513"/>
      <c r="RAT182" s="513"/>
      <c r="RAU182" s="513"/>
      <c r="RAV182" s="513"/>
      <c r="RAW182" s="513"/>
      <c r="RAX182" s="513"/>
      <c r="RAY182" s="513"/>
      <c r="RAZ182" s="513"/>
      <c r="RBA182" s="513"/>
      <c r="RBB182" s="513"/>
      <c r="RBC182" s="513"/>
      <c r="RBD182" s="513"/>
      <c r="RBE182" s="513"/>
      <c r="RBF182" s="513"/>
      <c r="RBG182" s="513"/>
      <c r="RBH182" s="513"/>
      <c r="RBI182" s="513"/>
      <c r="RBJ182" s="513"/>
      <c r="RBK182" s="513"/>
      <c r="RBL182" s="513"/>
      <c r="RBM182" s="513"/>
      <c r="RBN182" s="513"/>
      <c r="RBO182" s="513"/>
      <c r="RBP182" s="513"/>
      <c r="RBQ182" s="513"/>
      <c r="RBR182" s="513"/>
      <c r="RBS182" s="513"/>
      <c r="RBT182" s="513"/>
      <c r="RBU182" s="513"/>
      <c r="RBV182" s="513"/>
      <c r="RBW182" s="513"/>
      <c r="RBX182" s="513"/>
      <c r="RBY182" s="513"/>
      <c r="RBZ182" s="513"/>
      <c r="RCA182" s="513"/>
      <c r="RCB182" s="513"/>
      <c r="RCC182" s="513"/>
      <c r="RCD182" s="513"/>
      <c r="RCE182" s="513"/>
      <c r="RCF182" s="513"/>
      <c r="RCG182" s="513"/>
      <c r="RCH182" s="513"/>
      <c r="RCI182" s="513"/>
      <c r="RCJ182" s="513"/>
      <c r="RCK182" s="513"/>
      <c r="RCL182" s="513"/>
      <c r="RCM182" s="513"/>
      <c r="RCN182" s="513"/>
      <c r="RCO182" s="513"/>
      <c r="RCP182" s="513"/>
      <c r="RCQ182" s="513"/>
      <c r="RCR182" s="513"/>
      <c r="RCS182" s="513"/>
      <c r="RCT182" s="513"/>
      <c r="RCU182" s="513"/>
      <c r="RCV182" s="513"/>
      <c r="RCW182" s="513"/>
      <c r="RCX182" s="513"/>
      <c r="RCY182" s="513"/>
      <c r="RCZ182" s="513"/>
      <c r="RDA182" s="513"/>
      <c r="RDB182" s="513"/>
      <c r="RDC182" s="513"/>
      <c r="RDD182" s="513"/>
      <c r="RDE182" s="513"/>
      <c r="RDF182" s="513"/>
      <c r="RDG182" s="513"/>
      <c r="RDH182" s="513"/>
      <c r="RDI182" s="513"/>
      <c r="RDJ182" s="513"/>
      <c r="RDK182" s="513"/>
      <c r="RDL182" s="513"/>
      <c r="RDM182" s="513"/>
      <c r="RDN182" s="513"/>
      <c r="RDO182" s="513"/>
      <c r="RDP182" s="513"/>
      <c r="RDQ182" s="513"/>
      <c r="RDR182" s="513"/>
      <c r="RDS182" s="513"/>
      <c r="RDT182" s="513"/>
      <c r="RDU182" s="513"/>
      <c r="RDV182" s="513"/>
      <c r="RDW182" s="513"/>
      <c r="RDX182" s="513"/>
      <c r="RDY182" s="513"/>
      <c r="RDZ182" s="513"/>
      <c r="REA182" s="513"/>
      <c r="REB182" s="513"/>
      <c r="REC182" s="513"/>
      <c r="RED182" s="513"/>
      <c r="REE182" s="513"/>
      <c r="REF182" s="513"/>
      <c r="REG182" s="513"/>
      <c r="REH182" s="513"/>
      <c r="REI182" s="513"/>
      <c r="REJ182" s="513"/>
      <c r="REK182" s="513"/>
      <c r="REL182" s="513"/>
      <c r="REM182" s="513"/>
      <c r="REN182" s="513"/>
      <c r="REO182" s="513"/>
      <c r="REP182" s="513"/>
      <c r="REQ182" s="513"/>
      <c r="RER182" s="513"/>
      <c r="RES182" s="513"/>
      <c r="RET182" s="513"/>
      <c r="REU182" s="513"/>
      <c r="REV182" s="513"/>
      <c r="REW182" s="513"/>
      <c r="REX182" s="513"/>
      <c r="REY182" s="513"/>
      <c r="REZ182" s="513"/>
      <c r="RFA182" s="513"/>
      <c r="RFB182" s="513"/>
      <c r="RFC182" s="513"/>
      <c r="RFD182" s="513"/>
      <c r="RFE182" s="513"/>
      <c r="RFF182" s="513"/>
      <c r="RFG182" s="513"/>
      <c r="RFH182" s="513"/>
      <c r="RFI182" s="513"/>
      <c r="RFJ182" s="513"/>
      <c r="RFK182" s="513"/>
      <c r="RFL182" s="513"/>
      <c r="RFM182" s="513"/>
      <c r="RFN182" s="513"/>
      <c r="RFO182" s="513"/>
      <c r="RFP182" s="513"/>
      <c r="RFQ182" s="513"/>
      <c r="RFR182" s="513"/>
      <c r="RFS182" s="513"/>
      <c r="RFT182" s="513"/>
      <c r="RFU182" s="513"/>
      <c r="RFV182" s="513"/>
      <c r="RFW182" s="513"/>
      <c r="RFX182" s="513"/>
      <c r="RFY182" s="513"/>
      <c r="RFZ182" s="513"/>
      <c r="RGA182" s="513"/>
      <c r="RGB182" s="513"/>
      <c r="RGC182" s="513"/>
      <c r="RGD182" s="513"/>
      <c r="RGE182" s="513"/>
      <c r="RGF182" s="513"/>
      <c r="RGG182" s="513"/>
      <c r="RGH182" s="513"/>
      <c r="RGI182" s="513"/>
      <c r="RGJ182" s="513"/>
      <c r="RGK182" s="513"/>
      <c r="RGL182" s="513"/>
      <c r="RGM182" s="513"/>
      <c r="RGN182" s="513"/>
      <c r="RGO182" s="513"/>
      <c r="RGP182" s="513"/>
      <c r="RGQ182" s="513"/>
      <c r="RGR182" s="513"/>
      <c r="RGS182" s="513"/>
      <c r="RGT182" s="513"/>
      <c r="RGU182" s="513"/>
      <c r="RGV182" s="513"/>
      <c r="RGW182" s="513"/>
      <c r="RGX182" s="513"/>
      <c r="RGY182" s="513"/>
      <c r="RGZ182" s="513"/>
      <c r="RHA182" s="513"/>
      <c r="RHB182" s="513"/>
      <c r="RHC182" s="513"/>
      <c r="RHD182" s="513"/>
      <c r="RHE182" s="513"/>
      <c r="RHF182" s="513"/>
      <c r="RHG182" s="513"/>
      <c r="RHH182" s="513"/>
      <c r="RHI182" s="513"/>
      <c r="RHJ182" s="513"/>
      <c r="RHK182" s="513"/>
      <c r="RHL182" s="513"/>
      <c r="RHM182" s="513"/>
      <c r="RHN182" s="513"/>
      <c r="RHO182" s="513"/>
      <c r="RHP182" s="513"/>
      <c r="RHQ182" s="513"/>
      <c r="RHR182" s="513"/>
      <c r="RHS182" s="513"/>
      <c r="RHT182" s="513"/>
      <c r="RHU182" s="513"/>
      <c r="RHV182" s="513"/>
      <c r="RHW182" s="513"/>
      <c r="RHX182" s="513"/>
      <c r="RHY182" s="513"/>
      <c r="RHZ182" s="513"/>
      <c r="RIA182" s="513"/>
      <c r="RIB182" s="513"/>
      <c r="RIC182" s="513"/>
      <c r="RID182" s="513"/>
      <c r="RIE182" s="513"/>
      <c r="RIF182" s="513"/>
      <c r="RIG182" s="513"/>
      <c r="RIH182" s="513"/>
      <c r="RII182" s="513"/>
      <c r="RIJ182" s="513"/>
      <c r="RIK182" s="513"/>
      <c r="RIL182" s="513"/>
      <c r="RIM182" s="513"/>
      <c r="RIN182" s="513"/>
      <c r="RIO182" s="513"/>
      <c r="RIP182" s="513"/>
      <c r="RIQ182" s="513"/>
      <c r="RIR182" s="513"/>
      <c r="RIS182" s="513"/>
      <c r="RIT182" s="513"/>
      <c r="RIU182" s="513"/>
      <c r="RIV182" s="513"/>
      <c r="RIW182" s="513"/>
      <c r="RIX182" s="513"/>
      <c r="RIY182" s="513"/>
      <c r="RIZ182" s="513"/>
      <c r="RJA182" s="513"/>
      <c r="RJB182" s="513"/>
      <c r="RJC182" s="513"/>
      <c r="RJD182" s="513"/>
      <c r="RJE182" s="513"/>
      <c r="RJF182" s="513"/>
      <c r="RJG182" s="513"/>
      <c r="RJH182" s="513"/>
      <c r="RJI182" s="513"/>
      <c r="RJJ182" s="513"/>
      <c r="RJK182" s="513"/>
      <c r="RJL182" s="513"/>
      <c r="RJM182" s="513"/>
      <c r="RJN182" s="513"/>
      <c r="RJO182" s="513"/>
      <c r="RJP182" s="513"/>
      <c r="RJQ182" s="513"/>
      <c r="RJR182" s="513"/>
      <c r="RJS182" s="513"/>
      <c r="RJT182" s="513"/>
      <c r="RJU182" s="513"/>
      <c r="RJV182" s="513"/>
      <c r="RJW182" s="513"/>
      <c r="RJX182" s="513"/>
      <c r="RJY182" s="513"/>
      <c r="RJZ182" s="513"/>
      <c r="RKA182" s="513"/>
      <c r="RKB182" s="513"/>
      <c r="RKC182" s="513"/>
      <c r="RKD182" s="513"/>
      <c r="RKE182" s="513"/>
      <c r="RKF182" s="513"/>
      <c r="RKG182" s="513"/>
      <c r="RKH182" s="513"/>
      <c r="RKI182" s="513"/>
      <c r="RKJ182" s="513"/>
      <c r="RKK182" s="513"/>
      <c r="RKL182" s="513"/>
      <c r="RKM182" s="513"/>
      <c r="RKN182" s="513"/>
      <c r="RKO182" s="513"/>
      <c r="RKP182" s="513"/>
      <c r="RKQ182" s="513"/>
      <c r="RKR182" s="513"/>
      <c r="RKS182" s="513"/>
      <c r="RKT182" s="513"/>
      <c r="RKU182" s="513"/>
      <c r="RKV182" s="513"/>
      <c r="RKW182" s="513"/>
      <c r="RKX182" s="513"/>
      <c r="RKY182" s="513"/>
      <c r="RKZ182" s="513"/>
      <c r="RLA182" s="513"/>
      <c r="RLB182" s="513"/>
      <c r="RLC182" s="513"/>
      <c r="RLD182" s="513"/>
      <c r="RLE182" s="513"/>
      <c r="RLF182" s="513"/>
      <c r="RLG182" s="513"/>
      <c r="RLH182" s="513"/>
      <c r="RLI182" s="513"/>
      <c r="RLJ182" s="513"/>
      <c r="RLK182" s="513"/>
      <c r="RLL182" s="513"/>
      <c r="RLM182" s="513"/>
      <c r="RLN182" s="513"/>
      <c r="RLO182" s="513"/>
      <c r="RLP182" s="513"/>
      <c r="RLQ182" s="513"/>
      <c r="RLR182" s="513"/>
      <c r="RLS182" s="513"/>
      <c r="RLT182" s="513"/>
      <c r="RLU182" s="513"/>
      <c r="RLV182" s="513"/>
      <c r="RLW182" s="513"/>
      <c r="RLX182" s="513"/>
      <c r="RLY182" s="513"/>
      <c r="RLZ182" s="513"/>
      <c r="RMA182" s="513"/>
      <c r="RMB182" s="513"/>
      <c r="RMC182" s="513"/>
      <c r="RMD182" s="513"/>
      <c r="RME182" s="513"/>
      <c r="RMF182" s="513"/>
      <c r="RMG182" s="513"/>
      <c r="RMH182" s="513"/>
      <c r="RMI182" s="513"/>
      <c r="RMJ182" s="513"/>
      <c r="RMK182" s="513"/>
      <c r="RML182" s="513"/>
      <c r="RMM182" s="513"/>
      <c r="RMN182" s="513"/>
      <c r="RMO182" s="513"/>
      <c r="RMP182" s="513"/>
      <c r="RMQ182" s="513"/>
      <c r="RMR182" s="513"/>
      <c r="RMS182" s="513"/>
      <c r="RMT182" s="513"/>
      <c r="RMU182" s="513"/>
      <c r="RMV182" s="513"/>
      <c r="RMW182" s="513"/>
      <c r="RMX182" s="513"/>
      <c r="RMY182" s="513"/>
      <c r="RMZ182" s="513"/>
      <c r="RNA182" s="513"/>
      <c r="RNB182" s="513"/>
      <c r="RNC182" s="513"/>
      <c r="RND182" s="513"/>
      <c r="RNE182" s="513"/>
      <c r="RNF182" s="513"/>
      <c r="RNG182" s="513"/>
      <c r="RNH182" s="513"/>
      <c r="RNI182" s="513"/>
      <c r="RNJ182" s="513"/>
      <c r="RNK182" s="513"/>
      <c r="RNL182" s="513"/>
      <c r="RNM182" s="513"/>
      <c r="RNN182" s="513"/>
      <c r="RNO182" s="513"/>
      <c r="RNP182" s="513"/>
      <c r="RNQ182" s="513"/>
      <c r="RNR182" s="513"/>
      <c r="RNS182" s="513"/>
      <c r="RNT182" s="513"/>
      <c r="RNU182" s="513"/>
      <c r="RNV182" s="513"/>
      <c r="RNW182" s="513"/>
      <c r="RNX182" s="513"/>
      <c r="RNY182" s="513"/>
      <c r="RNZ182" s="513"/>
      <c r="ROA182" s="513"/>
      <c r="ROB182" s="513"/>
      <c r="ROC182" s="513"/>
      <c r="ROD182" s="513"/>
      <c r="ROE182" s="513"/>
      <c r="ROF182" s="513"/>
      <c r="ROG182" s="513"/>
      <c r="ROH182" s="513"/>
      <c r="ROI182" s="513"/>
      <c r="ROJ182" s="513"/>
      <c r="ROK182" s="513"/>
      <c r="ROL182" s="513"/>
      <c r="ROM182" s="513"/>
      <c r="RON182" s="513"/>
      <c r="ROO182" s="513"/>
      <c r="ROP182" s="513"/>
      <c r="ROQ182" s="513"/>
      <c r="ROR182" s="513"/>
      <c r="ROS182" s="513"/>
      <c r="ROT182" s="513"/>
      <c r="ROU182" s="513"/>
      <c r="ROV182" s="513"/>
      <c r="ROW182" s="513"/>
      <c r="ROX182" s="513"/>
      <c r="ROY182" s="513"/>
      <c r="ROZ182" s="513"/>
      <c r="RPA182" s="513"/>
      <c r="RPB182" s="513"/>
      <c r="RPC182" s="513"/>
      <c r="RPD182" s="513"/>
      <c r="RPE182" s="513"/>
      <c r="RPF182" s="513"/>
      <c r="RPG182" s="513"/>
      <c r="RPH182" s="513"/>
      <c r="RPI182" s="513"/>
      <c r="RPJ182" s="513"/>
      <c r="RPK182" s="513"/>
      <c r="RPL182" s="513"/>
      <c r="RPM182" s="513"/>
      <c r="RPN182" s="513"/>
      <c r="RPO182" s="513"/>
      <c r="RPP182" s="513"/>
      <c r="RPQ182" s="513"/>
      <c r="RPR182" s="513"/>
      <c r="RPS182" s="513"/>
      <c r="RPT182" s="513"/>
      <c r="RPU182" s="513"/>
      <c r="RPV182" s="513"/>
      <c r="RPW182" s="513"/>
      <c r="RPX182" s="513"/>
      <c r="RPY182" s="513"/>
      <c r="RPZ182" s="513"/>
      <c r="RQA182" s="513"/>
      <c r="RQB182" s="513"/>
      <c r="RQC182" s="513"/>
      <c r="RQD182" s="513"/>
      <c r="RQE182" s="513"/>
      <c r="RQF182" s="513"/>
      <c r="RQG182" s="513"/>
      <c r="RQH182" s="513"/>
      <c r="RQI182" s="513"/>
      <c r="RQJ182" s="513"/>
      <c r="RQK182" s="513"/>
      <c r="RQL182" s="513"/>
      <c r="RQM182" s="513"/>
      <c r="RQN182" s="513"/>
      <c r="RQO182" s="513"/>
      <c r="RQP182" s="513"/>
      <c r="RQQ182" s="513"/>
      <c r="RQR182" s="513"/>
      <c r="RQS182" s="513"/>
      <c r="RQT182" s="513"/>
      <c r="RQU182" s="513"/>
      <c r="RQV182" s="513"/>
      <c r="RQW182" s="513"/>
      <c r="RQX182" s="513"/>
      <c r="RQY182" s="513"/>
      <c r="RQZ182" s="513"/>
      <c r="RRA182" s="513"/>
      <c r="RRB182" s="513"/>
      <c r="RRC182" s="513"/>
      <c r="RRD182" s="513"/>
      <c r="RRE182" s="513"/>
      <c r="RRF182" s="513"/>
      <c r="RRG182" s="513"/>
      <c r="RRH182" s="513"/>
      <c r="RRI182" s="513"/>
      <c r="RRJ182" s="513"/>
      <c r="RRK182" s="513"/>
      <c r="RRL182" s="513"/>
      <c r="RRM182" s="513"/>
      <c r="RRN182" s="513"/>
      <c r="RRO182" s="513"/>
      <c r="RRP182" s="513"/>
      <c r="RRQ182" s="513"/>
      <c r="RRR182" s="513"/>
      <c r="RRS182" s="513"/>
      <c r="RRT182" s="513"/>
      <c r="RRU182" s="513"/>
      <c r="RRV182" s="513"/>
      <c r="RRW182" s="513"/>
      <c r="RRX182" s="513"/>
      <c r="RRY182" s="513"/>
      <c r="RRZ182" s="513"/>
      <c r="RSA182" s="513"/>
      <c r="RSB182" s="513"/>
      <c r="RSC182" s="513"/>
      <c r="RSD182" s="513"/>
      <c r="RSE182" s="513"/>
      <c r="RSF182" s="513"/>
      <c r="RSG182" s="513"/>
      <c r="RSH182" s="513"/>
      <c r="RSI182" s="513"/>
      <c r="RSJ182" s="513"/>
      <c r="RSK182" s="513"/>
      <c r="RSL182" s="513"/>
      <c r="RSM182" s="513"/>
      <c r="RSN182" s="513"/>
      <c r="RSO182" s="513"/>
      <c r="RSP182" s="513"/>
      <c r="RSQ182" s="513"/>
      <c r="RSR182" s="513"/>
      <c r="RSS182" s="513"/>
      <c r="RST182" s="513"/>
      <c r="RSU182" s="513"/>
      <c r="RSV182" s="513"/>
      <c r="RSW182" s="513"/>
      <c r="RSX182" s="513"/>
      <c r="RSY182" s="513"/>
      <c r="RSZ182" s="513"/>
      <c r="RTA182" s="513"/>
      <c r="RTB182" s="513"/>
      <c r="RTC182" s="513"/>
      <c r="RTD182" s="513"/>
      <c r="RTE182" s="513"/>
      <c r="RTF182" s="513"/>
      <c r="RTG182" s="513"/>
      <c r="RTH182" s="513"/>
      <c r="RTI182" s="513"/>
      <c r="RTJ182" s="513"/>
      <c r="RTK182" s="513"/>
      <c r="RTL182" s="513"/>
      <c r="RTM182" s="513"/>
      <c r="RTN182" s="513"/>
      <c r="RTO182" s="513"/>
      <c r="RTP182" s="513"/>
      <c r="RTQ182" s="513"/>
      <c r="RTR182" s="513"/>
      <c r="RTS182" s="513"/>
      <c r="RTT182" s="513"/>
      <c r="RTU182" s="513"/>
      <c r="RTV182" s="513"/>
      <c r="RTW182" s="513"/>
      <c r="RTX182" s="513"/>
      <c r="RTY182" s="513"/>
      <c r="RTZ182" s="513"/>
      <c r="RUA182" s="513"/>
      <c r="RUB182" s="513"/>
      <c r="RUC182" s="513"/>
      <c r="RUD182" s="513"/>
      <c r="RUE182" s="513"/>
      <c r="RUF182" s="513"/>
      <c r="RUG182" s="513"/>
      <c r="RUH182" s="513"/>
      <c r="RUI182" s="513"/>
      <c r="RUJ182" s="513"/>
      <c r="RUK182" s="513"/>
      <c r="RUL182" s="513"/>
      <c r="RUM182" s="513"/>
      <c r="RUN182" s="513"/>
      <c r="RUO182" s="513"/>
      <c r="RUP182" s="513"/>
      <c r="RUQ182" s="513"/>
      <c r="RUR182" s="513"/>
      <c r="RUS182" s="513"/>
      <c r="RUT182" s="513"/>
      <c r="RUU182" s="513"/>
      <c r="RUV182" s="513"/>
      <c r="RUW182" s="513"/>
      <c r="RUX182" s="513"/>
      <c r="RUY182" s="513"/>
      <c r="RUZ182" s="513"/>
      <c r="RVA182" s="513"/>
      <c r="RVB182" s="513"/>
      <c r="RVC182" s="513"/>
      <c r="RVD182" s="513"/>
      <c r="RVE182" s="513"/>
      <c r="RVF182" s="513"/>
      <c r="RVG182" s="513"/>
      <c r="RVH182" s="513"/>
      <c r="RVI182" s="513"/>
      <c r="RVJ182" s="513"/>
      <c r="RVK182" s="513"/>
      <c r="RVL182" s="513"/>
      <c r="RVM182" s="513"/>
      <c r="RVN182" s="513"/>
      <c r="RVO182" s="513"/>
      <c r="RVP182" s="513"/>
      <c r="RVQ182" s="513"/>
      <c r="RVR182" s="513"/>
      <c r="RVS182" s="513"/>
      <c r="RVT182" s="513"/>
      <c r="RVU182" s="513"/>
      <c r="RVV182" s="513"/>
      <c r="RVW182" s="513"/>
      <c r="RVX182" s="513"/>
      <c r="RVY182" s="513"/>
      <c r="RVZ182" s="513"/>
      <c r="RWA182" s="513"/>
      <c r="RWB182" s="513"/>
      <c r="RWC182" s="513"/>
      <c r="RWD182" s="513"/>
      <c r="RWE182" s="513"/>
      <c r="RWF182" s="513"/>
      <c r="RWG182" s="513"/>
      <c r="RWH182" s="513"/>
      <c r="RWI182" s="513"/>
      <c r="RWJ182" s="513"/>
      <c r="RWK182" s="513"/>
      <c r="RWL182" s="513"/>
      <c r="RWM182" s="513"/>
      <c r="RWN182" s="513"/>
      <c r="RWO182" s="513"/>
      <c r="RWP182" s="513"/>
      <c r="RWQ182" s="513"/>
      <c r="RWR182" s="513"/>
      <c r="RWS182" s="513"/>
      <c r="RWT182" s="513"/>
      <c r="RWU182" s="513"/>
      <c r="RWV182" s="513"/>
      <c r="RWW182" s="513"/>
      <c r="RWX182" s="513"/>
      <c r="RWY182" s="513"/>
      <c r="RWZ182" s="513"/>
      <c r="RXA182" s="513"/>
      <c r="RXB182" s="513"/>
      <c r="RXC182" s="513"/>
      <c r="RXD182" s="513"/>
      <c r="RXE182" s="513"/>
      <c r="RXF182" s="513"/>
      <c r="RXG182" s="513"/>
      <c r="RXH182" s="513"/>
      <c r="RXI182" s="513"/>
      <c r="RXJ182" s="513"/>
      <c r="RXK182" s="513"/>
      <c r="RXL182" s="513"/>
      <c r="RXM182" s="513"/>
      <c r="RXN182" s="513"/>
      <c r="RXO182" s="513"/>
      <c r="RXP182" s="513"/>
      <c r="RXQ182" s="513"/>
      <c r="RXR182" s="513"/>
      <c r="RXS182" s="513"/>
      <c r="RXT182" s="513"/>
      <c r="RXU182" s="513"/>
      <c r="RXV182" s="513"/>
      <c r="RXW182" s="513"/>
      <c r="RXX182" s="513"/>
      <c r="RXY182" s="513"/>
      <c r="RXZ182" s="513"/>
      <c r="RYA182" s="513"/>
      <c r="RYB182" s="513"/>
      <c r="RYC182" s="513"/>
      <c r="RYD182" s="513"/>
      <c r="RYE182" s="513"/>
      <c r="RYF182" s="513"/>
      <c r="RYG182" s="513"/>
      <c r="RYH182" s="513"/>
      <c r="RYI182" s="513"/>
      <c r="RYJ182" s="513"/>
      <c r="RYK182" s="513"/>
      <c r="RYL182" s="513"/>
      <c r="RYM182" s="513"/>
      <c r="RYN182" s="513"/>
      <c r="RYO182" s="513"/>
      <c r="RYP182" s="513"/>
      <c r="RYQ182" s="513"/>
      <c r="RYR182" s="513"/>
      <c r="RYS182" s="513"/>
      <c r="RYT182" s="513"/>
      <c r="RYU182" s="513"/>
      <c r="RYV182" s="513"/>
      <c r="RYW182" s="513"/>
      <c r="RYX182" s="513"/>
      <c r="RYY182" s="513"/>
      <c r="RYZ182" s="513"/>
      <c r="RZA182" s="513"/>
      <c r="RZB182" s="513"/>
      <c r="RZC182" s="513"/>
      <c r="RZD182" s="513"/>
      <c r="RZE182" s="513"/>
      <c r="RZF182" s="513"/>
      <c r="RZG182" s="513"/>
      <c r="RZH182" s="513"/>
      <c r="RZI182" s="513"/>
      <c r="RZJ182" s="513"/>
      <c r="RZK182" s="513"/>
      <c r="RZL182" s="513"/>
      <c r="RZM182" s="513"/>
      <c r="RZN182" s="513"/>
      <c r="RZO182" s="513"/>
      <c r="RZP182" s="513"/>
      <c r="RZQ182" s="513"/>
      <c r="RZR182" s="513"/>
      <c r="RZS182" s="513"/>
      <c r="RZT182" s="513"/>
      <c r="RZU182" s="513"/>
      <c r="RZV182" s="513"/>
      <c r="RZW182" s="513"/>
      <c r="RZX182" s="513"/>
      <c r="RZY182" s="513"/>
      <c r="RZZ182" s="513"/>
      <c r="SAA182" s="513"/>
      <c r="SAB182" s="513"/>
      <c r="SAC182" s="513"/>
      <c r="SAD182" s="513"/>
      <c r="SAE182" s="513"/>
      <c r="SAF182" s="513"/>
      <c r="SAG182" s="513"/>
      <c r="SAH182" s="513"/>
      <c r="SAI182" s="513"/>
      <c r="SAJ182" s="513"/>
      <c r="SAK182" s="513"/>
      <c r="SAL182" s="513"/>
      <c r="SAM182" s="513"/>
      <c r="SAN182" s="513"/>
      <c r="SAO182" s="513"/>
      <c r="SAP182" s="513"/>
      <c r="SAQ182" s="513"/>
      <c r="SAR182" s="513"/>
      <c r="SAS182" s="513"/>
      <c r="SAT182" s="513"/>
      <c r="SAU182" s="513"/>
      <c r="SAV182" s="513"/>
      <c r="SAW182" s="513"/>
      <c r="SAX182" s="513"/>
      <c r="SAY182" s="513"/>
      <c r="SAZ182" s="513"/>
      <c r="SBA182" s="513"/>
      <c r="SBB182" s="513"/>
      <c r="SBC182" s="513"/>
      <c r="SBD182" s="513"/>
      <c r="SBE182" s="513"/>
      <c r="SBF182" s="513"/>
      <c r="SBG182" s="513"/>
      <c r="SBH182" s="513"/>
      <c r="SBI182" s="513"/>
      <c r="SBJ182" s="513"/>
      <c r="SBK182" s="513"/>
      <c r="SBL182" s="513"/>
      <c r="SBM182" s="513"/>
      <c r="SBN182" s="513"/>
      <c r="SBO182" s="513"/>
      <c r="SBP182" s="513"/>
      <c r="SBQ182" s="513"/>
      <c r="SBR182" s="513"/>
      <c r="SBS182" s="513"/>
      <c r="SBT182" s="513"/>
      <c r="SBU182" s="513"/>
      <c r="SBV182" s="513"/>
      <c r="SBW182" s="513"/>
      <c r="SBX182" s="513"/>
      <c r="SBY182" s="513"/>
      <c r="SBZ182" s="513"/>
      <c r="SCA182" s="513"/>
      <c r="SCB182" s="513"/>
      <c r="SCC182" s="513"/>
      <c r="SCD182" s="513"/>
      <c r="SCE182" s="513"/>
      <c r="SCF182" s="513"/>
      <c r="SCG182" s="513"/>
      <c r="SCH182" s="513"/>
      <c r="SCI182" s="513"/>
      <c r="SCJ182" s="513"/>
      <c r="SCK182" s="513"/>
      <c r="SCL182" s="513"/>
      <c r="SCM182" s="513"/>
      <c r="SCN182" s="513"/>
      <c r="SCO182" s="513"/>
      <c r="SCP182" s="513"/>
      <c r="SCQ182" s="513"/>
      <c r="SCR182" s="513"/>
      <c r="SCS182" s="513"/>
      <c r="SCT182" s="513"/>
      <c r="SCU182" s="513"/>
      <c r="SCV182" s="513"/>
      <c r="SCW182" s="513"/>
      <c r="SCX182" s="513"/>
      <c r="SCY182" s="513"/>
      <c r="SCZ182" s="513"/>
      <c r="SDA182" s="513"/>
      <c r="SDB182" s="513"/>
      <c r="SDC182" s="513"/>
      <c r="SDD182" s="513"/>
      <c r="SDE182" s="513"/>
      <c r="SDF182" s="513"/>
      <c r="SDG182" s="513"/>
      <c r="SDH182" s="513"/>
      <c r="SDI182" s="513"/>
      <c r="SDJ182" s="513"/>
      <c r="SDK182" s="513"/>
      <c r="SDL182" s="513"/>
      <c r="SDM182" s="513"/>
      <c r="SDN182" s="513"/>
      <c r="SDO182" s="513"/>
      <c r="SDP182" s="513"/>
      <c r="SDQ182" s="513"/>
      <c r="SDR182" s="513"/>
      <c r="SDS182" s="513"/>
      <c r="SDT182" s="513"/>
      <c r="SDU182" s="513"/>
      <c r="SDV182" s="513"/>
      <c r="SDW182" s="513"/>
      <c r="SDX182" s="513"/>
      <c r="SDY182" s="513"/>
      <c r="SDZ182" s="513"/>
      <c r="SEA182" s="513"/>
      <c r="SEB182" s="513"/>
      <c r="SEC182" s="513"/>
      <c r="SED182" s="513"/>
      <c r="SEE182" s="513"/>
      <c r="SEF182" s="513"/>
      <c r="SEG182" s="513"/>
      <c r="SEH182" s="513"/>
      <c r="SEI182" s="513"/>
      <c r="SEJ182" s="513"/>
      <c r="SEK182" s="513"/>
      <c r="SEL182" s="513"/>
      <c r="SEM182" s="513"/>
      <c r="SEN182" s="513"/>
      <c r="SEO182" s="513"/>
      <c r="SEP182" s="513"/>
      <c r="SEQ182" s="513"/>
      <c r="SER182" s="513"/>
      <c r="SES182" s="513"/>
      <c r="SET182" s="513"/>
      <c r="SEU182" s="513"/>
      <c r="SEV182" s="513"/>
      <c r="SEW182" s="513"/>
      <c r="SEX182" s="513"/>
      <c r="SEY182" s="513"/>
      <c r="SEZ182" s="513"/>
      <c r="SFA182" s="513"/>
      <c r="SFB182" s="513"/>
      <c r="SFC182" s="513"/>
      <c r="SFD182" s="513"/>
      <c r="SFE182" s="513"/>
      <c r="SFF182" s="513"/>
      <c r="SFG182" s="513"/>
      <c r="SFH182" s="513"/>
      <c r="SFI182" s="513"/>
      <c r="SFJ182" s="513"/>
      <c r="SFK182" s="513"/>
      <c r="SFL182" s="513"/>
      <c r="SFM182" s="513"/>
      <c r="SFN182" s="513"/>
      <c r="SFO182" s="513"/>
      <c r="SFP182" s="513"/>
      <c r="SFQ182" s="513"/>
      <c r="SFR182" s="513"/>
      <c r="SFS182" s="513"/>
      <c r="SFT182" s="513"/>
      <c r="SFU182" s="513"/>
      <c r="SFV182" s="513"/>
      <c r="SFW182" s="513"/>
      <c r="SFX182" s="513"/>
      <c r="SFY182" s="513"/>
      <c r="SFZ182" s="513"/>
      <c r="SGA182" s="513"/>
      <c r="SGB182" s="513"/>
      <c r="SGC182" s="513"/>
      <c r="SGD182" s="513"/>
      <c r="SGE182" s="513"/>
      <c r="SGF182" s="513"/>
      <c r="SGG182" s="513"/>
      <c r="SGH182" s="513"/>
      <c r="SGI182" s="513"/>
      <c r="SGJ182" s="513"/>
      <c r="SGK182" s="513"/>
      <c r="SGL182" s="513"/>
      <c r="SGM182" s="513"/>
      <c r="SGN182" s="513"/>
      <c r="SGO182" s="513"/>
      <c r="SGP182" s="513"/>
      <c r="SGQ182" s="513"/>
      <c r="SGR182" s="513"/>
      <c r="SGS182" s="513"/>
      <c r="SGT182" s="513"/>
      <c r="SGU182" s="513"/>
      <c r="SGV182" s="513"/>
      <c r="SGW182" s="513"/>
      <c r="SGX182" s="513"/>
      <c r="SGY182" s="513"/>
      <c r="SGZ182" s="513"/>
      <c r="SHA182" s="513"/>
      <c r="SHB182" s="513"/>
      <c r="SHC182" s="513"/>
      <c r="SHD182" s="513"/>
      <c r="SHE182" s="513"/>
      <c r="SHF182" s="513"/>
      <c r="SHG182" s="513"/>
      <c r="SHH182" s="513"/>
      <c r="SHI182" s="513"/>
      <c r="SHJ182" s="513"/>
      <c r="SHK182" s="513"/>
      <c r="SHL182" s="513"/>
      <c r="SHM182" s="513"/>
      <c r="SHN182" s="513"/>
      <c r="SHO182" s="513"/>
      <c r="SHP182" s="513"/>
      <c r="SHQ182" s="513"/>
      <c r="SHR182" s="513"/>
      <c r="SHS182" s="513"/>
      <c r="SHT182" s="513"/>
      <c r="SHU182" s="513"/>
      <c r="SHV182" s="513"/>
      <c r="SHW182" s="513"/>
      <c r="SHX182" s="513"/>
      <c r="SHY182" s="513"/>
      <c r="SHZ182" s="513"/>
      <c r="SIA182" s="513"/>
      <c r="SIB182" s="513"/>
      <c r="SIC182" s="513"/>
      <c r="SID182" s="513"/>
      <c r="SIE182" s="513"/>
      <c r="SIF182" s="513"/>
      <c r="SIG182" s="513"/>
      <c r="SIH182" s="513"/>
      <c r="SII182" s="513"/>
      <c r="SIJ182" s="513"/>
      <c r="SIK182" s="513"/>
      <c r="SIL182" s="513"/>
      <c r="SIM182" s="513"/>
      <c r="SIN182" s="513"/>
      <c r="SIO182" s="513"/>
      <c r="SIP182" s="513"/>
      <c r="SIQ182" s="513"/>
      <c r="SIR182" s="513"/>
      <c r="SIS182" s="513"/>
      <c r="SIT182" s="513"/>
      <c r="SIU182" s="513"/>
      <c r="SIV182" s="513"/>
      <c r="SIW182" s="513"/>
      <c r="SIX182" s="513"/>
      <c r="SIY182" s="513"/>
      <c r="SIZ182" s="513"/>
      <c r="SJA182" s="513"/>
      <c r="SJB182" s="513"/>
      <c r="SJC182" s="513"/>
      <c r="SJD182" s="513"/>
      <c r="SJE182" s="513"/>
      <c r="SJF182" s="513"/>
      <c r="SJG182" s="513"/>
      <c r="SJH182" s="513"/>
      <c r="SJI182" s="513"/>
      <c r="SJJ182" s="513"/>
      <c r="SJK182" s="513"/>
      <c r="SJL182" s="513"/>
      <c r="SJM182" s="513"/>
      <c r="SJN182" s="513"/>
      <c r="SJO182" s="513"/>
      <c r="SJP182" s="513"/>
      <c r="SJQ182" s="513"/>
      <c r="SJR182" s="513"/>
      <c r="SJS182" s="513"/>
      <c r="SJT182" s="513"/>
      <c r="SJU182" s="513"/>
      <c r="SJV182" s="513"/>
      <c r="SJW182" s="513"/>
      <c r="SJX182" s="513"/>
      <c r="SJY182" s="513"/>
      <c r="SJZ182" s="513"/>
      <c r="SKA182" s="513"/>
      <c r="SKB182" s="513"/>
      <c r="SKC182" s="513"/>
      <c r="SKD182" s="513"/>
      <c r="SKE182" s="513"/>
      <c r="SKF182" s="513"/>
      <c r="SKG182" s="513"/>
      <c r="SKH182" s="513"/>
      <c r="SKI182" s="513"/>
      <c r="SKJ182" s="513"/>
      <c r="SKK182" s="513"/>
      <c r="SKL182" s="513"/>
      <c r="SKM182" s="513"/>
      <c r="SKN182" s="513"/>
      <c r="SKO182" s="513"/>
      <c r="SKP182" s="513"/>
      <c r="SKQ182" s="513"/>
      <c r="SKR182" s="513"/>
      <c r="SKS182" s="513"/>
      <c r="SKT182" s="513"/>
      <c r="SKU182" s="513"/>
      <c r="SKV182" s="513"/>
      <c r="SKW182" s="513"/>
      <c r="SKX182" s="513"/>
      <c r="SKY182" s="513"/>
      <c r="SKZ182" s="513"/>
      <c r="SLA182" s="513"/>
      <c r="SLB182" s="513"/>
      <c r="SLC182" s="513"/>
      <c r="SLD182" s="513"/>
      <c r="SLE182" s="513"/>
      <c r="SLF182" s="513"/>
      <c r="SLG182" s="513"/>
      <c r="SLH182" s="513"/>
      <c r="SLI182" s="513"/>
      <c r="SLJ182" s="513"/>
      <c r="SLK182" s="513"/>
      <c r="SLL182" s="513"/>
      <c r="SLM182" s="513"/>
      <c r="SLN182" s="513"/>
      <c r="SLO182" s="513"/>
      <c r="SLP182" s="513"/>
      <c r="SLQ182" s="513"/>
      <c r="SLR182" s="513"/>
      <c r="SLS182" s="513"/>
      <c r="SLT182" s="513"/>
      <c r="SLU182" s="513"/>
      <c r="SLV182" s="513"/>
      <c r="SLW182" s="513"/>
      <c r="SLX182" s="513"/>
      <c r="SLY182" s="513"/>
      <c r="SLZ182" s="513"/>
      <c r="SMA182" s="513"/>
      <c r="SMB182" s="513"/>
      <c r="SMC182" s="513"/>
      <c r="SMD182" s="513"/>
      <c r="SME182" s="513"/>
      <c r="SMF182" s="513"/>
      <c r="SMG182" s="513"/>
      <c r="SMH182" s="513"/>
      <c r="SMI182" s="513"/>
      <c r="SMJ182" s="513"/>
      <c r="SMK182" s="513"/>
      <c r="SML182" s="513"/>
      <c r="SMM182" s="513"/>
      <c r="SMN182" s="513"/>
      <c r="SMO182" s="513"/>
      <c r="SMP182" s="513"/>
      <c r="SMQ182" s="513"/>
      <c r="SMR182" s="513"/>
      <c r="SMS182" s="513"/>
      <c r="SMT182" s="513"/>
      <c r="SMU182" s="513"/>
      <c r="SMV182" s="513"/>
      <c r="SMW182" s="513"/>
      <c r="SMX182" s="513"/>
      <c r="SMY182" s="513"/>
      <c r="SMZ182" s="513"/>
      <c r="SNA182" s="513"/>
      <c r="SNB182" s="513"/>
      <c r="SNC182" s="513"/>
      <c r="SND182" s="513"/>
      <c r="SNE182" s="513"/>
      <c r="SNF182" s="513"/>
      <c r="SNG182" s="513"/>
      <c r="SNH182" s="513"/>
      <c r="SNI182" s="513"/>
      <c r="SNJ182" s="513"/>
      <c r="SNK182" s="513"/>
      <c r="SNL182" s="513"/>
      <c r="SNM182" s="513"/>
      <c r="SNN182" s="513"/>
      <c r="SNO182" s="513"/>
      <c r="SNP182" s="513"/>
      <c r="SNQ182" s="513"/>
      <c r="SNR182" s="513"/>
      <c r="SNS182" s="513"/>
      <c r="SNT182" s="513"/>
      <c r="SNU182" s="513"/>
      <c r="SNV182" s="513"/>
      <c r="SNW182" s="513"/>
      <c r="SNX182" s="513"/>
      <c r="SNY182" s="513"/>
      <c r="SNZ182" s="513"/>
      <c r="SOA182" s="513"/>
      <c r="SOB182" s="513"/>
      <c r="SOC182" s="513"/>
      <c r="SOD182" s="513"/>
      <c r="SOE182" s="513"/>
      <c r="SOF182" s="513"/>
      <c r="SOG182" s="513"/>
      <c r="SOH182" s="513"/>
      <c r="SOI182" s="513"/>
      <c r="SOJ182" s="513"/>
      <c r="SOK182" s="513"/>
      <c r="SOL182" s="513"/>
      <c r="SOM182" s="513"/>
      <c r="SON182" s="513"/>
      <c r="SOO182" s="513"/>
      <c r="SOP182" s="513"/>
      <c r="SOQ182" s="513"/>
      <c r="SOR182" s="513"/>
      <c r="SOS182" s="513"/>
      <c r="SOT182" s="513"/>
      <c r="SOU182" s="513"/>
      <c r="SOV182" s="513"/>
      <c r="SOW182" s="513"/>
      <c r="SOX182" s="513"/>
      <c r="SOY182" s="513"/>
      <c r="SOZ182" s="513"/>
      <c r="SPA182" s="513"/>
      <c r="SPB182" s="513"/>
      <c r="SPC182" s="513"/>
      <c r="SPD182" s="513"/>
      <c r="SPE182" s="513"/>
      <c r="SPF182" s="513"/>
      <c r="SPG182" s="513"/>
      <c r="SPH182" s="513"/>
      <c r="SPI182" s="513"/>
      <c r="SPJ182" s="513"/>
      <c r="SPK182" s="513"/>
      <c r="SPL182" s="513"/>
      <c r="SPM182" s="513"/>
      <c r="SPN182" s="513"/>
      <c r="SPO182" s="513"/>
      <c r="SPP182" s="513"/>
      <c r="SPQ182" s="513"/>
      <c r="SPR182" s="513"/>
      <c r="SPS182" s="513"/>
      <c r="SPT182" s="513"/>
      <c r="SPU182" s="513"/>
      <c r="SPV182" s="513"/>
      <c r="SPW182" s="513"/>
      <c r="SPX182" s="513"/>
      <c r="SPY182" s="513"/>
      <c r="SPZ182" s="513"/>
      <c r="SQA182" s="513"/>
      <c r="SQB182" s="513"/>
      <c r="SQC182" s="513"/>
      <c r="SQD182" s="513"/>
      <c r="SQE182" s="513"/>
      <c r="SQF182" s="513"/>
      <c r="SQG182" s="513"/>
      <c r="SQH182" s="513"/>
      <c r="SQI182" s="513"/>
      <c r="SQJ182" s="513"/>
      <c r="SQK182" s="513"/>
      <c r="SQL182" s="513"/>
      <c r="SQM182" s="513"/>
      <c r="SQN182" s="513"/>
      <c r="SQO182" s="513"/>
      <c r="SQP182" s="513"/>
      <c r="SQQ182" s="513"/>
      <c r="SQR182" s="513"/>
      <c r="SQS182" s="513"/>
      <c r="SQT182" s="513"/>
      <c r="SQU182" s="513"/>
      <c r="SQV182" s="513"/>
      <c r="SQW182" s="513"/>
      <c r="SQX182" s="513"/>
      <c r="SQY182" s="513"/>
      <c r="SQZ182" s="513"/>
      <c r="SRA182" s="513"/>
      <c r="SRB182" s="513"/>
      <c r="SRC182" s="513"/>
      <c r="SRD182" s="513"/>
      <c r="SRE182" s="513"/>
      <c r="SRF182" s="513"/>
      <c r="SRG182" s="513"/>
      <c r="SRH182" s="513"/>
      <c r="SRI182" s="513"/>
      <c r="SRJ182" s="513"/>
      <c r="SRK182" s="513"/>
      <c r="SRL182" s="513"/>
      <c r="SRM182" s="513"/>
      <c r="SRN182" s="513"/>
      <c r="SRO182" s="513"/>
      <c r="SRP182" s="513"/>
      <c r="SRQ182" s="513"/>
      <c r="SRR182" s="513"/>
      <c r="SRS182" s="513"/>
      <c r="SRT182" s="513"/>
      <c r="SRU182" s="513"/>
      <c r="SRV182" s="513"/>
      <c r="SRW182" s="513"/>
      <c r="SRX182" s="513"/>
      <c r="SRY182" s="513"/>
      <c r="SRZ182" s="513"/>
      <c r="SSA182" s="513"/>
      <c r="SSB182" s="513"/>
      <c r="SSC182" s="513"/>
      <c r="SSD182" s="513"/>
      <c r="SSE182" s="513"/>
      <c r="SSF182" s="513"/>
      <c r="SSG182" s="513"/>
      <c r="SSH182" s="513"/>
      <c r="SSI182" s="513"/>
      <c r="SSJ182" s="513"/>
      <c r="SSK182" s="513"/>
      <c r="SSL182" s="513"/>
      <c r="SSM182" s="513"/>
      <c r="SSN182" s="513"/>
      <c r="SSO182" s="513"/>
      <c r="SSP182" s="513"/>
      <c r="SSQ182" s="513"/>
      <c r="SSR182" s="513"/>
      <c r="SSS182" s="513"/>
      <c r="SST182" s="513"/>
      <c r="SSU182" s="513"/>
      <c r="SSV182" s="513"/>
      <c r="SSW182" s="513"/>
      <c r="SSX182" s="513"/>
      <c r="SSY182" s="513"/>
      <c r="SSZ182" s="513"/>
      <c r="STA182" s="513"/>
      <c r="STB182" s="513"/>
      <c r="STC182" s="513"/>
      <c r="STD182" s="513"/>
      <c r="STE182" s="513"/>
      <c r="STF182" s="513"/>
      <c r="STG182" s="513"/>
      <c r="STH182" s="513"/>
      <c r="STI182" s="513"/>
      <c r="STJ182" s="513"/>
      <c r="STK182" s="513"/>
      <c r="STL182" s="513"/>
      <c r="STM182" s="513"/>
      <c r="STN182" s="513"/>
      <c r="STO182" s="513"/>
      <c r="STP182" s="513"/>
      <c r="STQ182" s="513"/>
      <c r="STR182" s="513"/>
      <c r="STS182" s="513"/>
      <c r="STT182" s="513"/>
      <c r="STU182" s="513"/>
      <c r="STV182" s="513"/>
      <c r="STW182" s="513"/>
      <c r="STX182" s="513"/>
      <c r="STY182" s="513"/>
      <c r="STZ182" s="513"/>
      <c r="SUA182" s="513"/>
      <c r="SUB182" s="513"/>
      <c r="SUC182" s="513"/>
      <c r="SUD182" s="513"/>
      <c r="SUE182" s="513"/>
      <c r="SUF182" s="513"/>
      <c r="SUG182" s="513"/>
      <c r="SUH182" s="513"/>
      <c r="SUI182" s="513"/>
      <c r="SUJ182" s="513"/>
      <c r="SUK182" s="513"/>
      <c r="SUL182" s="513"/>
      <c r="SUM182" s="513"/>
      <c r="SUN182" s="513"/>
      <c r="SUO182" s="513"/>
      <c r="SUP182" s="513"/>
      <c r="SUQ182" s="513"/>
      <c r="SUR182" s="513"/>
      <c r="SUS182" s="513"/>
      <c r="SUT182" s="513"/>
      <c r="SUU182" s="513"/>
      <c r="SUV182" s="513"/>
      <c r="SUW182" s="513"/>
      <c r="SUX182" s="513"/>
      <c r="SUY182" s="513"/>
      <c r="SUZ182" s="513"/>
      <c r="SVA182" s="513"/>
      <c r="SVB182" s="513"/>
      <c r="SVC182" s="513"/>
      <c r="SVD182" s="513"/>
      <c r="SVE182" s="513"/>
      <c r="SVF182" s="513"/>
      <c r="SVG182" s="513"/>
      <c r="SVH182" s="513"/>
      <c r="SVI182" s="513"/>
      <c r="SVJ182" s="513"/>
      <c r="SVK182" s="513"/>
      <c r="SVL182" s="513"/>
      <c r="SVM182" s="513"/>
      <c r="SVN182" s="513"/>
      <c r="SVO182" s="513"/>
      <c r="SVP182" s="513"/>
      <c r="SVQ182" s="513"/>
      <c r="SVR182" s="513"/>
      <c r="SVS182" s="513"/>
      <c r="SVT182" s="513"/>
      <c r="SVU182" s="513"/>
      <c r="SVV182" s="513"/>
      <c r="SVW182" s="513"/>
      <c r="SVX182" s="513"/>
      <c r="SVY182" s="513"/>
      <c r="SVZ182" s="513"/>
      <c r="SWA182" s="513"/>
      <c r="SWB182" s="513"/>
      <c r="SWC182" s="513"/>
      <c r="SWD182" s="513"/>
      <c r="SWE182" s="513"/>
      <c r="SWF182" s="513"/>
      <c r="SWG182" s="513"/>
      <c r="SWH182" s="513"/>
      <c r="SWI182" s="513"/>
      <c r="SWJ182" s="513"/>
      <c r="SWK182" s="513"/>
      <c r="SWL182" s="513"/>
      <c r="SWM182" s="513"/>
      <c r="SWN182" s="513"/>
      <c r="SWO182" s="513"/>
      <c r="SWP182" s="513"/>
      <c r="SWQ182" s="513"/>
      <c r="SWR182" s="513"/>
      <c r="SWS182" s="513"/>
      <c r="SWT182" s="513"/>
      <c r="SWU182" s="513"/>
      <c r="SWV182" s="513"/>
      <c r="SWW182" s="513"/>
      <c r="SWX182" s="513"/>
      <c r="SWY182" s="513"/>
      <c r="SWZ182" s="513"/>
      <c r="SXA182" s="513"/>
      <c r="SXB182" s="513"/>
      <c r="SXC182" s="513"/>
      <c r="SXD182" s="513"/>
      <c r="SXE182" s="513"/>
      <c r="SXF182" s="513"/>
      <c r="SXG182" s="513"/>
      <c r="SXH182" s="513"/>
      <c r="SXI182" s="513"/>
      <c r="SXJ182" s="513"/>
      <c r="SXK182" s="513"/>
      <c r="SXL182" s="513"/>
      <c r="SXM182" s="513"/>
      <c r="SXN182" s="513"/>
      <c r="SXO182" s="513"/>
      <c r="SXP182" s="513"/>
      <c r="SXQ182" s="513"/>
      <c r="SXR182" s="513"/>
      <c r="SXS182" s="513"/>
      <c r="SXT182" s="513"/>
      <c r="SXU182" s="513"/>
      <c r="SXV182" s="513"/>
      <c r="SXW182" s="513"/>
      <c r="SXX182" s="513"/>
      <c r="SXY182" s="513"/>
      <c r="SXZ182" s="513"/>
      <c r="SYA182" s="513"/>
      <c r="SYB182" s="513"/>
      <c r="SYC182" s="513"/>
      <c r="SYD182" s="513"/>
      <c r="SYE182" s="513"/>
      <c r="SYF182" s="513"/>
      <c r="SYG182" s="513"/>
      <c r="SYH182" s="513"/>
      <c r="SYI182" s="513"/>
      <c r="SYJ182" s="513"/>
      <c r="SYK182" s="513"/>
      <c r="SYL182" s="513"/>
      <c r="SYM182" s="513"/>
      <c r="SYN182" s="513"/>
      <c r="SYO182" s="513"/>
      <c r="SYP182" s="513"/>
      <c r="SYQ182" s="513"/>
      <c r="SYR182" s="513"/>
      <c r="SYS182" s="513"/>
      <c r="SYT182" s="513"/>
      <c r="SYU182" s="513"/>
      <c r="SYV182" s="513"/>
      <c r="SYW182" s="513"/>
      <c r="SYX182" s="513"/>
      <c r="SYY182" s="513"/>
      <c r="SYZ182" s="513"/>
      <c r="SZA182" s="513"/>
      <c r="SZB182" s="513"/>
      <c r="SZC182" s="513"/>
      <c r="SZD182" s="513"/>
      <c r="SZE182" s="513"/>
      <c r="SZF182" s="513"/>
      <c r="SZG182" s="513"/>
      <c r="SZH182" s="513"/>
      <c r="SZI182" s="513"/>
      <c r="SZJ182" s="513"/>
      <c r="SZK182" s="513"/>
      <c r="SZL182" s="513"/>
      <c r="SZM182" s="513"/>
      <c r="SZN182" s="513"/>
      <c r="SZO182" s="513"/>
      <c r="SZP182" s="513"/>
      <c r="SZQ182" s="513"/>
      <c r="SZR182" s="513"/>
      <c r="SZS182" s="513"/>
      <c r="SZT182" s="513"/>
      <c r="SZU182" s="513"/>
      <c r="SZV182" s="513"/>
      <c r="SZW182" s="513"/>
      <c r="SZX182" s="513"/>
      <c r="SZY182" s="513"/>
      <c r="SZZ182" s="513"/>
      <c r="TAA182" s="513"/>
      <c r="TAB182" s="513"/>
      <c r="TAC182" s="513"/>
      <c r="TAD182" s="513"/>
      <c r="TAE182" s="513"/>
      <c r="TAF182" s="513"/>
      <c r="TAG182" s="513"/>
      <c r="TAH182" s="513"/>
      <c r="TAI182" s="513"/>
      <c r="TAJ182" s="513"/>
      <c r="TAK182" s="513"/>
      <c r="TAL182" s="513"/>
      <c r="TAM182" s="513"/>
      <c r="TAN182" s="513"/>
      <c r="TAO182" s="513"/>
      <c r="TAP182" s="513"/>
      <c r="TAQ182" s="513"/>
      <c r="TAR182" s="513"/>
      <c r="TAS182" s="513"/>
      <c r="TAT182" s="513"/>
      <c r="TAU182" s="513"/>
      <c r="TAV182" s="513"/>
      <c r="TAW182" s="513"/>
      <c r="TAX182" s="513"/>
      <c r="TAY182" s="513"/>
      <c r="TAZ182" s="513"/>
      <c r="TBA182" s="513"/>
      <c r="TBB182" s="513"/>
      <c r="TBC182" s="513"/>
      <c r="TBD182" s="513"/>
      <c r="TBE182" s="513"/>
      <c r="TBF182" s="513"/>
      <c r="TBG182" s="513"/>
      <c r="TBH182" s="513"/>
      <c r="TBI182" s="513"/>
      <c r="TBJ182" s="513"/>
      <c r="TBK182" s="513"/>
      <c r="TBL182" s="513"/>
      <c r="TBM182" s="513"/>
      <c r="TBN182" s="513"/>
      <c r="TBO182" s="513"/>
      <c r="TBP182" s="513"/>
      <c r="TBQ182" s="513"/>
      <c r="TBR182" s="513"/>
      <c r="TBS182" s="513"/>
      <c r="TBT182" s="513"/>
      <c r="TBU182" s="513"/>
      <c r="TBV182" s="513"/>
      <c r="TBW182" s="513"/>
      <c r="TBX182" s="513"/>
      <c r="TBY182" s="513"/>
      <c r="TBZ182" s="513"/>
      <c r="TCA182" s="513"/>
      <c r="TCB182" s="513"/>
      <c r="TCC182" s="513"/>
      <c r="TCD182" s="513"/>
      <c r="TCE182" s="513"/>
      <c r="TCF182" s="513"/>
      <c r="TCG182" s="513"/>
      <c r="TCH182" s="513"/>
      <c r="TCI182" s="513"/>
      <c r="TCJ182" s="513"/>
      <c r="TCK182" s="513"/>
      <c r="TCL182" s="513"/>
      <c r="TCM182" s="513"/>
      <c r="TCN182" s="513"/>
      <c r="TCO182" s="513"/>
      <c r="TCP182" s="513"/>
      <c r="TCQ182" s="513"/>
      <c r="TCR182" s="513"/>
      <c r="TCS182" s="513"/>
      <c r="TCT182" s="513"/>
      <c r="TCU182" s="513"/>
      <c r="TCV182" s="513"/>
      <c r="TCW182" s="513"/>
      <c r="TCX182" s="513"/>
      <c r="TCY182" s="513"/>
      <c r="TCZ182" s="513"/>
      <c r="TDA182" s="513"/>
      <c r="TDB182" s="513"/>
      <c r="TDC182" s="513"/>
      <c r="TDD182" s="513"/>
      <c r="TDE182" s="513"/>
      <c r="TDF182" s="513"/>
      <c r="TDG182" s="513"/>
      <c r="TDH182" s="513"/>
      <c r="TDI182" s="513"/>
      <c r="TDJ182" s="513"/>
      <c r="TDK182" s="513"/>
      <c r="TDL182" s="513"/>
      <c r="TDM182" s="513"/>
      <c r="TDN182" s="513"/>
      <c r="TDO182" s="513"/>
      <c r="TDP182" s="513"/>
      <c r="TDQ182" s="513"/>
      <c r="TDR182" s="513"/>
      <c r="TDS182" s="513"/>
      <c r="TDT182" s="513"/>
      <c r="TDU182" s="513"/>
      <c r="TDV182" s="513"/>
      <c r="TDW182" s="513"/>
      <c r="TDX182" s="513"/>
      <c r="TDY182" s="513"/>
      <c r="TDZ182" s="513"/>
      <c r="TEA182" s="513"/>
      <c r="TEB182" s="513"/>
      <c r="TEC182" s="513"/>
      <c r="TED182" s="513"/>
      <c r="TEE182" s="513"/>
      <c r="TEF182" s="513"/>
      <c r="TEG182" s="513"/>
      <c r="TEH182" s="513"/>
      <c r="TEI182" s="513"/>
      <c r="TEJ182" s="513"/>
      <c r="TEK182" s="513"/>
      <c r="TEL182" s="513"/>
      <c r="TEM182" s="513"/>
      <c r="TEN182" s="513"/>
      <c r="TEO182" s="513"/>
      <c r="TEP182" s="513"/>
      <c r="TEQ182" s="513"/>
      <c r="TER182" s="513"/>
      <c r="TES182" s="513"/>
      <c r="TET182" s="513"/>
      <c r="TEU182" s="513"/>
      <c r="TEV182" s="513"/>
      <c r="TEW182" s="513"/>
      <c r="TEX182" s="513"/>
      <c r="TEY182" s="513"/>
      <c r="TEZ182" s="513"/>
      <c r="TFA182" s="513"/>
      <c r="TFB182" s="513"/>
      <c r="TFC182" s="513"/>
      <c r="TFD182" s="513"/>
      <c r="TFE182" s="513"/>
      <c r="TFF182" s="513"/>
      <c r="TFG182" s="513"/>
      <c r="TFH182" s="513"/>
      <c r="TFI182" s="513"/>
      <c r="TFJ182" s="513"/>
      <c r="TFK182" s="513"/>
      <c r="TFL182" s="513"/>
      <c r="TFM182" s="513"/>
      <c r="TFN182" s="513"/>
      <c r="TFO182" s="513"/>
      <c r="TFP182" s="513"/>
      <c r="TFQ182" s="513"/>
      <c r="TFR182" s="513"/>
      <c r="TFS182" s="513"/>
      <c r="TFT182" s="513"/>
      <c r="TFU182" s="513"/>
      <c r="TFV182" s="513"/>
      <c r="TFW182" s="513"/>
      <c r="TFX182" s="513"/>
      <c r="TFY182" s="513"/>
      <c r="TFZ182" s="513"/>
      <c r="TGA182" s="513"/>
      <c r="TGB182" s="513"/>
      <c r="TGC182" s="513"/>
      <c r="TGD182" s="513"/>
      <c r="TGE182" s="513"/>
      <c r="TGF182" s="513"/>
      <c r="TGG182" s="513"/>
      <c r="TGH182" s="513"/>
      <c r="TGI182" s="513"/>
      <c r="TGJ182" s="513"/>
      <c r="TGK182" s="513"/>
      <c r="TGL182" s="513"/>
      <c r="TGM182" s="513"/>
      <c r="TGN182" s="513"/>
      <c r="TGO182" s="513"/>
      <c r="TGP182" s="513"/>
      <c r="TGQ182" s="513"/>
      <c r="TGR182" s="513"/>
      <c r="TGS182" s="513"/>
      <c r="TGT182" s="513"/>
      <c r="TGU182" s="513"/>
      <c r="TGV182" s="513"/>
      <c r="TGW182" s="513"/>
      <c r="TGX182" s="513"/>
      <c r="TGY182" s="513"/>
      <c r="TGZ182" s="513"/>
      <c r="THA182" s="513"/>
      <c r="THB182" s="513"/>
      <c r="THC182" s="513"/>
      <c r="THD182" s="513"/>
      <c r="THE182" s="513"/>
      <c r="THF182" s="513"/>
      <c r="THG182" s="513"/>
      <c r="THH182" s="513"/>
      <c r="THI182" s="513"/>
      <c r="THJ182" s="513"/>
      <c r="THK182" s="513"/>
      <c r="THL182" s="513"/>
      <c r="THM182" s="513"/>
      <c r="THN182" s="513"/>
      <c r="THO182" s="513"/>
      <c r="THP182" s="513"/>
      <c r="THQ182" s="513"/>
      <c r="THR182" s="513"/>
      <c r="THS182" s="513"/>
      <c r="THT182" s="513"/>
      <c r="THU182" s="513"/>
      <c r="THV182" s="513"/>
      <c r="THW182" s="513"/>
      <c r="THX182" s="513"/>
      <c r="THY182" s="513"/>
      <c r="THZ182" s="513"/>
      <c r="TIA182" s="513"/>
      <c r="TIB182" s="513"/>
      <c r="TIC182" s="513"/>
      <c r="TID182" s="513"/>
      <c r="TIE182" s="513"/>
      <c r="TIF182" s="513"/>
      <c r="TIG182" s="513"/>
      <c r="TIH182" s="513"/>
      <c r="TII182" s="513"/>
      <c r="TIJ182" s="513"/>
      <c r="TIK182" s="513"/>
      <c r="TIL182" s="513"/>
      <c r="TIM182" s="513"/>
      <c r="TIN182" s="513"/>
      <c r="TIO182" s="513"/>
      <c r="TIP182" s="513"/>
      <c r="TIQ182" s="513"/>
      <c r="TIR182" s="513"/>
      <c r="TIS182" s="513"/>
      <c r="TIT182" s="513"/>
      <c r="TIU182" s="513"/>
      <c r="TIV182" s="513"/>
      <c r="TIW182" s="513"/>
      <c r="TIX182" s="513"/>
      <c r="TIY182" s="513"/>
      <c r="TIZ182" s="513"/>
      <c r="TJA182" s="513"/>
      <c r="TJB182" s="513"/>
      <c r="TJC182" s="513"/>
      <c r="TJD182" s="513"/>
      <c r="TJE182" s="513"/>
      <c r="TJF182" s="513"/>
      <c r="TJG182" s="513"/>
      <c r="TJH182" s="513"/>
      <c r="TJI182" s="513"/>
      <c r="TJJ182" s="513"/>
      <c r="TJK182" s="513"/>
      <c r="TJL182" s="513"/>
      <c r="TJM182" s="513"/>
      <c r="TJN182" s="513"/>
      <c r="TJO182" s="513"/>
      <c r="TJP182" s="513"/>
      <c r="TJQ182" s="513"/>
      <c r="TJR182" s="513"/>
      <c r="TJS182" s="513"/>
      <c r="TJT182" s="513"/>
      <c r="TJU182" s="513"/>
      <c r="TJV182" s="513"/>
      <c r="TJW182" s="513"/>
      <c r="TJX182" s="513"/>
      <c r="TJY182" s="513"/>
      <c r="TJZ182" s="513"/>
      <c r="TKA182" s="513"/>
      <c r="TKB182" s="513"/>
      <c r="TKC182" s="513"/>
      <c r="TKD182" s="513"/>
      <c r="TKE182" s="513"/>
      <c r="TKF182" s="513"/>
      <c r="TKG182" s="513"/>
      <c r="TKH182" s="513"/>
      <c r="TKI182" s="513"/>
      <c r="TKJ182" s="513"/>
      <c r="TKK182" s="513"/>
      <c r="TKL182" s="513"/>
      <c r="TKM182" s="513"/>
      <c r="TKN182" s="513"/>
      <c r="TKO182" s="513"/>
      <c r="TKP182" s="513"/>
      <c r="TKQ182" s="513"/>
      <c r="TKR182" s="513"/>
      <c r="TKS182" s="513"/>
      <c r="TKT182" s="513"/>
      <c r="TKU182" s="513"/>
      <c r="TKV182" s="513"/>
      <c r="TKW182" s="513"/>
      <c r="TKX182" s="513"/>
      <c r="TKY182" s="513"/>
      <c r="TKZ182" s="513"/>
      <c r="TLA182" s="513"/>
      <c r="TLB182" s="513"/>
      <c r="TLC182" s="513"/>
      <c r="TLD182" s="513"/>
      <c r="TLE182" s="513"/>
      <c r="TLF182" s="513"/>
      <c r="TLG182" s="513"/>
      <c r="TLH182" s="513"/>
      <c r="TLI182" s="513"/>
      <c r="TLJ182" s="513"/>
      <c r="TLK182" s="513"/>
      <c r="TLL182" s="513"/>
      <c r="TLM182" s="513"/>
      <c r="TLN182" s="513"/>
      <c r="TLO182" s="513"/>
      <c r="TLP182" s="513"/>
      <c r="TLQ182" s="513"/>
      <c r="TLR182" s="513"/>
      <c r="TLS182" s="513"/>
      <c r="TLT182" s="513"/>
      <c r="TLU182" s="513"/>
      <c r="TLV182" s="513"/>
      <c r="TLW182" s="513"/>
      <c r="TLX182" s="513"/>
      <c r="TLY182" s="513"/>
      <c r="TLZ182" s="513"/>
      <c r="TMA182" s="513"/>
      <c r="TMB182" s="513"/>
      <c r="TMC182" s="513"/>
      <c r="TMD182" s="513"/>
      <c r="TME182" s="513"/>
      <c r="TMF182" s="513"/>
      <c r="TMG182" s="513"/>
      <c r="TMH182" s="513"/>
      <c r="TMI182" s="513"/>
      <c r="TMJ182" s="513"/>
      <c r="TMK182" s="513"/>
      <c r="TML182" s="513"/>
      <c r="TMM182" s="513"/>
      <c r="TMN182" s="513"/>
      <c r="TMO182" s="513"/>
      <c r="TMP182" s="513"/>
      <c r="TMQ182" s="513"/>
      <c r="TMR182" s="513"/>
      <c r="TMS182" s="513"/>
      <c r="TMT182" s="513"/>
      <c r="TMU182" s="513"/>
      <c r="TMV182" s="513"/>
      <c r="TMW182" s="513"/>
      <c r="TMX182" s="513"/>
      <c r="TMY182" s="513"/>
      <c r="TMZ182" s="513"/>
      <c r="TNA182" s="513"/>
      <c r="TNB182" s="513"/>
      <c r="TNC182" s="513"/>
      <c r="TND182" s="513"/>
      <c r="TNE182" s="513"/>
      <c r="TNF182" s="513"/>
      <c r="TNG182" s="513"/>
      <c r="TNH182" s="513"/>
      <c r="TNI182" s="513"/>
      <c r="TNJ182" s="513"/>
      <c r="TNK182" s="513"/>
      <c r="TNL182" s="513"/>
      <c r="TNM182" s="513"/>
      <c r="TNN182" s="513"/>
      <c r="TNO182" s="513"/>
      <c r="TNP182" s="513"/>
      <c r="TNQ182" s="513"/>
      <c r="TNR182" s="513"/>
      <c r="TNS182" s="513"/>
      <c r="TNT182" s="513"/>
      <c r="TNU182" s="513"/>
      <c r="TNV182" s="513"/>
      <c r="TNW182" s="513"/>
      <c r="TNX182" s="513"/>
      <c r="TNY182" s="513"/>
      <c r="TNZ182" s="513"/>
      <c r="TOA182" s="513"/>
      <c r="TOB182" s="513"/>
      <c r="TOC182" s="513"/>
      <c r="TOD182" s="513"/>
      <c r="TOE182" s="513"/>
      <c r="TOF182" s="513"/>
      <c r="TOG182" s="513"/>
      <c r="TOH182" s="513"/>
      <c r="TOI182" s="513"/>
      <c r="TOJ182" s="513"/>
      <c r="TOK182" s="513"/>
      <c r="TOL182" s="513"/>
      <c r="TOM182" s="513"/>
      <c r="TON182" s="513"/>
      <c r="TOO182" s="513"/>
      <c r="TOP182" s="513"/>
      <c r="TOQ182" s="513"/>
      <c r="TOR182" s="513"/>
      <c r="TOS182" s="513"/>
      <c r="TOT182" s="513"/>
      <c r="TOU182" s="513"/>
      <c r="TOV182" s="513"/>
      <c r="TOW182" s="513"/>
      <c r="TOX182" s="513"/>
      <c r="TOY182" s="513"/>
      <c r="TOZ182" s="513"/>
      <c r="TPA182" s="513"/>
      <c r="TPB182" s="513"/>
      <c r="TPC182" s="513"/>
      <c r="TPD182" s="513"/>
      <c r="TPE182" s="513"/>
      <c r="TPF182" s="513"/>
      <c r="TPG182" s="513"/>
      <c r="TPH182" s="513"/>
      <c r="TPI182" s="513"/>
      <c r="TPJ182" s="513"/>
      <c r="TPK182" s="513"/>
      <c r="TPL182" s="513"/>
      <c r="TPM182" s="513"/>
      <c r="TPN182" s="513"/>
      <c r="TPO182" s="513"/>
      <c r="TPP182" s="513"/>
      <c r="TPQ182" s="513"/>
      <c r="TPR182" s="513"/>
      <c r="TPS182" s="513"/>
      <c r="TPT182" s="513"/>
      <c r="TPU182" s="513"/>
      <c r="TPV182" s="513"/>
      <c r="TPW182" s="513"/>
      <c r="TPX182" s="513"/>
      <c r="TPY182" s="513"/>
      <c r="TPZ182" s="513"/>
      <c r="TQA182" s="513"/>
      <c r="TQB182" s="513"/>
      <c r="TQC182" s="513"/>
      <c r="TQD182" s="513"/>
      <c r="TQE182" s="513"/>
      <c r="TQF182" s="513"/>
      <c r="TQG182" s="513"/>
      <c r="TQH182" s="513"/>
      <c r="TQI182" s="513"/>
      <c r="TQJ182" s="513"/>
      <c r="TQK182" s="513"/>
      <c r="TQL182" s="513"/>
      <c r="TQM182" s="513"/>
      <c r="TQN182" s="513"/>
      <c r="TQO182" s="513"/>
      <c r="TQP182" s="513"/>
      <c r="TQQ182" s="513"/>
      <c r="TQR182" s="513"/>
      <c r="TQS182" s="513"/>
      <c r="TQT182" s="513"/>
      <c r="TQU182" s="513"/>
      <c r="TQV182" s="513"/>
      <c r="TQW182" s="513"/>
      <c r="TQX182" s="513"/>
      <c r="TQY182" s="513"/>
      <c r="TQZ182" s="513"/>
      <c r="TRA182" s="513"/>
      <c r="TRB182" s="513"/>
      <c r="TRC182" s="513"/>
      <c r="TRD182" s="513"/>
      <c r="TRE182" s="513"/>
      <c r="TRF182" s="513"/>
      <c r="TRG182" s="513"/>
      <c r="TRH182" s="513"/>
      <c r="TRI182" s="513"/>
      <c r="TRJ182" s="513"/>
      <c r="TRK182" s="513"/>
      <c r="TRL182" s="513"/>
      <c r="TRM182" s="513"/>
      <c r="TRN182" s="513"/>
      <c r="TRO182" s="513"/>
      <c r="TRP182" s="513"/>
      <c r="TRQ182" s="513"/>
      <c r="TRR182" s="513"/>
      <c r="TRS182" s="513"/>
      <c r="TRT182" s="513"/>
      <c r="TRU182" s="513"/>
      <c r="TRV182" s="513"/>
      <c r="TRW182" s="513"/>
      <c r="TRX182" s="513"/>
      <c r="TRY182" s="513"/>
      <c r="TRZ182" s="513"/>
      <c r="TSA182" s="513"/>
      <c r="TSB182" s="513"/>
      <c r="TSC182" s="513"/>
      <c r="TSD182" s="513"/>
      <c r="TSE182" s="513"/>
      <c r="TSF182" s="513"/>
      <c r="TSG182" s="513"/>
      <c r="TSH182" s="513"/>
      <c r="TSI182" s="513"/>
      <c r="TSJ182" s="513"/>
      <c r="TSK182" s="513"/>
      <c r="TSL182" s="513"/>
      <c r="TSM182" s="513"/>
      <c r="TSN182" s="513"/>
      <c r="TSO182" s="513"/>
      <c r="TSP182" s="513"/>
      <c r="TSQ182" s="513"/>
      <c r="TSR182" s="513"/>
      <c r="TSS182" s="513"/>
      <c r="TST182" s="513"/>
      <c r="TSU182" s="513"/>
      <c r="TSV182" s="513"/>
      <c r="TSW182" s="513"/>
      <c r="TSX182" s="513"/>
      <c r="TSY182" s="513"/>
      <c r="TSZ182" s="513"/>
      <c r="TTA182" s="513"/>
      <c r="TTB182" s="513"/>
      <c r="TTC182" s="513"/>
      <c r="TTD182" s="513"/>
      <c r="TTE182" s="513"/>
      <c r="TTF182" s="513"/>
      <c r="TTG182" s="513"/>
      <c r="TTH182" s="513"/>
      <c r="TTI182" s="513"/>
      <c r="TTJ182" s="513"/>
      <c r="TTK182" s="513"/>
      <c r="TTL182" s="513"/>
      <c r="TTM182" s="513"/>
      <c r="TTN182" s="513"/>
      <c r="TTO182" s="513"/>
      <c r="TTP182" s="513"/>
      <c r="TTQ182" s="513"/>
      <c r="TTR182" s="513"/>
      <c r="TTS182" s="513"/>
      <c r="TTT182" s="513"/>
      <c r="TTU182" s="513"/>
      <c r="TTV182" s="513"/>
      <c r="TTW182" s="513"/>
      <c r="TTX182" s="513"/>
      <c r="TTY182" s="513"/>
      <c r="TTZ182" s="513"/>
      <c r="TUA182" s="513"/>
      <c r="TUB182" s="513"/>
      <c r="TUC182" s="513"/>
      <c r="TUD182" s="513"/>
      <c r="TUE182" s="513"/>
      <c r="TUF182" s="513"/>
      <c r="TUG182" s="513"/>
      <c r="TUH182" s="513"/>
      <c r="TUI182" s="513"/>
      <c r="TUJ182" s="513"/>
      <c r="TUK182" s="513"/>
      <c r="TUL182" s="513"/>
      <c r="TUM182" s="513"/>
      <c r="TUN182" s="513"/>
      <c r="TUO182" s="513"/>
      <c r="TUP182" s="513"/>
      <c r="TUQ182" s="513"/>
      <c r="TUR182" s="513"/>
      <c r="TUS182" s="513"/>
      <c r="TUT182" s="513"/>
      <c r="TUU182" s="513"/>
      <c r="TUV182" s="513"/>
      <c r="TUW182" s="513"/>
      <c r="TUX182" s="513"/>
      <c r="TUY182" s="513"/>
      <c r="TUZ182" s="513"/>
      <c r="TVA182" s="513"/>
      <c r="TVB182" s="513"/>
      <c r="TVC182" s="513"/>
      <c r="TVD182" s="513"/>
      <c r="TVE182" s="513"/>
      <c r="TVF182" s="513"/>
      <c r="TVG182" s="513"/>
      <c r="TVH182" s="513"/>
      <c r="TVI182" s="513"/>
      <c r="TVJ182" s="513"/>
      <c r="TVK182" s="513"/>
      <c r="TVL182" s="513"/>
      <c r="TVM182" s="513"/>
      <c r="TVN182" s="513"/>
      <c r="TVO182" s="513"/>
      <c r="TVP182" s="513"/>
      <c r="TVQ182" s="513"/>
      <c r="TVR182" s="513"/>
      <c r="TVS182" s="513"/>
      <c r="TVT182" s="513"/>
      <c r="TVU182" s="513"/>
      <c r="TVV182" s="513"/>
      <c r="TVW182" s="513"/>
      <c r="TVX182" s="513"/>
      <c r="TVY182" s="513"/>
      <c r="TVZ182" s="513"/>
      <c r="TWA182" s="513"/>
      <c r="TWB182" s="513"/>
      <c r="TWC182" s="513"/>
      <c r="TWD182" s="513"/>
      <c r="TWE182" s="513"/>
      <c r="TWF182" s="513"/>
      <c r="TWG182" s="513"/>
      <c r="TWH182" s="513"/>
      <c r="TWI182" s="513"/>
      <c r="TWJ182" s="513"/>
      <c r="TWK182" s="513"/>
      <c r="TWL182" s="513"/>
      <c r="TWM182" s="513"/>
      <c r="TWN182" s="513"/>
      <c r="TWO182" s="513"/>
      <c r="TWP182" s="513"/>
      <c r="TWQ182" s="513"/>
      <c r="TWR182" s="513"/>
      <c r="TWS182" s="513"/>
      <c r="TWT182" s="513"/>
      <c r="TWU182" s="513"/>
      <c r="TWV182" s="513"/>
      <c r="TWW182" s="513"/>
      <c r="TWX182" s="513"/>
      <c r="TWY182" s="513"/>
      <c r="TWZ182" s="513"/>
      <c r="TXA182" s="513"/>
      <c r="TXB182" s="513"/>
      <c r="TXC182" s="513"/>
      <c r="TXD182" s="513"/>
      <c r="TXE182" s="513"/>
      <c r="TXF182" s="513"/>
      <c r="TXG182" s="513"/>
      <c r="TXH182" s="513"/>
      <c r="TXI182" s="513"/>
      <c r="TXJ182" s="513"/>
      <c r="TXK182" s="513"/>
      <c r="TXL182" s="513"/>
      <c r="TXM182" s="513"/>
      <c r="TXN182" s="513"/>
      <c r="TXO182" s="513"/>
      <c r="TXP182" s="513"/>
      <c r="TXQ182" s="513"/>
      <c r="TXR182" s="513"/>
      <c r="TXS182" s="513"/>
      <c r="TXT182" s="513"/>
      <c r="TXU182" s="513"/>
      <c r="TXV182" s="513"/>
      <c r="TXW182" s="513"/>
      <c r="TXX182" s="513"/>
      <c r="TXY182" s="513"/>
      <c r="TXZ182" s="513"/>
      <c r="TYA182" s="513"/>
      <c r="TYB182" s="513"/>
      <c r="TYC182" s="513"/>
      <c r="TYD182" s="513"/>
      <c r="TYE182" s="513"/>
      <c r="TYF182" s="513"/>
      <c r="TYG182" s="513"/>
      <c r="TYH182" s="513"/>
      <c r="TYI182" s="513"/>
      <c r="TYJ182" s="513"/>
      <c r="TYK182" s="513"/>
      <c r="TYL182" s="513"/>
      <c r="TYM182" s="513"/>
      <c r="TYN182" s="513"/>
      <c r="TYO182" s="513"/>
      <c r="TYP182" s="513"/>
      <c r="TYQ182" s="513"/>
      <c r="TYR182" s="513"/>
      <c r="TYS182" s="513"/>
      <c r="TYT182" s="513"/>
      <c r="TYU182" s="513"/>
      <c r="TYV182" s="513"/>
      <c r="TYW182" s="513"/>
      <c r="TYX182" s="513"/>
      <c r="TYY182" s="513"/>
      <c r="TYZ182" s="513"/>
      <c r="TZA182" s="513"/>
      <c r="TZB182" s="513"/>
      <c r="TZC182" s="513"/>
      <c r="TZD182" s="513"/>
      <c r="TZE182" s="513"/>
      <c r="TZF182" s="513"/>
      <c r="TZG182" s="513"/>
      <c r="TZH182" s="513"/>
      <c r="TZI182" s="513"/>
      <c r="TZJ182" s="513"/>
      <c r="TZK182" s="513"/>
      <c r="TZL182" s="513"/>
      <c r="TZM182" s="513"/>
      <c r="TZN182" s="513"/>
      <c r="TZO182" s="513"/>
      <c r="TZP182" s="513"/>
      <c r="TZQ182" s="513"/>
      <c r="TZR182" s="513"/>
      <c r="TZS182" s="513"/>
      <c r="TZT182" s="513"/>
      <c r="TZU182" s="513"/>
      <c r="TZV182" s="513"/>
      <c r="TZW182" s="513"/>
      <c r="TZX182" s="513"/>
      <c r="TZY182" s="513"/>
      <c r="TZZ182" s="513"/>
      <c r="UAA182" s="513"/>
      <c r="UAB182" s="513"/>
      <c r="UAC182" s="513"/>
      <c r="UAD182" s="513"/>
      <c r="UAE182" s="513"/>
      <c r="UAF182" s="513"/>
      <c r="UAG182" s="513"/>
      <c r="UAH182" s="513"/>
      <c r="UAI182" s="513"/>
      <c r="UAJ182" s="513"/>
      <c r="UAK182" s="513"/>
      <c r="UAL182" s="513"/>
      <c r="UAM182" s="513"/>
      <c r="UAN182" s="513"/>
      <c r="UAO182" s="513"/>
      <c r="UAP182" s="513"/>
      <c r="UAQ182" s="513"/>
      <c r="UAR182" s="513"/>
      <c r="UAS182" s="513"/>
      <c r="UAT182" s="513"/>
      <c r="UAU182" s="513"/>
      <c r="UAV182" s="513"/>
      <c r="UAW182" s="513"/>
      <c r="UAX182" s="513"/>
      <c r="UAY182" s="513"/>
      <c r="UAZ182" s="513"/>
      <c r="UBA182" s="513"/>
      <c r="UBB182" s="513"/>
      <c r="UBC182" s="513"/>
      <c r="UBD182" s="513"/>
      <c r="UBE182" s="513"/>
      <c r="UBF182" s="513"/>
      <c r="UBG182" s="513"/>
      <c r="UBH182" s="513"/>
      <c r="UBI182" s="513"/>
      <c r="UBJ182" s="513"/>
      <c r="UBK182" s="513"/>
      <c r="UBL182" s="513"/>
      <c r="UBM182" s="513"/>
      <c r="UBN182" s="513"/>
      <c r="UBO182" s="513"/>
      <c r="UBP182" s="513"/>
      <c r="UBQ182" s="513"/>
      <c r="UBR182" s="513"/>
      <c r="UBS182" s="513"/>
      <c r="UBT182" s="513"/>
      <c r="UBU182" s="513"/>
      <c r="UBV182" s="513"/>
      <c r="UBW182" s="513"/>
      <c r="UBX182" s="513"/>
      <c r="UBY182" s="513"/>
      <c r="UBZ182" s="513"/>
      <c r="UCA182" s="513"/>
      <c r="UCB182" s="513"/>
      <c r="UCC182" s="513"/>
      <c r="UCD182" s="513"/>
      <c r="UCE182" s="513"/>
      <c r="UCF182" s="513"/>
      <c r="UCG182" s="513"/>
      <c r="UCH182" s="513"/>
      <c r="UCI182" s="513"/>
      <c r="UCJ182" s="513"/>
      <c r="UCK182" s="513"/>
      <c r="UCL182" s="513"/>
      <c r="UCM182" s="513"/>
      <c r="UCN182" s="513"/>
      <c r="UCO182" s="513"/>
      <c r="UCP182" s="513"/>
      <c r="UCQ182" s="513"/>
      <c r="UCR182" s="513"/>
      <c r="UCS182" s="513"/>
      <c r="UCT182" s="513"/>
      <c r="UCU182" s="513"/>
      <c r="UCV182" s="513"/>
      <c r="UCW182" s="513"/>
      <c r="UCX182" s="513"/>
      <c r="UCY182" s="513"/>
      <c r="UCZ182" s="513"/>
      <c r="UDA182" s="513"/>
      <c r="UDB182" s="513"/>
      <c r="UDC182" s="513"/>
      <c r="UDD182" s="513"/>
      <c r="UDE182" s="513"/>
      <c r="UDF182" s="513"/>
      <c r="UDG182" s="513"/>
      <c r="UDH182" s="513"/>
      <c r="UDI182" s="513"/>
      <c r="UDJ182" s="513"/>
      <c r="UDK182" s="513"/>
      <c r="UDL182" s="513"/>
      <c r="UDM182" s="513"/>
      <c r="UDN182" s="513"/>
      <c r="UDO182" s="513"/>
      <c r="UDP182" s="513"/>
      <c r="UDQ182" s="513"/>
      <c r="UDR182" s="513"/>
      <c r="UDS182" s="513"/>
      <c r="UDT182" s="513"/>
      <c r="UDU182" s="513"/>
      <c r="UDV182" s="513"/>
      <c r="UDW182" s="513"/>
      <c r="UDX182" s="513"/>
      <c r="UDY182" s="513"/>
      <c r="UDZ182" s="513"/>
      <c r="UEA182" s="513"/>
      <c r="UEB182" s="513"/>
      <c r="UEC182" s="513"/>
      <c r="UED182" s="513"/>
      <c r="UEE182" s="513"/>
      <c r="UEF182" s="513"/>
      <c r="UEG182" s="513"/>
      <c r="UEH182" s="513"/>
      <c r="UEI182" s="513"/>
      <c r="UEJ182" s="513"/>
      <c r="UEK182" s="513"/>
      <c r="UEL182" s="513"/>
      <c r="UEM182" s="513"/>
      <c r="UEN182" s="513"/>
      <c r="UEO182" s="513"/>
      <c r="UEP182" s="513"/>
      <c r="UEQ182" s="513"/>
      <c r="UER182" s="513"/>
      <c r="UES182" s="513"/>
      <c r="UET182" s="513"/>
      <c r="UEU182" s="513"/>
      <c r="UEV182" s="513"/>
      <c r="UEW182" s="513"/>
      <c r="UEX182" s="513"/>
      <c r="UEY182" s="513"/>
      <c r="UEZ182" s="513"/>
      <c r="UFA182" s="513"/>
      <c r="UFB182" s="513"/>
      <c r="UFC182" s="513"/>
      <c r="UFD182" s="513"/>
      <c r="UFE182" s="513"/>
      <c r="UFF182" s="513"/>
      <c r="UFG182" s="513"/>
      <c r="UFH182" s="513"/>
      <c r="UFI182" s="513"/>
      <c r="UFJ182" s="513"/>
      <c r="UFK182" s="513"/>
      <c r="UFL182" s="513"/>
      <c r="UFM182" s="513"/>
      <c r="UFN182" s="513"/>
      <c r="UFO182" s="513"/>
      <c r="UFP182" s="513"/>
      <c r="UFQ182" s="513"/>
      <c r="UFR182" s="513"/>
      <c r="UFS182" s="513"/>
      <c r="UFT182" s="513"/>
      <c r="UFU182" s="513"/>
      <c r="UFV182" s="513"/>
      <c r="UFW182" s="513"/>
      <c r="UFX182" s="513"/>
      <c r="UFY182" s="513"/>
      <c r="UFZ182" s="513"/>
      <c r="UGA182" s="513"/>
      <c r="UGB182" s="513"/>
      <c r="UGC182" s="513"/>
      <c r="UGD182" s="513"/>
      <c r="UGE182" s="513"/>
      <c r="UGF182" s="513"/>
      <c r="UGG182" s="513"/>
      <c r="UGH182" s="513"/>
      <c r="UGI182" s="513"/>
      <c r="UGJ182" s="513"/>
      <c r="UGK182" s="513"/>
      <c r="UGL182" s="513"/>
      <c r="UGM182" s="513"/>
      <c r="UGN182" s="513"/>
      <c r="UGO182" s="513"/>
      <c r="UGP182" s="513"/>
      <c r="UGQ182" s="513"/>
      <c r="UGR182" s="513"/>
      <c r="UGS182" s="513"/>
      <c r="UGT182" s="513"/>
      <c r="UGU182" s="513"/>
      <c r="UGV182" s="513"/>
      <c r="UGW182" s="513"/>
      <c r="UGX182" s="513"/>
      <c r="UGY182" s="513"/>
      <c r="UGZ182" s="513"/>
      <c r="UHA182" s="513"/>
      <c r="UHB182" s="513"/>
      <c r="UHC182" s="513"/>
      <c r="UHD182" s="513"/>
      <c r="UHE182" s="513"/>
      <c r="UHF182" s="513"/>
      <c r="UHG182" s="513"/>
      <c r="UHH182" s="513"/>
      <c r="UHI182" s="513"/>
      <c r="UHJ182" s="513"/>
      <c r="UHK182" s="513"/>
      <c r="UHL182" s="513"/>
      <c r="UHM182" s="513"/>
      <c r="UHN182" s="513"/>
      <c r="UHO182" s="513"/>
      <c r="UHP182" s="513"/>
      <c r="UHQ182" s="513"/>
      <c r="UHR182" s="513"/>
      <c r="UHS182" s="513"/>
      <c r="UHT182" s="513"/>
      <c r="UHU182" s="513"/>
      <c r="UHV182" s="513"/>
      <c r="UHW182" s="513"/>
      <c r="UHX182" s="513"/>
      <c r="UHY182" s="513"/>
      <c r="UHZ182" s="513"/>
      <c r="UIA182" s="513"/>
      <c r="UIB182" s="513"/>
      <c r="UIC182" s="513"/>
      <c r="UID182" s="513"/>
      <c r="UIE182" s="513"/>
      <c r="UIF182" s="513"/>
      <c r="UIG182" s="513"/>
      <c r="UIH182" s="513"/>
      <c r="UII182" s="513"/>
      <c r="UIJ182" s="513"/>
      <c r="UIK182" s="513"/>
      <c r="UIL182" s="513"/>
      <c r="UIM182" s="513"/>
      <c r="UIN182" s="513"/>
      <c r="UIO182" s="513"/>
      <c r="UIP182" s="513"/>
      <c r="UIQ182" s="513"/>
      <c r="UIR182" s="513"/>
      <c r="UIS182" s="513"/>
      <c r="UIT182" s="513"/>
      <c r="UIU182" s="513"/>
      <c r="UIV182" s="513"/>
      <c r="UIW182" s="513"/>
      <c r="UIX182" s="513"/>
      <c r="UIY182" s="513"/>
      <c r="UIZ182" s="513"/>
      <c r="UJA182" s="513"/>
      <c r="UJB182" s="513"/>
      <c r="UJC182" s="513"/>
      <c r="UJD182" s="513"/>
      <c r="UJE182" s="513"/>
      <c r="UJF182" s="513"/>
      <c r="UJG182" s="513"/>
      <c r="UJH182" s="513"/>
      <c r="UJI182" s="513"/>
      <c r="UJJ182" s="513"/>
      <c r="UJK182" s="513"/>
      <c r="UJL182" s="513"/>
      <c r="UJM182" s="513"/>
      <c r="UJN182" s="513"/>
      <c r="UJO182" s="513"/>
      <c r="UJP182" s="513"/>
      <c r="UJQ182" s="513"/>
      <c r="UJR182" s="513"/>
      <c r="UJS182" s="513"/>
      <c r="UJT182" s="513"/>
      <c r="UJU182" s="513"/>
      <c r="UJV182" s="513"/>
      <c r="UJW182" s="513"/>
      <c r="UJX182" s="513"/>
      <c r="UJY182" s="513"/>
      <c r="UJZ182" s="513"/>
      <c r="UKA182" s="513"/>
      <c r="UKB182" s="513"/>
      <c r="UKC182" s="513"/>
      <c r="UKD182" s="513"/>
      <c r="UKE182" s="513"/>
      <c r="UKF182" s="513"/>
      <c r="UKG182" s="513"/>
      <c r="UKH182" s="513"/>
      <c r="UKI182" s="513"/>
      <c r="UKJ182" s="513"/>
      <c r="UKK182" s="513"/>
      <c r="UKL182" s="513"/>
      <c r="UKM182" s="513"/>
      <c r="UKN182" s="513"/>
      <c r="UKO182" s="513"/>
      <c r="UKP182" s="513"/>
      <c r="UKQ182" s="513"/>
      <c r="UKR182" s="513"/>
      <c r="UKS182" s="513"/>
      <c r="UKT182" s="513"/>
      <c r="UKU182" s="513"/>
      <c r="UKV182" s="513"/>
      <c r="UKW182" s="513"/>
      <c r="UKX182" s="513"/>
      <c r="UKY182" s="513"/>
      <c r="UKZ182" s="513"/>
      <c r="ULA182" s="513"/>
      <c r="ULB182" s="513"/>
      <c r="ULC182" s="513"/>
      <c r="ULD182" s="513"/>
      <c r="ULE182" s="513"/>
      <c r="ULF182" s="513"/>
      <c r="ULG182" s="513"/>
      <c r="ULH182" s="513"/>
      <c r="ULI182" s="513"/>
      <c r="ULJ182" s="513"/>
      <c r="ULK182" s="513"/>
      <c r="ULL182" s="513"/>
      <c r="ULM182" s="513"/>
      <c r="ULN182" s="513"/>
      <c r="ULO182" s="513"/>
      <c r="ULP182" s="513"/>
      <c r="ULQ182" s="513"/>
      <c r="ULR182" s="513"/>
      <c r="ULS182" s="513"/>
      <c r="ULT182" s="513"/>
      <c r="ULU182" s="513"/>
      <c r="ULV182" s="513"/>
      <c r="ULW182" s="513"/>
      <c r="ULX182" s="513"/>
      <c r="ULY182" s="513"/>
      <c r="ULZ182" s="513"/>
      <c r="UMA182" s="513"/>
      <c r="UMB182" s="513"/>
      <c r="UMC182" s="513"/>
      <c r="UMD182" s="513"/>
      <c r="UME182" s="513"/>
      <c r="UMF182" s="513"/>
      <c r="UMG182" s="513"/>
      <c r="UMH182" s="513"/>
      <c r="UMI182" s="513"/>
      <c r="UMJ182" s="513"/>
      <c r="UMK182" s="513"/>
      <c r="UML182" s="513"/>
      <c r="UMM182" s="513"/>
      <c r="UMN182" s="513"/>
      <c r="UMO182" s="513"/>
      <c r="UMP182" s="513"/>
      <c r="UMQ182" s="513"/>
      <c r="UMR182" s="513"/>
      <c r="UMS182" s="513"/>
      <c r="UMT182" s="513"/>
      <c r="UMU182" s="513"/>
      <c r="UMV182" s="513"/>
      <c r="UMW182" s="513"/>
      <c r="UMX182" s="513"/>
      <c r="UMY182" s="513"/>
      <c r="UMZ182" s="513"/>
      <c r="UNA182" s="513"/>
      <c r="UNB182" s="513"/>
      <c r="UNC182" s="513"/>
      <c r="UND182" s="513"/>
      <c r="UNE182" s="513"/>
      <c r="UNF182" s="513"/>
      <c r="UNG182" s="513"/>
      <c r="UNH182" s="513"/>
      <c r="UNI182" s="513"/>
      <c r="UNJ182" s="513"/>
      <c r="UNK182" s="513"/>
      <c r="UNL182" s="513"/>
      <c r="UNM182" s="513"/>
      <c r="UNN182" s="513"/>
      <c r="UNO182" s="513"/>
      <c r="UNP182" s="513"/>
      <c r="UNQ182" s="513"/>
      <c r="UNR182" s="513"/>
      <c r="UNS182" s="513"/>
      <c r="UNT182" s="513"/>
      <c r="UNU182" s="513"/>
      <c r="UNV182" s="513"/>
      <c r="UNW182" s="513"/>
      <c r="UNX182" s="513"/>
      <c r="UNY182" s="513"/>
      <c r="UNZ182" s="513"/>
      <c r="UOA182" s="513"/>
      <c r="UOB182" s="513"/>
      <c r="UOC182" s="513"/>
      <c r="UOD182" s="513"/>
      <c r="UOE182" s="513"/>
      <c r="UOF182" s="513"/>
      <c r="UOG182" s="513"/>
      <c r="UOH182" s="513"/>
      <c r="UOI182" s="513"/>
      <c r="UOJ182" s="513"/>
      <c r="UOK182" s="513"/>
      <c r="UOL182" s="513"/>
      <c r="UOM182" s="513"/>
      <c r="UON182" s="513"/>
      <c r="UOO182" s="513"/>
      <c r="UOP182" s="513"/>
      <c r="UOQ182" s="513"/>
      <c r="UOR182" s="513"/>
      <c r="UOS182" s="513"/>
      <c r="UOT182" s="513"/>
      <c r="UOU182" s="513"/>
      <c r="UOV182" s="513"/>
      <c r="UOW182" s="513"/>
      <c r="UOX182" s="513"/>
      <c r="UOY182" s="513"/>
      <c r="UOZ182" s="513"/>
      <c r="UPA182" s="513"/>
      <c r="UPB182" s="513"/>
      <c r="UPC182" s="513"/>
      <c r="UPD182" s="513"/>
      <c r="UPE182" s="513"/>
      <c r="UPF182" s="513"/>
      <c r="UPG182" s="513"/>
      <c r="UPH182" s="513"/>
      <c r="UPI182" s="513"/>
      <c r="UPJ182" s="513"/>
      <c r="UPK182" s="513"/>
      <c r="UPL182" s="513"/>
      <c r="UPM182" s="513"/>
      <c r="UPN182" s="513"/>
      <c r="UPO182" s="513"/>
      <c r="UPP182" s="513"/>
      <c r="UPQ182" s="513"/>
      <c r="UPR182" s="513"/>
      <c r="UPS182" s="513"/>
      <c r="UPT182" s="513"/>
      <c r="UPU182" s="513"/>
      <c r="UPV182" s="513"/>
      <c r="UPW182" s="513"/>
      <c r="UPX182" s="513"/>
      <c r="UPY182" s="513"/>
      <c r="UPZ182" s="513"/>
      <c r="UQA182" s="513"/>
      <c r="UQB182" s="513"/>
      <c r="UQC182" s="513"/>
      <c r="UQD182" s="513"/>
      <c r="UQE182" s="513"/>
      <c r="UQF182" s="513"/>
      <c r="UQG182" s="513"/>
      <c r="UQH182" s="513"/>
      <c r="UQI182" s="513"/>
      <c r="UQJ182" s="513"/>
      <c r="UQK182" s="513"/>
      <c r="UQL182" s="513"/>
      <c r="UQM182" s="513"/>
      <c r="UQN182" s="513"/>
      <c r="UQO182" s="513"/>
      <c r="UQP182" s="513"/>
      <c r="UQQ182" s="513"/>
      <c r="UQR182" s="513"/>
      <c r="UQS182" s="513"/>
      <c r="UQT182" s="513"/>
      <c r="UQU182" s="513"/>
      <c r="UQV182" s="513"/>
      <c r="UQW182" s="513"/>
      <c r="UQX182" s="513"/>
      <c r="UQY182" s="513"/>
      <c r="UQZ182" s="513"/>
      <c r="URA182" s="513"/>
      <c r="URB182" s="513"/>
      <c r="URC182" s="513"/>
      <c r="URD182" s="513"/>
      <c r="URE182" s="513"/>
      <c r="URF182" s="513"/>
      <c r="URG182" s="513"/>
      <c r="URH182" s="513"/>
      <c r="URI182" s="513"/>
      <c r="URJ182" s="513"/>
      <c r="URK182" s="513"/>
      <c r="URL182" s="513"/>
      <c r="URM182" s="513"/>
      <c r="URN182" s="513"/>
      <c r="URO182" s="513"/>
      <c r="URP182" s="513"/>
      <c r="URQ182" s="513"/>
      <c r="URR182" s="513"/>
      <c r="URS182" s="513"/>
      <c r="URT182" s="513"/>
      <c r="URU182" s="513"/>
      <c r="URV182" s="513"/>
      <c r="URW182" s="513"/>
      <c r="URX182" s="513"/>
      <c r="URY182" s="513"/>
      <c r="URZ182" s="513"/>
      <c r="USA182" s="513"/>
      <c r="USB182" s="513"/>
      <c r="USC182" s="513"/>
      <c r="USD182" s="513"/>
      <c r="USE182" s="513"/>
      <c r="USF182" s="513"/>
      <c r="USG182" s="513"/>
      <c r="USH182" s="513"/>
      <c r="USI182" s="513"/>
      <c r="USJ182" s="513"/>
      <c r="USK182" s="513"/>
      <c r="USL182" s="513"/>
      <c r="USM182" s="513"/>
      <c r="USN182" s="513"/>
      <c r="USO182" s="513"/>
      <c r="USP182" s="513"/>
      <c r="USQ182" s="513"/>
      <c r="USR182" s="513"/>
      <c r="USS182" s="513"/>
      <c r="UST182" s="513"/>
      <c r="USU182" s="513"/>
      <c r="USV182" s="513"/>
      <c r="USW182" s="513"/>
      <c r="USX182" s="513"/>
      <c r="USY182" s="513"/>
      <c r="USZ182" s="513"/>
      <c r="UTA182" s="513"/>
      <c r="UTB182" s="513"/>
      <c r="UTC182" s="513"/>
      <c r="UTD182" s="513"/>
      <c r="UTE182" s="513"/>
      <c r="UTF182" s="513"/>
      <c r="UTG182" s="513"/>
      <c r="UTH182" s="513"/>
      <c r="UTI182" s="513"/>
      <c r="UTJ182" s="513"/>
      <c r="UTK182" s="513"/>
      <c r="UTL182" s="513"/>
      <c r="UTM182" s="513"/>
      <c r="UTN182" s="513"/>
      <c r="UTO182" s="513"/>
      <c r="UTP182" s="513"/>
      <c r="UTQ182" s="513"/>
      <c r="UTR182" s="513"/>
      <c r="UTS182" s="513"/>
      <c r="UTT182" s="513"/>
      <c r="UTU182" s="513"/>
      <c r="UTV182" s="513"/>
      <c r="UTW182" s="513"/>
      <c r="UTX182" s="513"/>
      <c r="UTY182" s="513"/>
      <c r="UTZ182" s="513"/>
      <c r="UUA182" s="513"/>
      <c r="UUB182" s="513"/>
      <c r="UUC182" s="513"/>
      <c r="UUD182" s="513"/>
      <c r="UUE182" s="513"/>
      <c r="UUF182" s="513"/>
      <c r="UUG182" s="513"/>
      <c r="UUH182" s="513"/>
      <c r="UUI182" s="513"/>
      <c r="UUJ182" s="513"/>
      <c r="UUK182" s="513"/>
      <c r="UUL182" s="513"/>
      <c r="UUM182" s="513"/>
      <c r="UUN182" s="513"/>
      <c r="UUO182" s="513"/>
      <c r="UUP182" s="513"/>
      <c r="UUQ182" s="513"/>
      <c r="UUR182" s="513"/>
      <c r="UUS182" s="513"/>
      <c r="UUT182" s="513"/>
      <c r="UUU182" s="513"/>
      <c r="UUV182" s="513"/>
      <c r="UUW182" s="513"/>
      <c r="UUX182" s="513"/>
      <c r="UUY182" s="513"/>
      <c r="UUZ182" s="513"/>
      <c r="UVA182" s="513"/>
      <c r="UVB182" s="513"/>
      <c r="UVC182" s="513"/>
      <c r="UVD182" s="513"/>
      <c r="UVE182" s="513"/>
      <c r="UVF182" s="513"/>
      <c r="UVG182" s="513"/>
      <c r="UVH182" s="513"/>
      <c r="UVI182" s="513"/>
      <c r="UVJ182" s="513"/>
      <c r="UVK182" s="513"/>
      <c r="UVL182" s="513"/>
      <c r="UVM182" s="513"/>
      <c r="UVN182" s="513"/>
      <c r="UVO182" s="513"/>
      <c r="UVP182" s="513"/>
      <c r="UVQ182" s="513"/>
      <c r="UVR182" s="513"/>
      <c r="UVS182" s="513"/>
      <c r="UVT182" s="513"/>
      <c r="UVU182" s="513"/>
      <c r="UVV182" s="513"/>
      <c r="UVW182" s="513"/>
      <c r="UVX182" s="513"/>
      <c r="UVY182" s="513"/>
      <c r="UVZ182" s="513"/>
      <c r="UWA182" s="513"/>
      <c r="UWB182" s="513"/>
      <c r="UWC182" s="513"/>
      <c r="UWD182" s="513"/>
      <c r="UWE182" s="513"/>
      <c r="UWF182" s="513"/>
      <c r="UWG182" s="513"/>
      <c r="UWH182" s="513"/>
      <c r="UWI182" s="513"/>
      <c r="UWJ182" s="513"/>
      <c r="UWK182" s="513"/>
      <c r="UWL182" s="513"/>
      <c r="UWM182" s="513"/>
      <c r="UWN182" s="513"/>
      <c r="UWO182" s="513"/>
      <c r="UWP182" s="513"/>
      <c r="UWQ182" s="513"/>
      <c r="UWR182" s="513"/>
      <c r="UWS182" s="513"/>
      <c r="UWT182" s="513"/>
      <c r="UWU182" s="513"/>
      <c r="UWV182" s="513"/>
      <c r="UWW182" s="513"/>
      <c r="UWX182" s="513"/>
      <c r="UWY182" s="513"/>
      <c r="UWZ182" s="513"/>
      <c r="UXA182" s="513"/>
      <c r="UXB182" s="513"/>
      <c r="UXC182" s="513"/>
      <c r="UXD182" s="513"/>
      <c r="UXE182" s="513"/>
      <c r="UXF182" s="513"/>
      <c r="UXG182" s="513"/>
      <c r="UXH182" s="513"/>
      <c r="UXI182" s="513"/>
      <c r="UXJ182" s="513"/>
      <c r="UXK182" s="513"/>
      <c r="UXL182" s="513"/>
      <c r="UXM182" s="513"/>
      <c r="UXN182" s="513"/>
      <c r="UXO182" s="513"/>
      <c r="UXP182" s="513"/>
      <c r="UXQ182" s="513"/>
      <c r="UXR182" s="513"/>
      <c r="UXS182" s="513"/>
      <c r="UXT182" s="513"/>
      <c r="UXU182" s="513"/>
      <c r="UXV182" s="513"/>
      <c r="UXW182" s="513"/>
      <c r="UXX182" s="513"/>
      <c r="UXY182" s="513"/>
      <c r="UXZ182" s="513"/>
      <c r="UYA182" s="513"/>
      <c r="UYB182" s="513"/>
      <c r="UYC182" s="513"/>
      <c r="UYD182" s="513"/>
      <c r="UYE182" s="513"/>
      <c r="UYF182" s="513"/>
      <c r="UYG182" s="513"/>
      <c r="UYH182" s="513"/>
      <c r="UYI182" s="513"/>
      <c r="UYJ182" s="513"/>
      <c r="UYK182" s="513"/>
      <c r="UYL182" s="513"/>
      <c r="UYM182" s="513"/>
      <c r="UYN182" s="513"/>
      <c r="UYO182" s="513"/>
      <c r="UYP182" s="513"/>
      <c r="UYQ182" s="513"/>
      <c r="UYR182" s="513"/>
      <c r="UYS182" s="513"/>
      <c r="UYT182" s="513"/>
      <c r="UYU182" s="513"/>
      <c r="UYV182" s="513"/>
      <c r="UYW182" s="513"/>
      <c r="UYX182" s="513"/>
      <c r="UYY182" s="513"/>
      <c r="UYZ182" s="513"/>
      <c r="UZA182" s="513"/>
      <c r="UZB182" s="513"/>
      <c r="UZC182" s="513"/>
      <c r="UZD182" s="513"/>
      <c r="UZE182" s="513"/>
      <c r="UZF182" s="513"/>
      <c r="UZG182" s="513"/>
      <c r="UZH182" s="513"/>
      <c r="UZI182" s="513"/>
      <c r="UZJ182" s="513"/>
      <c r="UZK182" s="513"/>
      <c r="UZL182" s="513"/>
      <c r="UZM182" s="513"/>
      <c r="UZN182" s="513"/>
      <c r="UZO182" s="513"/>
      <c r="UZP182" s="513"/>
      <c r="UZQ182" s="513"/>
      <c r="UZR182" s="513"/>
      <c r="UZS182" s="513"/>
      <c r="UZT182" s="513"/>
      <c r="UZU182" s="513"/>
      <c r="UZV182" s="513"/>
      <c r="UZW182" s="513"/>
      <c r="UZX182" s="513"/>
      <c r="UZY182" s="513"/>
      <c r="UZZ182" s="513"/>
      <c r="VAA182" s="513"/>
      <c r="VAB182" s="513"/>
      <c r="VAC182" s="513"/>
      <c r="VAD182" s="513"/>
      <c r="VAE182" s="513"/>
      <c r="VAF182" s="513"/>
      <c r="VAG182" s="513"/>
      <c r="VAH182" s="513"/>
      <c r="VAI182" s="513"/>
      <c r="VAJ182" s="513"/>
      <c r="VAK182" s="513"/>
      <c r="VAL182" s="513"/>
      <c r="VAM182" s="513"/>
      <c r="VAN182" s="513"/>
      <c r="VAO182" s="513"/>
      <c r="VAP182" s="513"/>
      <c r="VAQ182" s="513"/>
      <c r="VAR182" s="513"/>
      <c r="VAS182" s="513"/>
      <c r="VAT182" s="513"/>
      <c r="VAU182" s="513"/>
      <c r="VAV182" s="513"/>
      <c r="VAW182" s="513"/>
      <c r="VAX182" s="513"/>
      <c r="VAY182" s="513"/>
      <c r="VAZ182" s="513"/>
      <c r="VBA182" s="513"/>
      <c r="VBB182" s="513"/>
      <c r="VBC182" s="513"/>
      <c r="VBD182" s="513"/>
      <c r="VBE182" s="513"/>
      <c r="VBF182" s="513"/>
      <c r="VBG182" s="513"/>
      <c r="VBH182" s="513"/>
      <c r="VBI182" s="513"/>
      <c r="VBJ182" s="513"/>
      <c r="VBK182" s="513"/>
      <c r="VBL182" s="513"/>
      <c r="VBM182" s="513"/>
      <c r="VBN182" s="513"/>
      <c r="VBO182" s="513"/>
      <c r="VBP182" s="513"/>
      <c r="VBQ182" s="513"/>
      <c r="VBR182" s="513"/>
      <c r="VBS182" s="513"/>
      <c r="VBT182" s="513"/>
      <c r="VBU182" s="513"/>
      <c r="VBV182" s="513"/>
      <c r="VBW182" s="513"/>
      <c r="VBX182" s="513"/>
      <c r="VBY182" s="513"/>
      <c r="VBZ182" s="513"/>
      <c r="VCA182" s="513"/>
      <c r="VCB182" s="513"/>
      <c r="VCC182" s="513"/>
      <c r="VCD182" s="513"/>
      <c r="VCE182" s="513"/>
      <c r="VCF182" s="513"/>
      <c r="VCG182" s="513"/>
      <c r="VCH182" s="513"/>
      <c r="VCI182" s="513"/>
      <c r="VCJ182" s="513"/>
      <c r="VCK182" s="513"/>
      <c r="VCL182" s="513"/>
      <c r="VCM182" s="513"/>
      <c r="VCN182" s="513"/>
      <c r="VCO182" s="513"/>
      <c r="VCP182" s="513"/>
      <c r="VCQ182" s="513"/>
      <c r="VCR182" s="513"/>
      <c r="VCS182" s="513"/>
      <c r="VCT182" s="513"/>
      <c r="VCU182" s="513"/>
      <c r="VCV182" s="513"/>
      <c r="VCW182" s="513"/>
      <c r="VCX182" s="513"/>
      <c r="VCY182" s="513"/>
      <c r="VCZ182" s="513"/>
      <c r="VDA182" s="513"/>
      <c r="VDB182" s="513"/>
      <c r="VDC182" s="513"/>
      <c r="VDD182" s="513"/>
      <c r="VDE182" s="513"/>
      <c r="VDF182" s="513"/>
      <c r="VDG182" s="513"/>
      <c r="VDH182" s="513"/>
      <c r="VDI182" s="513"/>
      <c r="VDJ182" s="513"/>
      <c r="VDK182" s="513"/>
      <c r="VDL182" s="513"/>
      <c r="VDM182" s="513"/>
      <c r="VDN182" s="513"/>
      <c r="VDO182" s="513"/>
      <c r="VDP182" s="513"/>
      <c r="VDQ182" s="513"/>
      <c r="VDR182" s="513"/>
      <c r="VDS182" s="513"/>
      <c r="VDT182" s="513"/>
      <c r="VDU182" s="513"/>
      <c r="VDV182" s="513"/>
      <c r="VDW182" s="513"/>
      <c r="VDX182" s="513"/>
      <c r="VDY182" s="513"/>
      <c r="VDZ182" s="513"/>
      <c r="VEA182" s="513"/>
      <c r="VEB182" s="513"/>
      <c r="VEC182" s="513"/>
      <c r="VED182" s="513"/>
      <c r="VEE182" s="513"/>
      <c r="VEF182" s="513"/>
      <c r="VEG182" s="513"/>
      <c r="VEH182" s="513"/>
      <c r="VEI182" s="513"/>
      <c r="VEJ182" s="513"/>
      <c r="VEK182" s="513"/>
      <c r="VEL182" s="513"/>
      <c r="VEM182" s="513"/>
      <c r="VEN182" s="513"/>
      <c r="VEO182" s="513"/>
      <c r="VEP182" s="513"/>
      <c r="VEQ182" s="513"/>
      <c r="VER182" s="513"/>
      <c r="VES182" s="513"/>
      <c r="VET182" s="513"/>
      <c r="VEU182" s="513"/>
      <c r="VEV182" s="513"/>
      <c r="VEW182" s="513"/>
      <c r="VEX182" s="513"/>
      <c r="VEY182" s="513"/>
      <c r="VEZ182" s="513"/>
      <c r="VFA182" s="513"/>
      <c r="VFB182" s="513"/>
      <c r="VFC182" s="513"/>
      <c r="VFD182" s="513"/>
      <c r="VFE182" s="513"/>
      <c r="VFF182" s="513"/>
      <c r="VFG182" s="513"/>
      <c r="VFH182" s="513"/>
      <c r="VFI182" s="513"/>
      <c r="VFJ182" s="513"/>
      <c r="VFK182" s="513"/>
      <c r="VFL182" s="513"/>
      <c r="VFM182" s="513"/>
      <c r="VFN182" s="513"/>
      <c r="VFO182" s="513"/>
      <c r="VFP182" s="513"/>
      <c r="VFQ182" s="513"/>
      <c r="VFR182" s="513"/>
      <c r="VFS182" s="513"/>
      <c r="VFT182" s="513"/>
      <c r="VFU182" s="513"/>
      <c r="VFV182" s="513"/>
      <c r="VFW182" s="513"/>
      <c r="VFX182" s="513"/>
      <c r="VFY182" s="513"/>
      <c r="VFZ182" s="513"/>
      <c r="VGA182" s="513"/>
      <c r="VGB182" s="513"/>
      <c r="VGC182" s="513"/>
      <c r="VGD182" s="513"/>
      <c r="VGE182" s="513"/>
      <c r="VGF182" s="513"/>
      <c r="VGG182" s="513"/>
      <c r="VGH182" s="513"/>
      <c r="VGI182" s="513"/>
      <c r="VGJ182" s="513"/>
      <c r="VGK182" s="513"/>
      <c r="VGL182" s="513"/>
      <c r="VGM182" s="513"/>
      <c r="VGN182" s="513"/>
      <c r="VGO182" s="513"/>
      <c r="VGP182" s="513"/>
      <c r="VGQ182" s="513"/>
      <c r="VGR182" s="513"/>
      <c r="VGS182" s="513"/>
      <c r="VGT182" s="513"/>
      <c r="VGU182" s="513"/>
      <c r="VGV182" s="513"/>
      <c r="VGW182" s="513"/>
      <c r="VGX182" s="513"/>
      <c r="VGY182" s="513"/>
      <c r="VGZ182" s="513"/>
      <c r="VHA182" s="513"/>
      <c r="VHB182" s="513"/>
      <c r="VHC182" s="513"/>
      <c r="VHD182" s="513"/>
      <c r="VHE182" s="513"/>
      <c r="VHF182" s="513"/>
      <c r="VHG182" s="513"/>
      <c r="VHH182" s="513"/>
      <c r="VHI182" s="513"/>
      <c r="VHJ182" s="513"/>
      <c r="VHK182" s="513"/>
      <c r="VHL182" s="513"/>
      <c r="VHM182" s="513"/>
      <c r="VHN182" s="513"/>
      <c r="VHO182" s="513"/>
      <c r="VHP182" s="513"/>
      <c r="VHQ182" s="513"/>
      <c r="VHR182" s="513"/>
      <c r="VHS182" s="513"/>
      <c r="VHT182" s="513"/>
      <c r="VHU182" s="513"/>
      <c r="VHV182" s="513"/>
      <c r="VHW182" s="513"/>
      <c r="VHX182" s="513"/>
      <c r="VHY182" s="513"/>
      <c r="VHZ182" s="513"/>
      <c r="VIA182" s="513"/>
      <c r="VIB182" s="513"/>
      <c r="VIC182" s="513"/>
      <c r="VID182" s="513"/>
      <c r="VIE182" s="513"/>
      <c r="VIF182" s="513"/>
      <c r="VIG182" s="513"/>
      <c r="VIH182" s="513"/>
      <c r="VII182" s="513"/>
      <c r="VIJ182" s="513"/>
      <c r="VIK182" s="513"/>
      <c r="VIL182" s="513"/>
      <c r="VIM182" s="513"/>
      <c r="VIN182" s="513"/>
      <c r="VIO182" s="513"/>
      <c r="VIP182" s="513"/>
      <c r="VIQ182" s="513"/>
      <c r="VIR182" s="513"/>
      <c r="VIS182" s="513"/>
      <c r="VIT182" s="513"/>
      <c r="VIU182" s="513"/>
      <c r="VIV182" s="513"/>
      <c r="VIW182" s="513"/>
      <c r="VIX182" s="513"/>
      <c r="VIY182" s="513"/>
      <c r="VIZ182" s="513"/>
      <c r="VJA182" s="513"/>
      <c r="VJB182" s="513"/>
      <c r="VJC182" s="513"/>
      <c r="VJD182" s="513"/>
      <c r="VJE182" s="513"/>
      <c r="VJF182" s="513"/>
      <c r="VJG182" s="513"/>
      <c r="VJH182" s="513"/>
      <c r="VJI182" s="513"/>
      <c r="VJJ182" s="513"/>
      <c r="VJK182" s="513"/>
      <c r="VJL182" s="513"/>
      <c r="VJM182" s="513"/>
      <c r="VJN182" s="513"/>
      <c r="VJO182" s="513"/>
      <c r="VJP182" s="513"/>
      <c r="VJQ182" s="513"/>
      <c r="VJR182" s="513"/>
      <c r="VJS182" s="513"/>
      <c r="VJT182" s="513"/>
      <c r="VJU182" s="513"/>
      <c r="VJV182" s="513"/>
      <c r="VJW182" s="513"/>
      <c r="VJX182" s="513"/>
      <c r="VJY182" s="513"/>
      <c r="VJZ182" s="513"/>
      <c r="VKA182" s="513"/>
      <c r="VKB182" s="513"/>
      <c r="VKC182" s="513"/>
      <c r="VKD182" s="513"/>
      <c r="VKE182" s="513"/>
      <c r="VKF182" s="513"/>
      <c r="VKG182" s="513"/>
      <c r="VKH182" s="513"/>
      <c r="VKI182" s="513"/>
      <c r="VKJ182" s="513"/>
      <c r="VKK182" s="513"/>
      <c r="VKL182" s="513"/>
      <c r="VKM182" s="513"/>
      <c r="VKN182" s="513"/>
      <c r="VKO182" s="513"/>
      <c r="VKP182" s="513"/>
      <c r="VKQ182" s="513"/>
      <c r="VKR182" s="513"/>
      <c r="VKS182" s="513"/>
      <c r="VKT182" s="513"/>
      <c r="VKU182" s="513"/>
      <c r="VKV182" s="513"/>
      <c r="VKW182" s="513"/>
      <c r="VKX182" s="513"/>
      <c r="VKY182" s="513"/>
      <c r="VKZ182" s="513"/>
      <c r="VLA182" s="513"/>
      <c r="VLB182" s="513"/>
      <c r="VLC182" s="513"/>
      <c r="VLD182" s="513"/>
      <c r="VLE182" s="513"/>
      <c r="VLF182" s="513"/>
      <c r="VLG182" s="513"/>
      <c r="VLH182" s="513"/>
      <c r="VLI182" s="513"/>
      <c r="VLJ182" s="513"/>
      <c r="VLK182" s="513"/>
      <c r="VLL182" s="513"/>
      <c r="VLM182" s="513"/>
      <c r="VLN182" s="513"/>
      <c r="VLO182" s="513"/>
      <c r="VLP182" s="513"/>
      <c r="VLQ182" s="513"/>
      <c r="VLR182" s="513"/>
      <c r="VLS182" s="513"/>
      <c r="VLT182" s="513"/>
      <c r="VLU182" s="513"/>
      <c r="VLV182" s="513"/>
      <c r="VLW182" s="513"/>
      <c r="VLX182" s="513"/>
      <c r="VLY182" s="513"/>
      <c r="VLZ182" s="513"/>
      <c r="VMA182" s="513"/>
      <c r="VMB182" s="513"/>
      <c r="VMC182" s="513"/>
      <c r="VMD182" s="513"/>
      <c r="VME182" s="513"/>
      <c r="VMF182" s="513"/>
      <c r="VMG182" s="513"/>
      <c r="VMH182" s="513"/>
      <c r="VMI182" s="513"/>
      <c r="VMJ182" s="513"/>
      <c r="VMK182" s="513"/>
      <c r="VML182" s="513"/>
      <c r="VMM182" s="513"/>
      <c r="VMN182" s="513"/>
      <c r="VMO182" s="513"/>
      <c r="VMP182" s="513"/>
      <c r="VMQ182" s="513"/>
      <c r="VMR182" s="513"/>
      <c r="VMS182" s="513"/>
      <c r="VMT182" s="513"/>
      <c r="VMU182" s="513"/>
      <c r="VMV182" s="513"/>
      <c r="VMW182" s="513"/>
      <c r="VMX182" s="513"/>
      <c r="VMY182" s="513"/>
      <c r="VMZ182" s="513"/>
      <c r="VNA182" s="513"/>
      <c r="VNB182" s="513"/>
      <c r="VNC182" s="513"/>
      <c r="VND182" s="513"/>
      <c r="VNE182" s="513"/>
      <c r="VNF182" s="513"/>
      <c r="VNG182" s="513"/>
      <c r="VNH182" s="513"/>
      <c r="VNI182" s="513"/>
      <c r="VNJ182" s="513"/>
      <c r="VNK182" s="513"/>
      <c r="VNL182" s="513"/>
      <c r="VNM182" s="513"/>
      <c r="VNN182" s="513"/>
      <c r="VNO182" s="513"/>
      <c r="VNP182" s="513"/>
      <c r="VNQ182" s="513"/>
      <c r="VNR182" s="513"/>
      <c r="VNS182" s="513"/>
      <c r="VNT182" s="513"/>
      <c r="VNU182" s="513"/>
      <c r="VNV182" s="513"/>
      <c r="VNW182" s="513"/>
      <c r="VNX182" s="513"/>
      <c r="VNY182" s="513"/>
      <c r="VNZ182" s="513"/>
      <c r="VOA182" s="513"/>
      <c r="VOB182" s="513"/>
      <c r="VOC182" s="513"/>
      <c r="VOD182" s="513"/>
      <c r="VOE182" s="513"/>
      <c r="VOF182" s="513"/>
      <c r="VOG182" s="513"/>
      <c r="VOH182" s="513"/>
      <c r="VOI182" s="513"/>
      <c r="VOJ182" s="513"/>
      <c r="VOK182" s="513"/>
      <c r="VOL182" s="513"/>
      <c r="VOM182" s="513"/>
      <c r="VON182" s="513"/>
      <c r="VOO182" s="513"/>
      <c r="VOP182" s="513"/>
      <c r="VOQ182" s="513"/>
      <c r="VOR182" s="513"/>
      <c r="VOS182" s="513"/>
      <c r="VOT182" s="513"/>
      <c r="VOU182" s="513"/>
      <c r="VOV182" s="513"/>
      <c r="VOW182" s="513"/>
      <c r="VOX182" s="513"/>
      <c r="VOY182" s="513"/>
      <c r="VOZ182" s="513"/>
      <c r="VPA182" s="513"/>
      <c r="VPB182" s="513"/>
      <c r="VPC182" s="513"/>
      <c r="VPD182" s="513"/>
      <c r="VPE182" s="513"/>
      <c r="VPF182" s="513"/>
      <c r="VPG182" s="513"/>
      <c r="VPH182" s="513"/>
      <c r="VPI182" s="513"/>
      <c r="VPJ182" s="513"/>
      <c r="VPK182" s="513"/>
      <c r="VPL182" s="513"/>
      <c r="VPM182" s="513"/>
      <c r="VPN182" s="513"/>
      <c r="VPO182" s="513"/>
      <c r="VPP182" s="513"/>
      <c r="VPQ182" s="513"/>
      <c r="VPR182" s="513"/>
      <c r="VPS182" s="513"/>
      <c r="VPT182" s="513"/>
      <c r="VPU182" s="513"/>
      <c r="VPV182" s="513"/>
      <c r="VPW182" s="513"/>
      <c r="VPX182" s="513"/>
      <c r="VPY182" s="513"/>
      <c r="VPZ182" s="513"/>
      <c r="VQA182" s="513"/>
      <c r="VQB182" s="513"/>
      <c r="VQC182" s="513"/>
      <c r="VQD182" s="513"/>
      <c r="VQE182" s="513"/>
      <c r="VQF182" s="513"/>
      <c r="VQG182" s="513"/>
      <c r="VQH182" s="513"/>
      <c r="VQI182" s="513"/>
      <c r="VQJ182" s="513"/>
      <c r="VQK182" s="513"/>
      <c r="VQL182" s="513"/>
      <c r="VQM182" s="513"/>
      <c r="VQN182" s="513"/>
      <c r="VQO182" s="513"/>
      <c r="VQP182" s="513"/>
      <c r="VQQ182" s="513"/>
      <c r="VQR182" s="513"/>
      <c r="VQS182" s="513"/>
      <c r="VQT182" s="513"/>
      <c r="VQU182" s="513"/>
      <c r="VQV182" s="513"/>
      <c r="VQW182" s="513"/>
      <c r="VQX182" s="513"/>
      <c r="VQY182" s="513"/>
      <c r="VQZ182" s="513"/>
      <c r="VRA182" s="513"/>
      <c r="VRB182" s="513"/>
      <c r="VRC182" s="513"/>
      <c r="VRD182" s="513"/>
      <c r="VRE182" s="513"/>
      <c r="VRF182" s="513"/>
      <c r="VRG182" s="513"/>
      <c r="VRH182" s="513"/>
      <c r="VRI182" s="513"/>
      <c r="VRJ182" s="513"/>
      <c r="VRK182" s="513"/>
      <c r="VRL182" s="513"/>
      <c r="VRM182" s="513"/>
      <c r="VRN182" s="513"/>
      <c r="VRO182" s="513"/>
      <c r="VRP182" s="513"/>
      <c r="VRQ182" s="513"/>
      <c r="VRR182" s="513"/>
      <c r="VRS182" s="513"/>
      <c r="VRT182" s="513"/>
      <c r="VRU182" s="513"/>
      <c r="VRV182" s="513"/>
      <c r="VRW182" s="513"/>
      <c r="VRX182" s="513"/>
      <c r="VRY182" s="513"/>
      <c r="VRZ182" s="513"/>
      <c r="VSA182" s="513"/>
      <c r="VSB182" s="513"/>
      <c r="VSC182" s="513"/>
      <c r="VSD182" s="513"/>
      <c r="VSE182" s="513"/>
      <c r="VSF182" s="513"/>
      <c r="VSG182" s="513"/>
      <c r="VSH182" s="513"/>
      <c r="VSI182" s="513"/>
      <c r="VSJ182" s="513"/>
      <c r="VSK182" s="513"/>
      <c r="VSL182" s="513"/>
      <c r="VSM182" s="513"/>
      <c r="VSN182" s="513"/>
      <c r="VSO182" s="513"/>
      <c r="VSP182" s="513"/>
      <c r="VSQ182" s="513"/>
      <c r="VSR182" s="513"/>
      <c r="VSS182" s="513"/>
      <c r="VST182" s="513"/>
      <c r="VSU182" s="513"/>
      <c r="VSV182" s="513"/>
      <c r="VSW182" s="513"/>
      <c r="VSX182" s="513"/>
      <c r="VSY182" s="513"/>
      <c r="VSZ182" s="513"/>
      <c r="VTA182" s="513"/>
      <c r="VTB182" s="513"/>
      <c r="VTC182" s="513"/>
      <c r="VTD182" s="513"/>
      <c r="VTE182" s="513"/>
      <c r="VTF182" s="513"/>
      <c r="VTG182" s="513"/>
      <c r="VTH182" s="513"/>
      <c r="VTI182" s="513"/>
      <c r="VTJ182" s="513"/>
      <c r="VTK182" s="513"/>
      <c r="VTL182" s="513"/>
      <c r="VTM182" s="513"/>
      <c r="VTN182" s="513"/>
      <c r="VTO182" s="513"/>
      <c r="VTP182" s="513"/>
      <c r="VTQ182" s="513"/>
      <c r="VTR182" s="513"/>
      <c r="VTS182" s="513"/>
      <c r="VTT182" s="513"/>
      <c r="VTU182" s="513"/>
      <c r="VTV182" s="513"/>
      <c r="VTW182" s="513"/>
      <c r="VTX182" s="513"/>
      <c r="VTY182" s="513"/>
      <c r="VTZ182" s="513"/>
      <c r="VUA182" s="513"/>
      <c r="VUB182" s="513"/>
      <c r="VUC182" s="513"/>
      <c r="VUD182" s="513"/>
      <c r="VUE182" s="513"/>
      <c r="VUF182" s="513"/>
      <c r="VUG182" s="513"/>
      <c r="VUH182" s="513"/>
      <c r="VUI182" s="513"/>
      <c r="VUJ182" s="513"/>
      <c r="VUK182" s="513"/>
      <c r="VUL182" s="513"/>
      <c r="VUM182" s="513"/>
      <c r="VUN182" s="513"/>
      <c r="VUO182" s="513"/>
      <c r="VUP182" s="513"/>
      <c r="VUQ182" s="513"/>
      <c r="VUR182" s="513"/>
      <c r="VUS182" s="513"/>
      <c r="VUT182" s="513"/>
      <c r="VUU182" s="513"/>
      <c r="VUV182" s="513"/>
      <c r="VUW182" s="513"/>
      <c r="VUX182" s="513"/>
      <c r="VUY182" s="513"/>
      <c r="VUZ182" s="513"/>
      <c r="VVA182" s="513"/>
      <c r="VVB182" s="513"/>
      <c r="VVC182" s="513"/>
      <c r="VVD182" s="513"/>
      <c r="VVE182" s="513"/>
      <c r="VVF182" s="513"/>
      <c r="VVG182" s="513"/>
      <c r="VVH182" s="513"/>
      <c r="VVI182" s="513"/>
      <c r="VVJ182" s="513"/>
      <c r="VVK182" s="513"/>
      <c r="VVL182" s="513"/>
      <c r="VVM182" s="513"/>
      <c r="VVN182" s="513"/>
      <c r="VVO182" s="513"/>
      <c r="VVP182" s="513"/>
      <c r="VVQ182" s="513"/>
      <c r="VVR182" s="513"/>
      <c r="VVS182" s="513"/>
      <c r="VVT182" s="513"/>
      <c r="VVU182" s="513"/>
      <c r="VVV182" s="513"/>
      <c r="VVW182" s="513"/>
      <c r="VVX182" s="513"/>
      <c r="VVY182" s="513"/>
      <c r="VVZ182" s="513"/>
      <c r="VWA182" s="513"/>
      <c r="VWB182" s="513"/>
      <c r="VWC182" s="513"/>
      <c r="VWD182" s="513"/>
      <c r="VWE182" s="513"/>
      <c r="VWF182" s="513"/>
      <c r="VWG182" s="513"/>
      <c r="VWH182" s="513"/>
      <c r="VWI182" s="513"/>
      <c r="VWJ182" s="513"/>
      <c r="VWK182" s="513"/>
      <c r="VWL182" s="513"/>
      <c r="VWM182" s="513"/>
      <c r="VWN182" s="513"/>
      <c r="VWO182" s="513"/>
      <c r="VWP182" s="513"/>
      <c r="VWQ182" s="513"/>
      <c r="VWR182" s="513"/>
      <c r="VWS182" s="513"/>
      <c r="VWT182" s="513"/>
      <c r="VWU182" s="513"/>
      <c r="VWV182" s="513"/>
      <c r="VWW182" s="513"/>
      <c r="VWX182" s="513"/>
      <c r="VWY182" s="513"/>
      <c r="VWZ182" s="513"/>
      <c r="VXA182" s="513"/>
      <c r="VXB182" s="513"/>
      <c r="VXC182" s="513"/>
      <c r="VXD182" s="513"/>
      <c r="VXE182" s="513"/>
      <c r="VXF182" s="513"/>
      <c r="VXG182" s="513"/>
      <c r="VXH182" s="513"/>
      <c r="VXI182" s="513"/>
      <c r="VXJ182" s="513"/>
      <c r="VXK182" s="513"/>
      <c r="VXL182" s="513"/>
      <c r="VXM182" s="513"/>
      <c r="VXN182" s="513"/>
      <c r="VXO182" s="513"/>
      <c r="VXP182" s="513"/>
      <c r="VXQ182" s="513"/>
      <c r="VXR182" s="513"/>
      <c r="VXS182" s="513"/>
      <c r="VXT182" s="513"/>
      <c r="VXU182" s="513"/>
      <c r="VXV182" s="513"/>
      <c r="VXW182" s="513"/>
      <c r="VXX182" s="513"/>
      <c r="VXY182" s="513"/>
      <c r="VXZ182" s="513"/>
      <c r="VYA182" s="513"/>
      <c r="VYB182" s="513"/>
      <c r="VYC182" s="513"/>
      <c r="VYD182" s="513"/>
      <c r="VYE182" s="513"/>
      <c r="VYF182" s="513"/>
      <c r="VYG182" s="513"/>
      <c r="VYH182" s="513"/>
      <c r="VYI182" s="513"/>
      <c r="VYJ182" s="513"/>
      <c r="VYK182" s="513"/>
      <c r="VYL182" s="513"/>
      <c r="VYM182" s="513"/>
      <c r="VYN182" s="513"/>
      <c r="VYO182" s="513"/>
      <c r="VYP182" s="513"/>
      <c r="VYQ182" s="513"/>
      <c r="VYR182" s="513"/>
      <c r="VYS182" s="513"/>
      <c r="VYT182" s="513"/>
      <c r="VYU182" s="513"/>
      <c r="VYV182" s="513"/>
      <c r="VYW182" s="513"/>
      <c r="VYX182" s="513"/>
      <c r="VYY182" s="513"/>
      <c r="VYZ182" s="513"/>
      <c r="VZA182" s="513"/>
      <c r="VZB182" s="513"/>
      <c r="VZC182" s="513"/>
      <c r="VZD182" s="513"/>
      <c r="VZE182" s="513"/>
      <c r="VZF182" s="513"/>
      <c r="VZG182" s="513"/>
      <c r="VZH182" s="513"/>
      <c r="VZI182" s="513"/>
      <c r="VZJ182" s="513"/>
      <c r="VZK182" s="513"/>
      <c r="VZL182" s="513"/>
      <c r="VZM182" s="513"/>
      <c r="VZN182" s="513"/>
      <c r="VZO182" s="513"/>
      <c r="VZP182" s="513"/>
      <c r="VZQ182" s="513"/>
      <c r="VZR182" s="513"/>
      <c r="VZS182" s="513"/>
      <c r="VZT182" s="513"/>
      <c r="VZU182" s="513"/>
      <c r="VZV182" s="513"/>
      <c r="VZW182" s="513"/>
      <c r="VZX182" s="513"/>
      <c r="VZY182" s="513"/>
      <c r="VZZ182" s="513"/>
      <c r="WAA182" s="513"/>
      <c r="WAB182" s="513"/>
      <c r="WAC182" s="513"/>
      <c r="WAD182" s="513"/>
      <c r="WAE182" s="513"/>
      <c r="WAF182" s="513"/>
      <c r="WAG182" s="513"/>
      <c r="WAH182" s="513"/>
      <c r="WAI182" s="513"/>
      <c r="WAJ182" s="513"/>
      <c r="WAK182" s="513"/>
      <c r="WAL182" s="513"/>
      <c r="WAM182" s="513"/>
      <c r="WAN182" s="513"/>
      <c r="WAO182" s="513"/>
      <c r="WAP182" s="513"/>
      <c r="WAQ182" s="513"/>
      <c r="WAR182" s="513"/>
      <c r="WAS182" s="513"/>
      <c r="WAT182" s="513"/>
      <c r="WAU182" s="513"/>
      <c r="WAV182" s="513"/>
      <c r="WAW182" s="513"/>
      <c r="WAX182" s="513"/>
      <c r="WAY182" s="513"/>
      <c r="WAZ182" s="513"/>
      <c r="WBA182" s="513"/>
      <c r="WBB182" s="513"/>
      <c r="WBC182" s="513"/>
      <c r="WBD182" s="513"/>
      <c r="WBE182" s="513"/>
      <c r="WBF182" s="513"/>
      <c r="WBG182" s="513"/>
      <c r="WBH182" s="513"/>
      <c r="WBI182" s="513"/>
      <c r="WBJ182" s="513"/>
      <c r="WBK182" s="513"/>
      <c r="WBL182" s="513"/>
      <c r="WBM182" s="513"/>
      <c r="WBN182" s="513"/>
      <c r="WBO182" s="513"/>
      <c r="WBP182" s="513"/>
      <c r="WBQ182" s="513"/>
      <c r="WBR182" s="513"/>
      <c r="WBS182" s="513"/>
      <c r="WBT182" s="513"/>
      <c r="WBU182" s="513"/>
      <c r="WBV182" s="513"/>
      <c r="WBW182" s="513"/>
      <c r="WBX182" s="513"/>
      <c r="WBY182" s="513"/>
      <c r="WBZ182" s="513"/>
      <c r="WCA182" s="513"/>
      <c r="WCB182" s="513"/>
      <c r="WCC182" s="513"/>
      <c r="WCD182" s="513"/>
      <c r="WCE182" s="513"/>
      <c r="WCF182" s="513"/>
      <c r="WCG182" s="513"/>
      <c r="WCH182" s="513"/>
      <c r="WCI182" s="513"/>
      <c r="WCJ182" s="513"/>
      <c r="WCK182" s="513"/>
      <c r="WCL182" s="513"/>
      <c r="WCM182" s="513"/>
      <c r="WCN182" s="513"/>
      <c r="WCO182" s="513"/>
      <c r="WCP182" s="513"/>
      <c r="WCQ182" s="513"/>
      <c r="WCR182" s="513"/>
      <c r="WCS182" s="513"/>
      <c r="WCT182" s="513"/>
      <c r="WCU182" s="513"/>
      <c r="WCV182" s="513"/>
      <c r="WCW182" s="513"/>
      <c r="WCX182" s="513"/>
      <c r="WCY182" s="513"/>
      <c r="WCZ182" s="513"/>
      <c r="WDA182" s="513"/>
      <c r="WDB182" s="513"/>
      <c r="WDC182" s="513"/>
      <c r="WDD182" s="513"/>
      <c r="WDE182" s="513"/>
      <c r="WDF182" s="513"/>
      <c r="WDG182" s="513"/>
      <c r="WDH182" s="513"/>
      <c r="WDI182" s="513"/>
      <c r="WDJ182" s="513"/>
      <c r="WDK182" s="513"/>
      <c r="WDL182" s="513"/>
      <c r="WDM182" s="513"/>
      <c r="WDN182" s="513"/>
      <c r="WDO182" s="513"/>
      <c r="WDP182" s="513"/>
      <c r="WDQ182" s="513"/>
      <c r="WDR182" s="513"/>
      <c r="WDS182" s="513"/>
      <c r="WDT182" s="513"/>
      <c r="WDU182" s="513"/>
      <c r="WDV182" s="513"/>
      <c r="WDW182" s="513"/>
      <c r="WDX182" s="513"/>
      <c r="WDY182" s="513"/>
      <c r="WDZ182" s="513"/>
      <c r="WEA182" s="513"/>
      <c r="WEB182" s="513"/>
      <c r="WEC182" s="513"/>
      <c r="WED182" s="513"/>
      <c r="WEE182" s="513"/>
      <c r="WEF182" s="513"/>
      <c r="WEG182" s="513"/>
      <c r="WEH182" s="513"/>
      <c r="WEI182" s="513"/>
      <c r="WEJ182" s="513"/>
      <c r="WEK182" s="513"/>
      <c r="WEL182" s="513"/>
      <c r="WEM182" s="513"/>
      <c r="WEN182" s="513"/>
      <c r="WEO182" s="513"/>
      <c r="WEP182" s="513"/>
      <c r="WEQ182" s="513"/>
      <c r="WER182" s="513"/>
      <c r="WES182" s="513"/>
      <c r="WET182" s="513"/>
      <c r="WEU182" s="513"/>
      <c r="WEV182" s="513"/>
      <c r="WEW182" s="513"/>
      <c r="WEX182" s="513"/>
      <c r="WEY182" s="513"/>
      <c r="WEZ182" s="513"/>
      <c r="WFA182" s="513"/>
      <c r="WFB182" s="513"/>
      <c r="WFC182" s="513"/>
      <c r="WFD182" s="513"/>
      <c r="WFE182" s="513"/>
      <c r="WFF182" s="513"/>
      <c r="WFG182" s="513"/>
      <c r="WFH182" s="513"/>
      <c r="WFI182" s="513"/>
      <c r="WFJ182" s="513"/>
      <c r="WFK182" s="513"/>
      <c r="WFL182" s="513"/>
      <c r="WFM182" s="513"/>
      <c r="WFN182" s="513"/>
      <c r="WFO182" s="513"/>
      <c r="WFP182" s="513"/>
      <c r="WFQ182" s="513"/>
      <c r="WFR182" s="513"/>
      <c r="WFS182" s="513"/>
      <c r="WFT182" s="513"/>
      <c r="WFU182" s="513"/>
      <c r="WFV182" s="513"/>
      <c r="WFW182" s="513"/>
      <c r="WFX182" s="513"/>
      <c r="WFY182" s="513"/>
      <c r="WFZ182" s="513"/>
      <c r="WGA182" s="513"/>
      <c r="WGB182" s="513"/>
      <c r="WGC182" s="513"/>
      <c r="WGD182" s="513"/>
      <c r="WGE182" s="513"/>
      <c r="WGF182" s="513"/>
      <c r="WGG182" s="513"/>
      <c r="WGH182" s="513"/>
      <c r="WGI182" s="513"/>
      <c r="WGJ182" s="513"/>
      <c r="WGK182" s="513"/>
      <c r="WGL182" s="513"/>
      <c r="WGM182" s="513"/>
      <c r="WGN182" s="513"/>
      <c r="WGO182" s="513"/>
      <c r="WGP182" s="513"/>
      <c r="WGQ182" s="513"/>
      <c r="WGR182" s="513"/>
      <c r="WGS182" s="513"/>
      <c r="WGT182" s="513"/>
      <c r="WGU182" s="513"/>
      <c r="WGV182" s="513"/>
      <c r="WGW182" s="513"/>
      <c r="WGX182" s="513"/>
      <c r="WGY182" s="513"/>
      <c r="WGZ182" s="513"/>
      <c r="WHA182" s="513"/>
      <c r="WHB182" s="513"/>
      <c r="WHC182" s="513"/>
      <c r="WHD182" s="513"/>
      <c r="WHE182" s="513"/>
      <c r="WHF182" s="513"/>
      <c r="WHG182" s="513"/>
      <c r="WHH182" s="513"/>
      <c r="WHI182" s="513"/>
      <c r="WHJ182" s="513"/>
      <c r="WHK182" s="513"/>
      <c r="WHL182" s="513"/>
      <c r="WHM182" s="513"/>
      <c r="WHN182" s="513"/>
      <c r="WHO182" s="513"/>
      <c r="WHP182" s="513"/>
      <c r="WHQ182" s="513"/>
      <c r="WHR182" s="513"/>
      <c r="WHS182" s="513"/>
      <c r="WHT182" s="513"/>
      <c r="WHU182" s="513"/>
      <c r="WHV182" s="513"/>
      <c r="WHW182" s="513"/>
      <c r="WHX182" s="513"/>
      <c r="WHY182" s="513"/>
      <c r="WHZ182" s="513"/>
      <c r="WIA182" s="513"/>
      <c r="WIB182" s="513"/>
      <c r="WIC182" s="513"/>
      <c r="WID182" s="513"/>
      <c r="WIE182" s="513"/>
      <c r="WIF182" s="513"/>
      <c r="WIG182" s="513"/>
      <c r="WIH182" s="513"/>
      <c r="WII182" s="513"/>
      <c r="WIJ182" s="513"/>
      <c r="WIK182" s="513"/>
      <c r="WIL182" s="513"/>
      <c r="WIM182" s="513"/>
      <c r="WIN182" s="513"/>
      <c r="WIO182" s="513"/>
      <c r="WIP182" s="513"/>
      <c r="WIQ182" s="513"/>
      <c r="WIR182" s="513"/>
      <c r="WIS182" s="513"/>
      <c r="WIT182" s="513"/>
      <c r="WIU182" s="513"/>
      <c r="WIV182" s="513"/>
      <c r="WIW182" s="513"/>
      <c r="WIX182" s="513"/>
      <c r="WIY182" s="513"/>
      <c r="WIZ182" s="513"/>
      <c r="WJA182" s="513"/>
      <c r="WJB182" s="513"/>
      <c r="WJC182" s="513"/>
      <c r="WJD182" s="513"/>
      <c r="WJE182" s="513"/>
      <c r="WJF182" s="513"/>
      <c r="WJG182" s="513"/>
      <c r="WJH182" s="513"/>
      <c r="WJI182" s="513"/>
      <c r="WJJ182" s="513"/>
      <c r="WJK182" s="513"/>
      <c r="WJL182" s="513"/>
      <c r="WJM182" s="513"/>
      <c r="WJN182" s="513"/>
      <c r="WJO182" s="513"/>
      <c r="WJP182" s="513"/>
      <c r="WJQ182" s="513"/>
      <c r="WJR182" s="513"/>
      <c r="WJS182" s="513"/>
      <c r="WJT182" s="513"/>
      <c r="WJU182" s="513"/>
      <c r="WJV182" s="513"/>
      <c r="WJW182" s="513"/>
      <c r="WJX182" s="513"/>
      <c r="WJY182" s="513"/>
      <c r="WJZ182" s="513"/>
      <c r="WKA182" s="513"/>
      <c r="WKB182" s="513"/>
      <c r="WKC182" s="513"/>
      <c r="WKD182" s="513"/>
      <c r="WKE182" s="513"/>
      <c r="WKF182" s="513"/>
      <c r="WKG182" s="513"/>
      <c r="WKH182" s="513"/>
      <c r="WKI182" s="513"/>
      <c r="WKJ182" s="513"/>
      <c r="WKK182" s="513"/>
      <c r="WKL182" s="513"/>
      <c r="WKM182" s="513"/>
      <c r="WKN182" s="513"/>
      <c r="WKO182" s="513"/>
      <c r="WKP182" s="513"/>
      <c r="WKQ182" s="513"/>
      <c r="WKR182" s="513"/>
      <c r="WKS182" s="513"/>
      <c r="WKT182" s="513"/>
      <c r="WKU182" s="513"/>
      <c r="WKV182" s="513"/>
      <c r="WKW182" s="513"/>
      <c r="WKX182" s="513"/>
      <c r="WKY182" s="513"/>
      <c r="WKZ182" s="513"/>
      <c r="WLA182" s="513"/>
      <c r="WLB182" s="513"/>
      <c r="WLC182" s="513"/>
      <c r="WLD182" s="513"/>
      <c r="WLE182" s="513"/>
      <c r="WLF182" s="513"/>
      <c r="WLG182" s="513"/>
      <c r="WLH182" s="513"/>
      <c r="WLI182" s="513"/>
      <c r="WLJ182" s="513"/>
      <c r="WLK182" s="513"/>
      <c r="WLL182" s="513"/>
      <c r="WLM182" s="513"/>
      <c r="WLN182" s="513"/>
      <c r="WLO182" s="513"/>
      <c r="WLP182" s="513"/>
      <c r="WLQ182" s="513"/>
      <c r="WLR182" s="513"/>
      <c r="WLS182" s="513"/>
      <c r="WLT182" s="513"/>
      <c r="WLU182" s="513"/>
      <c r="WLV182" s="513"/>
      <c r="WLW182" s="513"/>
      <c r="WLX182" s="513"/>
      <c r="WLY182" s="513"/>
      <c r="WLZ182" s="513"/>
      <c r="WMA182" s="513"/>
      <c r="WMB182" s="513"/>
      <c r="WMC182" s="513"/>
      <c r="WMD182" s="513"/>
      <c r="WME182" s="513"/>
      <c r="WMF182" s="513"/>
      <c r="WMG182" s="513"/>
      <c r="WMH182" s="513"/>
      <c r="WMI182" s="513"/>
      <c r="WMJ182" s="513"/>
      <c r="WMK182" s="513"/>
      <c r="WML182" s="513"/>
      <c r="WMM182" s="513"/>
      <c r="WMN182" s="513"/>
      <c r="WMO182" s="513"/>
      <c r="WMP182" s="513"/>
      <c r="WMQ182" s="513"/>
      <c r="WMR182" s="513"/>
      <c r="WMS182" s="513"/>
      <c r="WMT182" s="513"/>
      <c r="WMU182" s="513"/>
      <c r="WMV182" s="513"/>
      <c r="WMW182" s="513"/>
      <c r="WMX182" s="513"/>
      <c r="WMY182" s="513"/>
      <c r="WMZ182" s="513"/>
      <c r="WNA182" s="513"/>
      <c r="WNB182" s="513"/>
      <c r="WNC182" s="513"/>
      <c r="WND182" s="513"/>
      <c r="WNE182" s="513"/>
      <c r="WNF182" s="513"/>
      <c r="WNG182" s="513"/>
      <c r="WNH182" s="513"/>
      <c r="WNI182" s="513"/>
      <c r="WNJ182" s="513"/>
      <c r="WNK182" s="513"/>
      <c r="WNL182" s="513"/>
      <c r="WNM182" s="513"/>
      <c r="WNN182" s="513"/>
      <c r="WNO182" s="513"/>
      <c r="WNP182" s="513"/>
      <c r="WNQ182" s="513"/>
      <c r="WNR182" s="513"/>
      <c r="WNS182" s="513"/>
      <c r="WNT182" s="513"/>
      <c r="WNU182" s="513"/>
      <c r="WNV182" s="513"/>
      <c r="WNW182" s="513"/>
      <c r="WNX182" s="513"/>
      <c r="WNY182" s="513"/>
      <c r="WNZ182" s="513"/>
      <c r="WOA182" s="513"/>
      <c r="WOB182" s="513"/>
      <c r="WOC182" s="513"/>
      <c r="WOD182" s="513"/>
      <c r="WOE182" s="513"/>
      <c r="WOF182" s="513"/>
      <c r="WOG182" s="513"/>
      <c r="WOH182" s="513"/>
      <c r="WOI182" s="513"/>
      <c r="WOJ182" s="513"/>
      <c r="WOK182" s="513"/>
      <c r="WOL182" s="513"/>
      <c r="WOM182" s="513"/>
      <c r="WON182" s="513"/>
      <c r="WOO182" s="513"/>
      <c r="WOP182" s="513"/>
      <c r="WOQ182" s="513"/>
      <c r="WOR182" s="513"/>
      <c r="WOS182" s="513"/>
      <c r="WOT182" s="513"/>
      <c r="WOU182" s="513"/>
      <c r="WOV182" s="513"/>
      <c r="WOW182" s="513"/>
      <c r="WOX182" s="513"/>
      <c r="WOY182" s="513"/>
      <c r="WOZ182" s="513"/>
      <c r="WPA182" s="513"/>
      <c r="WPB182" s="513"/>
      <c r="WPC182" s="513"/>
      <c r="WPD182" s="513"/>
      <c r="WPE182" s="513"/>
      <c r="WPF182" s="513"/>
      <c r="WPG182" s="513"/>
      <c r="WPH182" s="513"/>
      <c r="WPI182" s="513"/>
      <c r="WPJ182" s="513"/>
      <c r="WPK182" s="513"/>
      <c r="WPL182" s="513"/>
      <c r="WPM182" s="513"/>
      <c r="WPN182" s="513"/>
      <c r="WPO182" s="513"/>
      <c r="WPP182" s="513"/>
      <c r="WPQ182" s="513"/>
      <c r="WPR182" s="513"/>
      <c r="WPS182" s="513"/>
      <c r="WPT182" s="513"/>
      <c r="WPU182" s="513"/>
      <c r="WPV182" s="513"/>
      <c r="WPW182" s="513"/>
      <c r="WPX182" s="513"/>
      <c r="WPY182" s="513"/>
      <c r="WPZ182" s="513"/>
      <c r="WQA182" s="513"/>
      <c r="WQB182" s="513"/>
      <c r="WQC182" s="513"/>
      <c r="WQD182" s="513"/>
      <c r="WQE182" s="513"/>
      <c r="WQF182" s="513"/>
      <c r="WQG182" s="513"/>
      <c r="WQH182" s="513"/>
      <c r="WQI182" s="513"/>
      <c r="WQJ182" s="513"/>
      <c r="WQK182" s="513"/>
      <c r="WQL182" s="513"/>
      <c r="WQM182" s="513"/>
      <c r="WQN182" s="513"/>
      <c r="WQO182" s="513"/>
      <c r="WQP182" s="513"/>
      <c r="WQQ182" s="513"/>
      <c r="WQR182" s="513"/>
      <c r="WQS182" s="513"/>
      <c r="WQT182" s="513"/>
      <c r="WQU182" s="513"/>
      <c r="WQV182" s="513"/>
      <c r="WQW182" s="513"/>
      <c r="WQX182" s="513"/>
      <c r="WQY182" s="513"/>
      <c r="WQZ182" s="513"/>
      <c r="WRA182" s="513"/>
      <c r="WRB182" s="513"/>
      <c r="WRC182" s="513"/>
      <c r="WRD182" s="513"/>
      <c r="WRE182" s="513"/>
      <c r="WRF182" s="513"/>
      <c r="WRG182" s="513"/>
      <c r="WRH182" s="513"/>
      <c r="WRI182" s="513"/>
      <c r="WRJ182" s="513"/>
      <c r="WRK182" s="513"/>
      <c r="WRL182" s="513"/>
      <c r="WRM182" s="513"/>
      <c r="WRN182" s="513"/>
      <c r="WRO182" s="513"/>
      <c r="WRP182" s="513"/>
      <c r="WRQ182" s="513"/>
      <c r="WRR182" s="513"/>
      <c r="WRS182" s="513"/>
      <c r="WRT182" s="513"/>
      <c r="WRU182" s="513"/>
      <c r="WRV182" s="513"/>
      <c r="WRW182" s="513"/>
      <c r="WRX182" s="513"/>
      <c r="WRY182" s="513"/>
      <c r="WRZ182" s="513"/>
      <c r="WSA182" s="513"/>
      <c r="WSB182" s="513"/>
      <c r="WSC182" s="513"/>
      <c r="WSD182" s="513"/>
      <c r="WSE182" s="513"/>
      <c r="WSF182" s="513"/>
      <c r="WSG182" s="513"/>
      <c r="WSH182" s="513"/>
      <c r="WSI182" s="513"/>
      <c r="WSJ182" s="513"/>
      <c r="WSK182" s="513"/>
      <c r="WSL182" s="513"/>
      <c r="WSM182" s="513"/>
      <c r="WSN182" s="513"/>
      <c r="WSO182" s="513"/>
      <c r="WSP182" s="513"/>
      <c r="WSQ182" s="513"/>
      <c r="WSR182" s="513"/>
      <c r="WSS182" s="513"/>
      <c r="WST182" s="513"/>
      <c r="WSU182" s="513"/>
      <c r="WSV182" s="513"/>
      <c r="WSW182" s="513"/>
      <c r="WSX182" s="513"/>
      <c r="WSY182" s="513"/>
      <c r="WSZ182" s="513"/>
      <c r="WTA182" s="513"/>
      <c r="WTB182" s="513"/>
      <c r="WTC182" s="513"/>
      <c r="WTD182" s="513"/>
      <c r="WTE182" s="513"/>
      <c r="WTF182" s="513"/>
      <c r="WTG182" s="513"/>
      <c r="WTH182" s="513"/>
      <c r="WTI182" s="513"/>
      <c r="WTJ182" s="513"/>
      <c r="WTK182" s="513"/>
      <c r="WTL182" s="513"/>
      <c r="WTM182" s="513"/>
      <c r="WTN182" s="513"/>
      <c r="WTO182" s="513"/>
      <c r="WTP182" s="513"/>
      <c r="WTQ182" s="513"/>
      <c r="WTR182" s="513"/>
      <c r="WTS182" s="513"/>
      <c r="WTT182" s="513"/>
      <c r="WTU182" s="513"/>
      <c r="WTV182" s="513"/>
      <c r="WTW182" s="513"/>
      <c r="WTX182" s="513"/>
      <c r="WTY182" s="513"/>
      <c r="WTZ182" s="513"/>
      <c r="WUA182" s="513"/>
      <c r="WUB182" s="513"/>
      <c r="WUC182" s="513"/>
      <c r="WUD182" s="513"/>
      <c r="WUE182" s="513"/>
      <c r="WUF182" s="513"/>
      <c r="WUG182" s="513"/>
      <c r="WUH182" s="513"/>
      <c r="WUI182" s="513"/>
      <c r="WUJ182" s="513"/>
      <c r="WUK182" s="513"/>
      <c r="WUL182" s="513"/>
      <c r="WUM182" s="513"/>
      <c r="WUN182" s="513"/>
      <c r="WUO182" s="513"/>
      <c r="WUP182" s="513"/>
      <c r="WUQ182" s="513"/>
      <c r="WUR182" s="513"/>
      <c r="WUS182" s="513"/>
      <c r="WUT182" s="513"/>
      <c r="WUU182" s="513"/>
      <c r="WUV182" s="513"/>
      <c r="WUW182" s="513"/>
      <c r="WUX182" s="513"/>
      <c r="WUY182" s="513"/>
      <c r="WUZ182" s="513"/>
      <c r="WVA182" s="513"/>
      <c r="WVB182" s="513"/>
      <c r="WVC182" s="513"/>
      <c r="WVD182" s="513"/>
      <c r="WVE182" s="513"/>
      <c r="WVF182" s="513"/>
      <c r="WVG182" s="513"/>
      <c r="WVH182" s="513"/>
      <c r="WVI182" s="513"/>
      <c r="WVJ182" s="513"/>
      <c r="WVK182" s="513"/>
      <c r="WVL182" s="513"/>
      <c r="WVM182" s="513"/>
      <c r="WVN182" s="513"/>
      <c r="WVO182" s="513"/>
      <c r="WVP182" s="513"/>
      <c r="WVQ182" s="513"/>
      <c r="WVR182" s="513"/>
      <c r="WVS182" s="513"/>
      <c r="WVT182" s="513"/>
      <c r="WVU182" s="513"/>
      <c r="WVV182" s="513"/>
      <c r="WVW182" s="513"/>
      <c r="WVX182" s="513"/>
      <c r="WVY182" s="513"/>
      <c r="WVZ182" s="513"/>
      <c r="WWA182" s="513"/>
      <c r="WWB182" s="513"/>
      <c r="WWC182" s="513"/>
      <c r="WWD182" s="513"/>
      <c r="WWE182" s="513"/>
      <c r="WWF182" s="513"/>
      <c r="WWG182" s="513"/>
      <c r="WWH182" s="513"/>
      <c r="WWI182" s="513"/>
      <c r="WWJ182" s="513"/>
      <c r="WWK182" s="513"/>
      <c r="WWL182" s="513"/>
      <c r="WWM182" s="513"/>
      <c r="WWN182" s="513"/>
      <c r="WWO182" s="513"/>
      <c r="WWP182" s="513"/>
      <c r="WWQ182" s="513"/>
      <c r="WWR182" s="513"/>
      <c r="WWS182" s="513"/>
      <c r="WWT182" s="513"/>
      <c r="WWU182" s="513"/>
      <c r="WWV182" s="513"/>
      <c r="WWW182" s="513"/>
      <c r="WWX182" s="513"/>
      <c r="WWY182" s="513"/>
      <c r="WWZ182" s="513"/>
      <c r="WXA182" s="513"/>
      <c r="WXB182" s="513"/>
      <c r="WXC182" s="513"/>
      <c r="WXD182" s="513"/>
      <c r="WXE182" s="513"/>
      <c r="WXF182" s="513"/>
      <c r="WXG182" s="513"/>
      <c r="WXH182" s="513"/>
      <c r="WXI182" s="513"/>
      <c r="WXJ182" s="513"/>
      <c r="WXK182" s="513"/>
      <c r="WXL182" s="513"/>
      <c r="WXM182" s="513"/>
      <c r="WXN182" s="513"/>
      <c r="WXO182" s="513"/>
      <c r="WXP182" s="513"/>
      <c r="WXQ182" s="513"/>
      <c r="WXR182" s="513"/>
      <c r="WXS182" s="513"/>
      <c r="WXT182" s="513"/>
      <c r="WXU182" s="513"/>
      <c r="WXV182" s="513"/>
      <c r="WXW182" s="513"/>
      <c r="WXX182" s="513"/>
      <c r="WXY182" s="513"/>
      <c r="WXZ182" s="513"/>
      <c r="WYA182" s="513"/>
      <c r="WYB182" s="513"/>
      <c r="WYC182" s="513"/>
      <c r="WYD182" s="513"/>
      <c r="WYE182" s="513"/>
      <c r="WYF182" s="513"/>
      <c r="WYG182" s="513"/>
      <c r="WYH182" s="513"/>
      <c r="WYI182" s="513"/>
      <c r="WYJ182" s="513"/>
      <c r="WYK182" s="513"/>
      <c r="WYL182" s="513"/>
      <c r="WYM182" s="513"/>
      <c r="WYN182" s="513"/>
      <c r="WYO182" s="513"/>
      <c r="WYP182" s="513"/>
      <c r="WYQ182" s="513"/>
      <c r="WYR182" s="513"/>
      <c r="WYS182" s="513"/>
      <c r="WYT182" s="513"/>
      <c r="WYU182" s="513"/>
      <c r="WYV182" s="513"/>
      <c r="WYW182" s="513"/>
      <c r="WYX182" s="513"/>
      <c r="WYY182" s="513"/>
      <c r="WYZ182" s="513"/>
      <c r="WZA182" s="513"/>
      <c r="WZB182" s="513"/>
      <c r="WZC182" s="513"/>
      <c r="WZD182" s="513"/>
      <c r="WZE182" s="513"/>
      <c r="WZF182" s="513"/>
      <c r="WZG182" s="513"/>
      <c r="WZH182" s="513"/>
      <c r="WZI182" s="513"/>
      <c r="WZJ182" s="513"/>
      <c r="WZK182" s="513"/>
      <c r="WZL182" s="513"/>
      <c r="WZM182" s="513"/>
      <c r="WZN182" s="513"/>
      <c r="WZO182" s="513"/>
      <c r="WZP182" s="513"/>
      <c r="WZQ182" s="513"/>
      <c r="WZR182" s="513"/>
      <c r="WZS182" s="513"/>
      <c r="WZT182" s="513"/>
      <c r="WZU182" s="513"/>
      <c r="WZV182" s="513"/>
      <c r="WZW182" s="513"/>
      <c r="WZX182" s="513"/>
      <c r="WZY182" s="513"/>
      <c r="WZZ182" s="513"/>
      <c r="XAA182" s="513"/>
      <c r="XAB182" s="513"/>
      <c r="XAC182" s="513"/>
      <c r="XAD182" s="513"/>
      <c r="XAE182" s="513"/>
      <c r="XAF182" s="513"/>
      <c r="XAG182" s="513"/>
      <c r="XAH182" s="513"/>
      <c r="XAI182" s="513"/>
      <c r="XAJ182" s="513"/>
      <c r="XAK182" s="513"/>
      <c r="XAL182" s="513"/>
      <c r="XAM182" s="513"/>
      <c r="XAN182" s="513"/>
      <c r="XAO182" s="513"/>
      <c r="XAP182" s="513"/>
      <c r="XAQ182" s="513"/>
      <c r="XAR182" s="513"/>
      <c r="XAS182" s="513"/>
      <c r="XAT182" s="513"/>
      <c r="XAU182" s="513"/>
      <c r="XAV182" s="513"/>
      <c r="XAW182" s="513"/>
      <c r="XAX182" s="513"/>
      <c r="XAY182" s="513"/>
      <c r="XAZ182" s="513"/>
      <c r="XBA182" s="513"/>
      <c r="XBB182" s="513"/>
      <c r="XBC182" s="513"/>
      <c r="XBD182" s="513"/>
      <c r="XBE182" s="513"/>
      <c r="XBF182" s="513"/>
      <c r="XBG182" s="513"/>
      <c r="XBH182" s="513"/>
      <c r="XBI182" s="513"/>
      <c r="XBJ182" s="513"/>
      <c r="XBK182" s="513"/>
      <c r="XBL182" s="513"/>
      <c r="XBM182" s="513"/>
      <c r="XBN182" s="513"/>
      <c r="XBO182" s="513"/>
      <c r="XBP182" s="513"/>
      <c r="XBQ182" s="513"/>
      <c r="XBR182" s="513"/>
      <c r="XBS182" s="513"/>
      <c r="XBT182" s="513"/>
      <c r="XBU182" s="513"/>
      <c r="XBV182" s="513"/>
      <c r="XBW182" s="513"/>
      <c r="XBX182" s="513"/>
      <c r="XBY182" s="513"/>
      <c r="XBZ182" s="513"/>
    </row>
    <row r="183" spans="1:16302" ht="13.5" thickBot="1" x14ac:dyDescent="0.25">
      <c r="A183" s="514"/>
      <c r="B183" s="240" t="s">
        <v>1613</v>
      </c>
      <c r="C183" s="241"/>
      <c r="D183" s="241" t="s">
        <v>1180</v>
      </c>
      <c r="E183" s="241"/>
      <c r="F183" s="242"/>
      <c r="G183" s="543"/>
      <c r="H183" s="243"/>
      <c r="I183" s="244"/>
      <c r="J183" s="244"/>
      <c r="K183" s="241" t="s">
        <v>1180</v>
      </c>
      <c r="L183" s="244"/>
      <c r="M183" s="244"/>
      <c r="N183" s="244" t="s">
        <v>1180</v>
      </c>
      <c r="O183" s="244" t="s">
        <v>1180</v>
      </c>
      <c r="P183" s="241"/>
      <c r="Q183" s="244"/>
      <c r="R183" s="246"/>
      <c r="S183" s="459"/>
    </row>
    <row r="184" spans="1:16302" s="525" customFormat="1" x14ac:dyDescent="0.2">
      <c r="A184" s="518"/>
      <c r="B184" s="166" t="s">
        <v>2705</v>
      </c>
      <c r="C184" s="167" t="s">
        <v>2704</v>
      </c>
      <c r="D184" s="168" t="s">
        <v>2703</v>
      </c>
      <c r="E184" s="169" t="s">
        <v>2702</v>
      </c>
      <c r="F184" s="170" t="s">
        <v>694</v>
      </c>
      <c r="G184" s="158">
        <v>7089.08</v>
      </c>
      <c r="H184" s="488">
        <f>ROUND(ROUND(G184*4.8,2),0)</f>
        <v>34028</v>
      </c>
      <c r="I184" s="285" t="s">
        <v>229</v>
      </c>
      <c r="J184" s="171" t="s">
        <v>3</v>
      </c>
      <c r="K184" s="169" t="s">
        <v>841</v>
      </c>
      <c r="L184" s="172">
        <v>85258900</v>
      </c>
      <c r="M184" s="171" t="s">
        <v>633</v>
      </c>
      <c r="N184" s="172"/>
      <c r="O184" s="172" t="s">
        <v>2701</v>
      </c>
      <c r="P184" s="193"/>
      <c r="Q184" s="171" t="s">
        <v>1137</v>
      </c>
      <c r="R184" s="270"/>
      <c r="S184" s="195">
        <v>4060039159519</v>
      </c>
    </row>
    <row r="185" spans="1:16302" ht="13.5" thickBot="1" x14ac:dyDescent="0.25">
      <c r="A185" s="514"/>
      <c r="B185" s="166" t="s">
        <v>1614</v>
      </c>
      <c r="C185" s="167" t="s">
        <v>639</v>
      </c>
      <c r="D185" s="168" t="s">
        <v>640</v>
      </c>
      <c r="E185" s="169" t="s">
        <v>1615</v>
      </c>
      <c r="F185" s="170" t="s">
        <v>694</v>
      </c>
      <c r="G185" s="158">
        <v>7089.08</v>
      </c>
      <c r="H185" s="488">
        <f>ROUND(ROUND(G185*4.8,2),0)</f>
        <v>34028</v>
      </c>
      <c r="I185" s="171" t="s">
        <v>229</v>
      </c>
      <c r="J185" s="171" t="s">
        <v>3</v>
      </c>
      <c r="K185" s="169" t="s">
        <v>841</v>
      </c>
      <c r="L185" s="172">
        <v>8525801931</v>
      </c>
      <c r="M185" s="171" t="s">
        <v>633</v>
      </c>
      <c r="N185" s="172">
        <v>44</v>
      </c>
      <c r="O185" s="172" t="s">
        <v>1616</v>
      </c>
      <c r="P185" s="193"/>
      <c r="Q185" s="171" t="s">
        <v>1137</v>
      </c>
      <c r="R185" s="270"/>
      <c r="S185" s="463">
        <v>8717332541010</v>
      </c>
    </row>
    <row r="186" spans="1:16302" ht="13.5" thickBot="1" x14ac:dyDescent="0.25">
      <c r="A186" s="514"/>
      <c r="B186" s="240" t="s">
        <v>1617</v>
      </c>
      <c r="C186" s="241"/>
      <c r="D186" s="241" t="s">
        <v>1180</v>
      </c>
      <c r="E186" s="241"/>
      <c r="F186" s="241"/>
      <c r="G186" s="548"/>
      <c r="H186" s="290"/>
      <c r="I186" s="244"/>
      <c r="J186" s="244"/>
      <c r="K186" s="241" t="s">
        <v>1180</v>
      </c>
      <c r="L186" s="244"/>
      <c r="M186" s="244"/>
      <c r="N186" s="244" t="s">
        <v>1180</v>
      </c>
      <c r="O186" s="244" t="s">
        <v>1180</v>
      </c>
      <c r="P186" s="241"/>
      <c r="Q186" s="244"/>
      <c r="R186" s="246"/>
      <c r="S186" s="459"/>
    </row>
    <row r="187" spans="1:16302" x14ac:dyDescent="0.2">
      <c r="A187" s="514"/>
      <c r="B187" s="291" t="s">
        <v>1618</v>
      </c>
      <c r="C187" s="549" t="s">
        <v>807</v>
      </c>
      <c r="D187" s="550" t="s">
        <v>815</v>
      </c>
      <c r="E187" s="551" t="s">
        <v>1619</v>
      </c>
      <c r="F187" s="170" t="s">
        <v>694</v>
      </c>
      <c r="G187" s="158">
        <v>1067.22</v>
      </c>
      <c r="H187" s="158">
        <f>ROUND(ROUND(G187*4.8,2),0)</f>
        <v>5123</v>
      </c>
      <c r="I187" s="171" t="s">
        <v>229</v>
      </c>
      <c r="J187" s="209" t="s">
        <v>34</v>
      </c>
      <c r="K187" s="551" t="s">
        <v>1167</v>
      </c>
      <c r="L187" s="219">
        <v>8517620000</v>
      </c>
      <c r="M187" s="209" t="s">
        <v>633</v>
      </c>
      <c r="N187" s="219">
        <v>11</v>
      </c>
      <c r="O187" s="219" t="s">
        <v>1620</v>
      </c>
      <c r="P187" s="464"/>
      <c r="Q187" s="168"/>
      <c r="R187" s="174"/>
      <c r="S187" s="174">
        <v>4060039021670</v>
      </c>
    </row>
    <row r="188" spans="1:16302" x14ac:dyDescent="0.2">
      <c r="A188" s="514"/>
      <c r="B188" s="291" t="s">
        <v>1621</v>
      </c>
      <c r="C188" s="549" t="s">
        <v>808</v>
      </c>
      <c r="D188" s="550" t="s">
        <v>816</v>
      </c>
      <c r="E188" s="551" t="s">
        <v>1622</v>
      </c>
      <c r="F188" s="170" t="s">
        <v>694</v>
      </c>
      <c r="G188" s="158">
        <v>613.54</v>
      </c>
      <c r="H188" s="158">
        <f t="shared" ref="H188:H197" si="15">ROUND(ROUND(G188*4.8,2),0)</f>
        <v>2945</v>
      </c>
      <c r="I188" s="171" t="s">
        <v>229</v>
      </c>
      <c r="J188" s="209" t="s">
        <v>34</v>
      </c>
      <c r="K188" s="551" t="s">
        <v>1167</v>
      </c>
      <c r="L188" s="219">
        <v>8531900000</v>
      </c>
      <c r="M188" s="209" t="s">
        <v>680</v>
      </c>
      <c r="N188" s="219">
        <v>93</v>
      </c>
      <c r="O188" s="219" t="s">
        <v>1623</v>
      </c>
      <c r="P188" s="464"/>
      <c r="Q188" s="168"/>
      <c r="R188" s="174"/>
      <c r="S188" s="174">
        <v>4060039021687</v>
      </c>
    </row>
    <row r="189" spans="1:16302" x14ac:dyDescent="0.2">
      <c r="A189" s="514"/>
      <c r="B189" s="291" t="s">
        <v>1624</v>
      </c>
      <c r="C189" s="549" t="s">
        <v>809</v>
      </c>
      <c r="D189" s="550" t="s">
        <v>817</v>
      </c>
      <c r="E189" s="551" t="s">
        <v>1625</v>
      </c>
      <c r="F189" s="170" t="s">
        <v>694</v>
      </c>
      <c r="G189" s="158">
        <v>11.58</v>
      </c>
      <c r="H189" s="158">
        <f t="shared" si="15"/>
        <v>56</v>
      </c>
      <c r="I189" s="171" t="s">
        <v>229</v>
      </c>
      <c r="J189" s="209" t="s">
        <v>34</v>
      </c>
      <c r="K189" s="551" t="s">
        <v>1167</v>
      </c>
      <c r="L189" s="219">
        <v>8536909599</v>
      </c>
      <c r="M189" s="209" t="s">
        <v>680</v>
      </c>
      <c r="N189" s="219">
        <v>92</v>
      </c>
      <c r="O189" s="219" t="s">
        <v>1626</v>
      </c>
      <c r="P189" s="464"/>
      <c r="Q189" s="168"/>
      <c r="R189" s="174"/>
      <c r="S189" s="174">
        <v>4060039021694</v>
      </c>
    </row>
    <row r="190" spans="1:16302" x14ac:dyDescent="0.2">
      <c r="A190" s="514"/>
      <c r="B190" s="291" t="s">
        <v>1627</v>
      </c>
      <c r="C190" s="549" t="s">
        <v>810</v>
      </c>
      <c r="D190" s="550" t="s">
        <v>818</v>
      </c>
      <c r="E190" s="551" t="s">
        <v>1628</v>
      </c>
      <c r="F190" s="170" t="s">
        <v>694</v>
      </c>
      <c r="G190" s="158">
        <v>133.13</v>
      </c>
      <c r="H190" s="158">
        <f t="shared" si="15"/>
        <v>639</v>
      </c>
      <c r="I190" s="171" t="s">
        <v>229</v>
      </c>
      <c r="J190" s="209" t="s">
        <v>34</v>
      </c>
      <c r="K190" s="551" t="s">
        <v>1167</v>
      </c>
      <c r="L190" s="219">
        <v>8536501999</v>
      </c>
      <c r="M190" s="209" t="s">
        <v>680</v>
      </c>
      <c r="N190" s="219">
        <v>5</v>
      </c>
      <c r="O190" s="219" t="s">
        <v>1629</v>
      </c>
      <c r="P190" s="464"/>
      <c r="Q190" s="168"/>
      <c r="R190" s="174"/>
      <c r="S190" s="174">
        <v>4060039021700</v>
      </c>
    </row>
    <row r="191" spans="1:16302" x14ac:dyDescent="0.2">
      <c r="A191" s="514"/>
      <c r="B191" s="291" t="s">
        <v>1630</v>
      </c>
      <c r="C191" s="549" t="s">
        <v>811</v>
      </c>
      <c r="D191" s="550" t="s">
        <v>819</v>
      </c>
      <c r="E191" s="551" t="s">
        <v>1631</v>
      </c>
      <c r="F191" s="170" t="s">
        <v>694</v>
      </c>
      <c r="G191" s="158">
        <v>769.82</v>
      </c>
      <c r="H191" s="158">
        <f t="shared" si="15"/>
        <v>3695</v>
      </c>
      <c r="I191" s="171" t="s">
        <v>229</v>
      </c>
      <c r="J191" s="209" t="s">
        <v>34</v>
      </c>
      <c r="K191" s="551" t="s">
        <v>1167</v>
      </c>
      <c r="L191" s="219">
        <v>8536501999</v>
      </c>
      <c r="M191" s="209" t="s">
        <v>680</v>
      </c>
      <c r="N191" s="219">
        <v>6</v>
      </c>
      <c r="O191" s="219" t="s">
        <v>1632</v>
      </c>
      <c r="P191" s="464"/>
      <c r="Q191" s="168"/>
      <c r="R191" s="174"/>
      <c r="S191" s="174">
        <v>4060039022233</v>
      </c>
    </row>
    <row r="192" spans="1:16302" x14ac:dyDescent="0.2">
      <c r="A192" s="514"/>
      <c r="B192" s="291" t="s">
        <v>1633</v>
      </c>
      <c r="C192" s="549" t="s">
        <v>812</v>
      </c>
      <c r="D192" s="550" t="s">
        <v>820</v>
      </c>
      <c r="E192" s="551" t="s">
        <v>1634</v>
      </c>
      <c r="F192" s="170" t="s">
        <v>694</v>
      </c>
      <c r="G192" s="158">
        <v>78.72</v>
      </c>
      <c r="H192" s="158">
        <f t="shared" si="15"/>
        <v>378</v>
      </c>
      <c r="I192" s="171" t="s">
        <v>229</v>
      </c>
      <c r="J192" s="209" t="s">
        <v>34</v>
      </c>
      <c r="K192" s="551" t="s">
        <v>1167</v>
      </c>
      <c r="L192" s="219">
        <v>8506501000</v>
      </c>
      <c r="M192" s="209" t="s">
        <v>680</v>
      </c>
      <c r="N192" s="219">
        <v>120</v>
      </c>
      <c r="O192" s="219" t="s">
        <v>1462</v>
      </c>
      <c r="P192" s="464"/>
      <c r="Q192" s="168"/>
      <c r="R192" s="174"/>
      <c r="S192" s="174">
        <v>4060039022226</v>
      </c>
    </row>
    <row r="193" spans="1:19" x14ac:dyDescent="0.2">
      <c r="A193" s="514"/>
      <c r="B193" s="291" t="s">
        <v>1635</v>
      </c>
      <c r="C193" s="549" t="s">
        <v>1636</v>
      </c>
      <c r="D193" s="550" t="s">
        <v>1637</v>
      </c>
      <c r="E193" s="551" t="s">
        <v>1638</v>
      </c>
      <c r="F193" s="170" t="s">
        <v>694</v>
      </c>
      <c r="G193" s="158">
        <v>795.29</v>
      </c>
      <c r="H193" s="158">
        <f t="shared" si="15"/>
        <v>3817</v>
      </c>
      <c r="I193" s="171" t="s">
        <v>229</v>
      </c>
      <c r="J193" s="209" t="s">
        <v>34</v>
      </c>
      <c r="K193" s="551" t="s">
        <v>1167</v>
      </c>
      <c r="L193" s="219">
        <v>8536501999</v>
      </c>
      <c r="M193" s="209" t="s">
        <v>680</v>
      </c>
      <c r="N193" s="219">
        <v>1</v>
      </c>
      <c r="O193" s="219" t="s">
        <v>1639</v>
      </c>
      <c r="P193" s="464"/>
      <c r="Q193" s="168"/>
      <c r="R193" s="174"/>
      <c r="S193" s="174">
        <v>4060039022257</v>
      </c>
    </row>
    <row r="194" spans="1:19" ht="16.5" x14ac:dyDescent="0.2">
      <c r="A194" s="514"/>
      <c r="B194" s="291" t="s">
        <v>1640</v>
      </c>
      <c r="C194" s="549" t="s">
        <v>813</v>
      </c>
      <c r="D194" s="550" t="s">
        <v>821</v>
      </c>
      <c r="E194" s="551" t="s">
        <v>1641</v>
      </c>
      <c r="F194" s="170" t="s">
        <v>694</v>
      </c>
      <c r="G194" s="158">
        <v>10.77</v>
      </c>
      <c r="H194" s="158">
        <f t="shared" si="15"/>
        <v>52</v>
      </c>
      <c r="I194" s="171" t="s">
        <v>229</v>
      </c>
      <c r="J194" s="209" t="s">
        <v>34</v>
      </c>
      <c r="K194" s="551" t="s">
        <v>1167</v>
      </c>
      <c r="L194" s="219">
        <v>3926909790</v>
      </c>
      <c r="M194" s="209" t="s">
        <v>680</v>
      </c>
      <c r="N194" s="219">
        <v>4</v>
      </c>
      <c r="O194" s="219" t="s">
        <v>1642</v>
      </c>
      <c r="P194" s="465" t="s">
        <v>1643</v>
      </c>
      <c r="Q194" s="168"/>
      <c r="R194" s="174"/>
      <c r="S194" s="174">
        <v>4060039022240</v>
      </c>
    </row>
    <row r="195" spans="1:19" ht="16.5" x14ac:dyDescent="0.2">
      <c r="A195" s="514"/>
      <c r="B195" s="291" t="s">
        <v>1644</v>
      </c>
      <c r="C195" s="549" t="s">
        <v>1645</v>
      </c>
      <c r="D195" s="550" t="s">
        <v>1646</v>
      </c>
      <c r="E195" s="551" t="s">
        <v>1647</v>
      </c>
      <c r="F195" s="170" t="s">
        <v>694</v>
      </c>
      <c r="G195" s="158">
        <v>12.97</v>
      </c>
      <c r="H195" s="158">
        <f t="shared" si="15"/>
        <v>62</v>
      </c>
      <c r="I195" s="171" t="s">
        <v>229</v>
      </c>
      <c r="J195" s="209" t="s">
        <v>34</v>
      </c>
      <c r="K195" s="551" t="s">
        <v>1167</v>
      </c>
      <c r="L195" s="219">
        <v>926909790</v>
      </c>
      <c r="M195" s="209" t="s">
        <v>680</v>
      </c>
      <c r="N195" s="219">
        <v>1</v>
      </c>
      <c r="O195" s="219" t="s">
        <v>1648</v>
      </c>
      <c r="P195" s="465" t="s">
        <v>1649</v>
      </c>
      <c r="Q195" s="168"/>
      <c r="R195" s="174"/>
      <c r="S195" s="174">
        <v>4060039022264</v>
      </c>
    </row>
    <row r="196" spans="1:19" ht="16.5" x14ac:dyDescent="0.2">
      <c r="A196" s="514"/>
      <c r="B196" s="291" t="s">
        <v>1650</v>
      </c>
      <c r="C196" s="549" t="s">
        <v>1651</v>
      </c>
      <c r="D196" s="550" t="s">
        <v>1652</v>
      </c>
      <c r="E196" s="551" t="s">
        <v>1653</v>
      </c>
      <c r="F196" s="170" t="s">
        <v>694</v>
      </c>
      <c r="G196" s="158">
        <v>19.45</v>
      </c>
      <c r="H196" s="158">
        <f t="shared" si="15"/>
        <v>93</v>
      </c>
      <c r="I196" s="171" t="s">
        <v>229</v>
      </c>
      <c r="J196" s="209" t="s">
        <v>34</v>
      </c>
      <c r="K196" s="551" t="s">
        <v>1167</v>
      </c>
      <c r="L196" s="219">
        <v>3926909790</v>
      </c>
      <c r="M196" s="209" t="s">
        <v>680</v>
      </c>
      <c r="N196" s="219">
        <v>0</v>
      </c>
      <c r="O196" s="219" t="s">
        <v>1478</v>
      </c>
      <c r="P196" s="465" t="s">
        <v>1649</v>
      </c>
      <c r="Q196" s="168"/>
      <c r="R196" s="174"/>
      <c r="S196" s="174">
        <v>4060039022271</v>
      </c>
    </row>
    <row r="197" spans="1:19" ht="13.5" thickBot="1" x14ac:dyDescent="0.25">
      <c r="A197" s="514"/>
      <c r="B197" s="291" t="s">
        <v>1654</v>
      </c>
      <c r="C197" s="549" t="s">
        <v>814</v>
      </c>
      <c r="D197" s="550" t="s">
        <v>822</v>
      </c>
      <c r="E197" s="551" t="s">
        <v>1655</v>
      </c>
      <c r="F197" s="170" t="s">
        <v>694</v>
      </c>
      <c r="G197" s="158">
        <v>1273.3900000000001</v>
      </c>
      <c r="H197" s="158">
        <f t="shared" si="15"/>
        <v>6112</v>
      </c>
      <c r="I197" s="171" t="s">
        <v>229</v>
      </c>
      <c r="J197" s="209" t="s">
        <v>34</v>
      </c>
      <c r="K197" s="551" t="s">
        <v>1167</v>
      </c>
      <c r="L197" s="219">
        <v>8536909599</v>
      </c>
      <c r="M197" s="209" t="s">
        <v>680</v>
      </c>
      <c r="N197" s="219">
        <v>1</v>
      </c>
      <c r="O197" s="219" t="s">
        <v>1656</v>
      </c>
      <c r="P197" s="464"/>
      <c r="Q197" s="168"/>
      <c r="R197" s="174"/>
      <c r="S197" s="174">
        <v>4060039022288</v>
      </c>
    </row>
    <row r="198" spans="1:19" ht="13.5" thickBot="1" x14ac:dyDescent="0.25">
      <c r="A198" s="514"/>
      <c r="B198" s="240" t="s">
        <v>1657</v>
      </c>
      <c r="C198" s="242"/>
      <c r="D198" s="242" t="s">
        <v>1180</v>
      </c>
      <c r="E198" s="292"/>
      <c r="F198" s="242"/>
      <c r="G198" s="543"/>
      <c r="H198" s="243"/>
      <c r="I198" s="264"/>
      <c r="J198" s="264"/>
      <c r="K198" s="292" t="s">
        <v>1180</v>
      </c>
      <c r="L198" s="264"/>
      <c r="M198" s="264"/>
      <c r="N198" s="264" t="s">
        <v>1180</v>
      </c>
      <c r="O198" s="264" t="s">
        <v>1180</v>
      </c>
      <c r="P198" s="453"/>
      <c r="Q198" s="264"/>
      <c r="R198" s="264"/>
      <c r="S198" s="454"/>
    </row>
    <row r="199" spans="1:19" x14ac:dyDescent="0.2">
      <c r="A199" s="514"/>
      <c r="B199" s="181" t="s">
        <v>1658</v>
      </c>
      <c r="C199" s="182"/>
      <c r="D199" s="183" t="s">
        <v>1180</v>
      </c>
      <c r="E199" s="182"/>
      <c r="F199" s="184"/>
      <c r="G199" s="520"/>
      <c r="H199" s="185"/>
      <c r="I199" s="186"/>
      <c r="J199" s="186"/>
      <c r="K199" s="182" t="s">
        <v>1180</v>
      </c>
      <c r="L199" s="186"/>
      <c r="M199" s="186"/>
      <c r="N199" s="186" t="s">
        <v>1180</v>
      </c>
      <c r="O199" s="186" t="s">
        <v>1180</v>
      </c>
      <c r="P199" s="422"/>
      <c r="Q199" s="186"/>
      <c r="R199" s="186"/>
      <c r="S199" s="451"/>
    </row>
    <row r="200" spans="1:19" x14ac:dyDescent="0.2">
      <c r="A200" s="514"/>
      <c r="B200" s="166" t="s">
        <v>1659</v>
      </c>
      <c r="C200" s="167" t="s">
        <v>689</v>
      </c>
      <c r="D200" s="168" t="s">
        <v>417</v>
      </c>
      <c r="E200" s="169" t="s">
        <v>1660</v>
      </c>
      <c r="F200" s="170" t="s">
        <v>694</v>
      </c>
      <c r="G200" s="158">
        <v>1702.25</v>
      </c>
      <c r="H200" s="158">
        <f>ROUND(ROUND(G200*4.8,2),0)</f>
        <v>8171</v>
      </c>
      <c r="I200" s="171" t="s">
        <v>229</v>
      </c>
      <c r="J200" s="171" t="s">
        <v>3</v>
      </c>
      <c r="K200" s="169" t="s">
        <v>1167</v>
      </c>
      <c r="L200" s="172">
        <v>8536501999</v>
      </c>
      <c r="M200" s="171" t="s">
        <v>677</v>
      </c>
      <c r="N200" s="172">
        <v>11</v>
      </c>
      <c r="O200" s="172" t="s">
        <v>1661</v>
      </c>
      <c r="P200" s="193"/>
      <c r="Q200" s="171"/>
      <c r="R200" s="171"/>
      <c r="S200" s="195">
        <v>8717332341863</v>
      </c>
    </row>
    <row r="201" spans="1:19" x14ac:dyDescent="0.2">
      <c r="A201" s="514"/>
      <c r="B201" s="166" t="s">
        <v>1662</v>
      </c>
      <c r="C201" s="167" t="s">
        <v>420</v>
      </c>
      <c r="D201" s="168" t="s">
        <v>419</v>
      </c>
      <c r="E201" s="169" t="s">
        <v>1663</v>
      </c>
      <c r="F201" s="170" t="s">
        <v>694</v>
      </c>
      <c r="G201" s="158">
        <v>2188.79</v>
      </c>
      <c r="H201" s="158">
        <f t="shared" ref="H201:H218" si="16">ROUND(ROUND(G201*4.8,2),0)</f>
        <v>10506</v>
      </c>
      <c r="I201" s="171" t="s">
        <v>229</v>
      </c>
      <c r="J201" s="171" t="s">
        <v>3</v>
      </c>
      <c r="K201" s="169" t="s">
        <v>1167</v>
      </c>
      <c r="L201" s="172">
        <v>8536501999</v>
      </c>
      <c r="M201" s="171" t="s">
        <v>677</v>
      </c>
      <c r="N201" s="172">
        <v>1</v>
      </c>
      <c r="O201" s="172" t="s">
        <v>1664</v>
      </c>
      <c r="P201" s="193"/>
      <c r="Q201" s="171"/>
      <c r="R201" s="171"/>
      <c r="S201" s="195">
        <v>8717332341870</v>
      </c>
    </row>
    <row r="202" spans="1:19" x14ac:dyDescent="0.2">
      <c r="A202" s="514"/>
      <c r="B202" s="166" t="s">
        <v>1665</v>
      </c>
      <c r="C202" s="167" t="s">
        <v>423</v>
      </c>
      <c r="D202" s="168" t="s">
        <v>422</v>
      </c>
      <c r="E202" s="169" t="s">
        <v>1666</v>
      </c>
      <c r="F202" s="170" t="s">
        <v>694</v>
      </c>
      <c r="G202" s="158">
        <v>2675.35</v>
      </c>
      <c r="H202" s="158">
        <f t="shared" si="16"/>
        <v>12842</v>
      </c>
      <c r="I202" s="171" t="s">
        <v>229</v>
      </c>
      <c r="J202" s="171" t="s">
        <v>3</v>
      </c>
      <c r="K202" s="169" t="s">
        <v>1167</v>
      </c>
      <c r="L202" s="172">
        <v>8536501999</v>
      </c>
      <c r="M202" s="171" t="s">
        <v>677</v>
      </c>
      <c r="N202" s="172">
        <v>1</v>
      </c>
      <c r="O202" s="172" t="s">
        <v>1664</v>
      </c>
      <c r="P202" s="193"/>
      <c r="Q202" s="171"/>
      <c r="R202" s="171"/>
      <c r="S202" s="195">
        <v>8717332341887</v>
      </c>
    </row>
    <row r="203" spans="1:19" x14ac:dyDescent="0.2">
      <c r="A203" s="514"/>
      <c r="B203" s="166" t="s">
        <v>1667</v>
      </c>
      <c r="C203" s="167" t="s">
        <v>426</v>
      </c>
      <c r="D203" s="168" t="s">
        <v>425</v>
      </c>
      <c r="E203" s="169" t="s">
        <v>1668</v>
      </c>
      <c r="F203" s="170" t="s">
        <v>694</v>
      </c>
      <c r="G203" s="158">
        <v>194.11</v>
      </c>
      <c r="H203" s="158">
        <f t="shared" si="16"/>
        <v>932</v>
      </c>
      <c r="I203" s="171" t="s">
        <v>229</v>
      </c>
      <c r="J203" s="171" t="s">
        <v>3</v>
      </c>
      <c r="K203" s="169" t="s">
        <v>1167</v>
      </c>
      <c r="L203" s="172">
        <v>8536909599</v>
      </c>
      <c r="M203" s="171" t="s">
        <v>677</v>
      </c>
      <c r="N203" s="172">
        <v>14</v>
      </c>
      <c r="O203" s="172" t="s">
        <v>1669</v>
      </c>
      <c r="P203" s="193"/>
      <c r="Q203" s="171"/>
      <c r="R203" s="171"/>
      <c r="S203" s="195">
        <v>8717332341856</v>
      </c>
    </row>
    <row r="204" spans="1:19" x14ac:dyDescent="0.2">
      <c r="A204" s="514"/>
      <c r="B204" s="166" t="s">
        <v>1670</v>
      </c>
      <c r="C204" s="167" t="s">
        <v>435</v>
      </c>
      <c r="D204" s="168" t="s">
        <v>434</v>
      </c>
      <c r="E204" s="169" t="s">
        <v>1671</v>
      </c>
      <c r="F204" s="170" t="s">
        <v>694</v>
      </c>
      <c r="G204" s="158">
        <v>4833.8</v>
      </c>
      <c r="H204" s="158">
        <f t="shared" si="16"/>
        <v>23202</v>
      </c>
      <c r="I204" s="171" t="s">
        <v>229</v>
      </c>
      <c r="J204" s="171" t="s">
        <v>3</v>
      </c>
      <c r="K204" s="169" t="s">
        <v>1167</v>
      </c>
      <c r="L204" s="172">
        <v>8536501999</v>
      </c>
      <c r="M204" s="171" t="s">
        <v>677</v>
      </c>
      <c r="N204" s="172">
        <v>4</v>
      </c>
      <c r="O204" s="172" t="s">
        <v>1672</v>
      </c>
      <c r="P204" s="458"/>
      <c r="Q204" s="171"/>
      <c r="R204" s="270"/>
      <c r="S204" s="195">
        <v>8717332263530</v>
      </c>
    </row>
    <row r="205" spans="1:19" x14ac:dyDescent="0.2">
      <c r="A205" s="514"/>
      <c r="B205" s="166" t="s">
        <v>1673</v>
      </c>
      <c r="C205" s="167" t="s">
        <v>438</v>
      </c>
      <c r="D205" s="168" t="s">
        <v>437</v>
      </c>
      <c r="E205" s="169" t="s">
        <v>1674</v>
      </c>
      <c r="F205" s="170" t="s">
        <v>694</v>
      </c>
      <c r="G205" s="158">
        <v>4833.8</v>
      </c>
      <c r="H205" s="158">
        <f t="shared" si="16"/>
        <v>23202</v>
      </c>
      <c r="I205" s="171" t="s">
        <v>229</v>
      </c>
      <c r="J205" s="171" t="s">
        <v>3</v>
      </c>
      <c r="K205" s="169" t="s">
        <v>1167</v>
      </c>
      <c r="L205" s="172">
        <v>8536501999</v>
      </c>
      <c r="M205" s="171" t="s">
        <v>677</v>
      </c>
      <c r="N205" s="172">
        <v>6</v>
      </c>
      <c r="O205" s="172" t="s">
        <v>1675</v>
      </c>
      <c r="P205" s="458"/>
      <c r="Q205" s="171"/>
      <c r="R205" s="270"/>
      <c r="S205" s="195">
        <v>8717332263547</v>
      </c>
    </row>
    <row r="206" spans="1:19" x14ac:dyDescent="0.2">
      <c r="A206" s="514"/>
      <c r="B206" s="166" t="s">
        <v>1676</v>
      </c>
      <c r="C206" s="167" t="s">
        <v>429</v>
      </c>
      <c r="D206" s="168" t="s">
        <v>428</v>
      </c>
      <c r="E206" s="169" t="s">
        <v>430</v>
      </c>
      <c r="F206" s="170" t="s">
        <v>694</v>
      </c>
      <c r="G206" s="158">
        <v>2178.5100000000002</v>
      </c>
      <c r="H206" s="158">
        <f t="shared" si="16"/>
        <v>10457</v>
      </c>
      <c r="I206" s="171" t="s">
        <v>229</v>
      </c>
      <c r="J206" s="172">
        <v>1</v>
      </c>
      <c r="K206" s="169" t="s">
        <v>1167</v>
      </c>
      <c r="L206" s="172">
        <v>8536501999</v>
      </c>
      <c r="M206" s="171" t="s">
        <v>677</v>
      </c>
      <c r="N206" s="172">
        <v>32</v>
      </c>
      <c r="O206" s="172" t="s">
        <v>1677</v>
      </c>
      <c r="P206" s="458"/>
      <c r="Q206" s="171"/>
      <c r="R206" s="270"/>
      <c r="S206" s="195">
        <v>8717332263554</v>
      </c>
    </row>
    <row r="207" spans="1:19" x14ac:dyDescent="0.2">
      <c r="A207" s="514"/>
      <c r="B207" s="166" t="s">
        <v>1678</v>
      </c>
      <c r="C207" s="167" t="s">
        <v>432</v>
      </c>
      <c r="D207" s="168" t="s">
        <v>431</v>
      </c>
      <c r="E207" s="169" t="s">
        <v>433</v>
      </c>
      <c r="F207" s="170" t="s">
        <v>694</v>
      </c>
      <c r="G207" s="158">
        <v>2178.5100000000002</v>
      </c>
      <c r="H207" s="158">
        <f t="shared" si="16"/>
        <v>10457</v>
      </c>
      <c r="I207" s="171" t="s">
        <v>229</v>
      </c>
      <c r="J207" s="171" t="s">
        <v>3</v>
      </c>
      <c r="K207" s="169" t="s">
        <v>1167</v>
      </c>
      <c r="L207" s="172">
        <v>8536501999</v>
      </c>
      <c r="M207" s="171" t="s">
        <v>677</v>
      </c>
      <c r="N207" s="172">
        <v>23</v>
      </c>
      <c r="O207" s="172" t="s">
        <v>1675</v>
      </c>
      <c r="P207" s="458"/>
      <c r="Q207" s="171"/>
      <c r="R207" s="270"/>
      <c r="S207" s="195">
        <v>8717332263561</v>
      </c>
    </row>
    <row r="208" spans="1:19" x14ac:dyDescent="0.2">
      <c r="A208" s="514"/>
      <c r="B208" s="166" t="s">
        <v>1679</v>
      </c>
      <c r="C208" s="167" t="s">
        <v>441</v>
      </c>
      <c r="D208" s="168" t="s">
        <v>440</v>
      </c>
      <c r="E208" s="169" t="s">
        <v>1680</v>
      </c>
      <c r="F208" s="170" t="s">
        <v>694</v>
      </c>
      <c r="G208" s="158">
        <v>2317.79</v>
      </c>
      <c r="H208" s="158">
        <f t="shared" si="16"/>
        <v>11125</v>
      </c>
      <c r="I208" s="171" t="s">
        <v>229</v>
      </c>
      <c r="J208" s="171" t="s">
        <v>3</v>
      </c>
      <c r="K208" s="169" t="s">
        <v>1167</v>
      </c>
      <c r="L208" s="172">
        <v>8536501999</v>
      </c>
      <c r="M208" s="171" t="s">
        <v>677</v>
      </c>
      <c r="N208" s="172">
        <v>5</v>
      </c>
      <c r="O208" s="172" t="s">
        <v>1675</v>
      </c>
      <c r="P208" s="193"/>
      <c r="Q208" s="171"/>
      <c r="R208" s="171"/>
      <c r="S208" s="195">
        <v>8717332382514</v>
      </c>
    </row>
    <row r="209" spans="1:19" x14ac:dyDescent="0.2">
      <c r="A209" s="514"/>
      <c r="B209" s="166" t="s">
        <v>1681</v>
      </c>
      <c r="C209" s="167" t="s">
        <v>444</v>
      </c>
      <c r="D209" s="168" t="s">
        <v>443</v>
      </c>
      <c r="E209" s="169" t="s">
        <v>1682</v>
      </c>
      <c r="F209" s="170" t="s">
        <v>694</v>
      </c>
      <c r="G209" s="158">
        <v>2317.79</v>
      </c>
      <c r="H209" s="158">
        <f t="shared" si="16"/>
        <v>11125</v>
      </c>
      <c r="I209" s="171" t="s">
        <v>229</v>
      </c>
      <c r="J209" s="171" t="s">
        <v>3</v>
      </c>
      <c r="K209" s="169" t="s">
        <v>1167</v>
      </c>
      <c r="L209" s="172">
        <v>8536501999</v>
      </c>
      <c r="M209" s="171" t="s">
        <v>677</v>
      </c>
      <c r="N209" s="172">
        <v>7</v>
      </c>
      <c r="O209" s="172" t="s">
        <v>1683</v>
      </c>
      <c r="P209" s="193"/>
      <c r="Q209" s="171"/>
      <c r="R209" s="171"/>
      <c r="S209" s="195">
        <v>8717332382507</v>
      </c>
    </row>
    <row r="210" spans="1:19" x14ac:dyDescent="0.2">
      <c r="A210" s="514"/>
      <c r="B210" s="166" t="s">
        <v>1684</v>
      </c>
      <c r="C210" s="167" t="s">
        <v>447</v>
      </c>
      <c r="D210" s="168" t="s">
        <v>446</v>
      </c>
      <c r="E210" s="169" t="s">
        <v>1685</v>
      </c>
      <c r="F210" s="170" t="s">
        <v>694</v>
      </c>
      <c r="G210" s="158">
        <v>5312.36</v>
      </c>
      <c r="H210" s="158">
        <f t="shared" si="16"/>
        <v>25499</v>
      </c>
      <c r="I210" s="171" t="s">
        <v>229</v>
      </c>
      <c r="J210" s="171" t="s">
        <v>229</v>
      </c>
      <c r="K210" s="169" t="s">
        <v>1167</v>
      </c>
      <c r="L210" s="172">
        <v>8531900000</v>
      </c>
      <c r="M210" s="171" t="s">
        <v>677</v>
      </c>
      <c r="N210" s="172">
        <v>0</v>
      </c>
      <c r="O210" s="172" t="s">
        <v>1675</v>
      </c>
      <c r="P210" s="193"/>
      <c r="Q210" s="171"/>
      <c r="R210" s="171"/>
      <c r="S210" s="195">
        <v>8717332382491</v>
      </c>
    </row>
    <row r="211" spans="1:19" x14ac:dyDescent="0.2">
      <c r="A211" s="514"/>
      <c r="B211" s="166" t="s">
        <v>1686</v>
      </c>
      <c r="C211" s="167" t="s">
        <v>450</v>
      </c>
      <c r="D211" s="168" t="s">
        <v>449</v>
      </c>
      <c r="E211" s="169" t="s">
        <v>1687</v>
      </c>
      <c r="F211" s="170" t="s">
        <v>694</v>
      </c>
      <c r="G211" s="158">
        <v>5312.36</v>
      </c>
      <c r="H211" s="158">
        <f t="shared" si="16"/>
        <v>25499</v>
      </c>
      <c r="I211" s="171" t="s">
        <v>229</v>
      </c>
      <c r="J211" s="171" t="s">
        <v>3</v>
      </c>
      <c r="K211" s="169" t="s">
        <v>1167</v>
      </c>
      <c r="L211" s="172">
        <v>8536501999</v>
      </c>
      <c r="M211" s="171" t="s">
        <v>677</v>
      </c>
      <c r="N211" s="172">
        <v>0</v>
      </c>
      <c r="O211" s="172" t="s">
        <v>1688</v>
      </c>
      <c r="P211" s="193"/>
      <c r="Q211" s="171"/>
      <c r="R211" s="171"/>
      <c r="S211" s="195">
        <v>8717332382484</v>
      </c>
    </row>
    <row r="212" spans="1:19" x14ac:dyDescent="0.2">
      <c r="A212" s="514"/>
      <c r="B212" s="166" t="s">
        <v>1689</v>
      </c>
      <c r="C212" s="167" t="s">
        <v>453</v>
      </c>
      <c r="D212" s="168" t="s">
        <v>452</v>
      </c>
      <c r="E212" s="169" t="s">
        <v>1690</v>
      </c>
      <c r="F212" s="170" t="s">
        <v>694</v>
      </c>
      <c r="G212" s="158">
        <v>242.85</v>
      </c>
      <c r="H212" s="158">
        <f t="shared" si="16"/>
        <v>1166</v>
      </c>
      <c r="I212" s="171" t="s">
        <v>229</v>
      </c>
      <c r="J212" s="171" t="s">
        <v>3</v>
      </c>
      <c r="K212" s="169" t="s">
        <v>1167</v>
      </c>
      <c r="L212" s="172">
        <v>3926909790</v>
      </c>
      <c r="M212" s="171" t="s">
        <v>677</v>
      </c>
      <c r="N212" s="172">
        <v>6</v>
      </c>
      <c r="O212" s="172" t="s">
        <v>1691</v>
      </c>
      <c r="P212" s="193"/>
      <c r="Q212" s="171"/>
      <c r="R212" s="171"/>
      <c r="S212" s="195">
        <v>8717332815821</v>
      </c>
    </row>
    <row r="213" spans="1:19" ht="16.5" x14ac:dyDescent="0.2">
      <c r="A213" s="514"/>
      <c r="B213" s="166" t="s">
        <v>1692</v>
      </c>
      <c r="C213" s="167" t="s">
        <v>886</v>
      </c>
      <c r="D213" s="168" t="s">
        <v>889</v>
      </c>
      <c r="E213" s="169" t="s">
        <v>1693</v>
      </c>
      <c r="F213" s="170" t="s">
        <v>694</v>
      </c>
      <c r="G213" s="158">
        <v>604.23</v>
      </c>
      <c r="H213" s="158">
        <f t="shared" si="16"/>
        <v>2900</v>
      </c>
      <c r="I213" s="171" t="s">
        <v>229</v>
      </c>
      <c r="J213" s="171" t="s">
        <v>3</v>
      </c>
      <c r="K213" s="169" t="s">
        <v>1167</v>
      </c>
      <c r="L213" s="172">
        <v>8531900000</v>
      </c>
      <c r="M213" s="171" t="s">
        <v>677</v>
      </c>
      <c r="N213" s="172">
        <v>21</v>
      </c>
      <c r="O213" s="172" t="s">
        <v>1694</v>
      </c>
      <c r="P213" s="193"/>
      <c r="Q213" s="171"/>
      <c r="R213" s="270" t="s">
        <v>1695</v>
      </c>
      <c r="S213" s="195">
        <v>8717332036431</v>
      </c>
    </row>
    <row r="214" spans="1:19" ht="16.5" x14ac:dyDescent="0.2">
      <c r="A214" s="514"/>
      <c r="B214" s="166" t="s">
        <v>1696</v>
      </c>
      <c r="C214" s="167" t="s">
        <v>887</v>
      </c>
      <c r="D214" s="168" t="s">
        <v>890</v>
      </c>
      <c r="E214" s="169" t="s">
        <v>1697</v>
      </c>
      <c r="F214" s="170" t="s">
        <v>694</v>
      </c>
      <c r="G214" s="158">
        <v>986.49</v>
      </c>
      <c r="H214" s="158">
        <f t="shared" si="16"/>
        <v>4735</v>
      </c>
      <c r="I214" s="171" t="s">
        <v>229</v>
      </c>
      <c r="J214" s="171" t="s">
        <v>3</v>
      </c>
      <c r="K214" s="169" t="s">
        <v>1167</v>
      </c>
      <c r="L214" s="172">
        <v>8531900000</v>
      </c>
      <c r="M214" s="171" t="s">
        <v>677</v>
      </c>
      <c r="N214" s="172">
        <v>10</v>
      </c>
      <c r="O214" s="172" t="s">
        <v>1451</v>
      </c>
      <c r="P214" s="193"/>
      <c r="Q214" s="171"/>
      <c r="R214" s="270" t="s">
        <v>1695</v>
      </c>
      <c r="S214" s="195">
        <v>8717332036448</v>
      </c>
    </row>
    <row r="215" spans="1:19" ht="16.5" x14ac:dyDescent="0.2">
      <c r="A215" s="514"/>
      <c r="B215" s="166" t="s">
        <v>1698</v>
      </c>
      <c r="C215" s="167" t="s">
        <v>888</v>
      </c>
      <c r="D215" s="168" t="s">
        <v>891</v>
      </c>
      <c r="E215" s="169" t="s">
        <v>1699</v>
      </c>
      <c r="F215" s="170" t="s">
        <v>694</v>
      </c>
      <c r="G215" s="158">
        <v>2647.08</v>
      </c>
      <c r="H215" s="158">
        <f t="shared" si="16"/>
        <v>12706</v>
      </c>
      <c r="I215" s="171" t="s">
        <v>229</v>
      </c>
      <c r="J215" s="171" t="s">
        <v>3</v>
      </c>
      <c r="K215" s="169" t="s">
        <v>1167</v>
      </c>
      <c r="L215" s="172">
        <v>8531900000</v>
      </c>
      <c r="M215" s="171" t="s">
        <v>677</v>
      </c>
      <c r="N215" s="172">
        <v>0</v>
      </c>
      <c r="O215" s="172" t="s">
        <v>1242</v>
      </c>
      <c r="P215" s="193"/>
      <c r="Q215" s="171"/>
      <c r="R215" s="270" t="s">
        <v>1695</v>
      </c>
      <c r="S215" s="195">
        <v>8717332036455</v>
      </c>
    </row>
    <row r="216" spans="1:19" x14ac:dyDescent="0.2">
      <c r="A216" s="514"/>
      <c r="B216" s="166" t="s">
        <v>1700</v>
      </c>
      <c r="C216" s="167" t="s">
        <v>455</v>
      </c>
      <c r="D216" s="168" t="s">
        <v>662</v>
      </c>
      <c r="E216" s="169" t="s">
        <v>1701</v>
      </c>
      <c r="F216" s="170" t="s">
        <v>694</v>
      </c>
      <c r="G216" s="158">
        <v>608.34</v>
      </c>
      <c r="H216" s="158">
        <f t="shared" si="16"/>
        <v>2920</v>
      </c>
      <c r="I216" s="171" t="s">
        <v>229</v>
      </c>
      <c r="J216" s="172" t="s">
        <v>3</v>
      </c>
      <c r="K216" s="169" t="s">
        <v>1167</v>
      </c>
      <c r="L216" s="172">
        <v>8531900000</v>
      </c>
      <c r="M216" s="171" t="s">
        <v>677</v>
      </c>
      <c r="N216" s="172">
        <v>46</v>
      </c>
      <c r="O216" s="172" t="s">
        <v>1242</v>
      </c>
      <c r="P216" s="193"/>
      <c r="Q216" s="171"/>
      <c r="R216" s="270"/>
      <c r="S216" s="195">
        <v>8717332036486</v>
      </c>
    </row>
    <row r="217" spans="1:19" x14ac:dyDescent="0.2">
      <c r="A217" s="514"/>
      <c r="B217" s="166" t="s">
        <v>1702</v>
      </c>
      <c r="C217" s="167" t="s">
        <v>457</v>
      </c>
      <c r="D217" s="168">
        <v>4998143401</v>
      </c>
      <c r="E217" s="169" t="s">
        <v>1703</v>
      </c>
      <c r="F217" s="170" t="s">
        <v>694</v>
      </c>
      <c r="G217" s="158">
        <v>986.49</v>
      </c>
      <c r="H217" s="158">
        <f t="shared" si="16"/>
        <v>4735</v>
      </c>
      <c r="I217" s="171" t="s">
        <v>229</v>
      </c>
      <c r="J217" s="172" t="s">
        <v>3</v>
      </c>
      <c r="K217" s="169" t="s">
        <v>1167</v>
      </c>
      <c r="L217" s="172">
        <v>8531900000</v>
      </c>
      <c r="M217" s="171" t="s">
        <v>677</v>
      </c>
      <c r="N217" s="172">
        <v>35</v>
      </c>
      <c r="O217" s="172" t="s">
        <v>1704</v>
      </c>
      <c r="P217" s="193"/>
      <c r="Q217" s="171"/>
      <c r="R217" s="270"/>
      <c r="S217" s="195">
        <v>8717332036493</v>
      </c>
    </row>
    <row r="218" spans="1:19" x14ac:dyDescent="0.2">
      <c r="A218" s="514"/>
      <c r="B218" s="166" t="s">
        <v>1705</v>
      </c>
      <c r="C218" s="167" t="s">
        <v>459</v>
      </c>
      <c r="D218" s="168" t="s">
        <v>663</v>
      </c>
      <c r="E218" s="169" t="s">
        <v>1706</v>
      </c>
      <c r="F218" s="170" t="s">
        <v>694</v>
      </c>
      <c r="G218" s="158">
        <v>2651.2</v>
      </c>
      <c r="H218" s="158">
        <f t="shared" si="16"/>
        <v>12726</v>
      </c>
      <c r="I218" s="171" t="s">
        <v>229</v>
      </c>
      <c r="J218" s="171" t="s">
        <v>3</v>
      </c>
      <c r="K218" s="169" t="s">
        <v>1167</v>
      </c>
      <c r="L218" s="172">
        <v>8531900000</v>
      </c>
      <c r="M218" s="171" t="s">
        <v>677</v>
      </c>
      <c r="N218" s="172">
        <v>18</v>
      </c>
      <c r="O218" s="172" t="s">
        <v>1707</v>
      </c>
      <c r="P218" s="193"/>
      <c r="Q218" s="171"/>
      <c r="R218" s="270"/>
      <c r="S218" s="195">
        <v>8717332036509</v>
      </c>
    </row>
    <row r="219" spans="1:19" x14ac:dyDescent="0.2">
      <c r="A219" s="514"/>
      <c r="B219" s="181" t="s">
        <v>1708</v>
      </c>
      <c r="C219" s="182"/>
      <c r="D219" s="183" t="s">
        <v>1180</v>
      </c>
      <c r="E219" s="182"/>
      <c r="F219" s="184"/>
      <c r="G219" s="520"/>
      <c r="H219" s="185"/>
      <c r="I219" s="186"/>
      <c r="J219" s="186"/>
      <c r="K219" s="182" t="s">
        <v>1180</v>
      </c>
      <c r="L219" s="186"/>
      <c r="M219" s="186"/>
      <c r="N219" s="186" t="s">
        <v>1180</v>
      </c>
      <c r="O219" s="186" t="s">
        <v>1180</v>
      </c>
      <c r="P219" s="422"/>
      <c r="Q219" s="186"/>
      <c r="R219" s="186"/>
      <c r="S219" s="451"/>
    </row>
    <row r="220" spans="1:19" x14ac:dyDescent="0.2">
      <c r="A220" s="514"/>
      <c r="B220" s="166" t="s">
        <v>1709</v>
      </c>
      <c r="C220" s="166" t="s">
        <v>872</v>
      </c>
      <c r="D220" s="280" t="s">
        <v>879</v>
      </c>
      <c r="E220" s="192" t="s">
        <v>1710</v>
      </c>
      <c r="F220" s="170" t="s">
        <v>694</v>
      </c>
      <c r="G220" s="158">
        <v>1538.8</v>
      </c>
      <c r="H220" s="158">
        <f>ROUND(ROUND(G220*4.8,2),0)</f>
        <v>7386</v>
      </c>
      <c r="I220" s="171" t="s">
        <v>229</v>
      </c>
      <c r="J220" s="171" t="s">
        <v>3</v>
      </c>
      <c r="K220" s="192" t="s">
        <v>1711</v>
      </c>
      <c r="L220" s="172">
        <v>8536501999</v>
      </c>
      <c r="M220" s="171" t="s">
        <v>677</v>
      </c>
      <c r="N220" s="172">
        <v>2</v>
      </c>
      <c r="O220" s="172" t="s">
        <v>1712</v>
      </c>
      <c r="P220" s="193"/>
      <c r="Q220" s="171"/>
      <c r="R220" s="270"/>
      <c r="S220" s="195">
        <v>8717332485130</v>
      </c>
    </row>
    <row r="221" spans="1:19" x14ac:dyDescent="0.2">
      <c r="A221" s="514"/>
      <c r="B221" s="166" t="s">
        <v>1713</v>
      </c>
      <c r="C221" s="166" t="s">
        <v>873</v>
      </c>
      <c r="D221" s="280" t="s">
        <v>880</v>
      </c>
      <c r="E221" s="192" t="s">
        <v>1714</v>
      </c>
      <c r="F221" s="170" t="s">
        <v>694</v>
      </c>
      <c r="G221" s="158">
        <v>2025.35</v>
      </c>
      <c r="H221" s="158">
        <f t="shared" ref="H221:H226" si="17">ROUND(ROUND(G221*4.8,2),0)</f>
        <v>9722</v>
      </c>
      <c r="I221" s="171" t="s">
        <v>229</v>
      </c>
      <c r="J221" s="171" t="s">
        <v>229</v>
      </c>
      <c r="K221" s="192" t="s">
        <v>1711</v>
      </c>
      <c r="L221" s="172">
        <v>8536501999</v>
      </c>
      <c r="M221" s="171" t="s">
        <v>677</v>
      </c>
      <c r="N221" s="172">
        <v>0</v>
      </c>
      <c r="O221" s="172" t="s">
        <v>1664</v>
      </c>
      <c r="P221" s="193"/>
      <c r="Q221" s="171"/>
      <c r="R221" s="270"/>
      <c r="S221" s="195">
        <v>8717332485147</v>
      </c>
    </row>
    <row r="222" spans="1:19" x14ac:dyDescent="0.2">
      <c r="A222" s="514"/>
      <c r="B222" s="166" t="s">
        <v>1715</v>
      </c>
      <c r="C222" s="166" t="s">
        <v>874</v>
      </c>
      <c r="D222" s="280" t="s">
        <v>881</v>
      </c>
      <c r="E222" s="192" t="s">
        <v>1716</v>
      </c>
      <c r="F222" s="170" t="s">
        <v>694</v>
      </c>
      <c r="G222" s="158">
        <v>2013.85</v>
      </c>
      <c r="H222" s="158">
        <f t="shared" si="17"/>
        <v>9666</v>
      </c>
      <c r="I222" s="171" t="s">
        <v>229</v>
      </c>
      <c r="J222" s="171" t="s">
        <v>3</v>
      </c>
      <c r="K222" s="192" t="s">
        <v>1711</v>
      </c>
      <c r="L222" s="172">
        <v>8536501999</v>
      </c>
      <c r="M222" s="171" t="s">
        <v>677</v>
      </c>
      <c r="N222" s="172">
        <v>6</v>
      </c>
      <c r="O222" s="172" t="s">
        <v>1717</v>
      </c>
      <c r="P222" s="193"/>
      <c r="Q222" s="171"/>
      <c r="R222" s="270"/>
      <c r="S222" s="195">
        <v>8717332485154</v>
      </c>
    </row>
    <row r="223" spans="1:19" x14ac:dyDescent="0.2">
      <c r="A223" s="514"/>
      <c r="B223" s="166" t="s">
        <v>1718</v>
      </c>
      <c r="C223" s="166" t="s">
        <v>875</v>
      </c>
      <c r="D223" s="280" t="s">
        <v>882</v>
      </c>
      <c r="E223" s="192" t="s">
        <v>1719</v>
      </c>
      <c r="F223" s="170" t="s">
        <v>694</v>
      </c>
      <c r="G223" s="158">
        <v>2013.85</v>
      </c>
      <c r="H223" s="158">
        <f t="shared" si="17"/>
        <v>9666</v>
      </c>
      <c r="I223" s="171" t="s">
        <v>229</v>
      </c>
      <c r="J223" s="171" t="s">
        <v>3</v>
      </c>
      <c r="K223" s="192" t="s">
        <v>1711</v>
      </c>
      <c r="L223" s="172">
        <v>8536501999</v>
      </c>
      <c r="M223" s="171" t="s">
        <v>677</v>
      </c>
      <c r="N223" s="172">
        <v>8</v>
      </c>
      <c r="O223" s="172" t="s">
        <v>1720</v>
      </c>
      <c r="P223" s="193"/>
      <c r="Q223" s="171"/>
      <c r="R223" s="270"/>
      <c r="S223" s="195">
        <v>8717332485161</v>
      </c>
    </row>
    <row r="224" spans="1:19" x14ac:dyDescent="0.2">
      <c r="A224" s="514"/>
      <c r="B224" s="166" t="s">
        <v>1721</v>
      </c>
      <c r="C224" s="166" t="s">
        <v>876</v>
      </c>
      <c r="D224" s="280" t="s">
        <v>883</v>
      </c>
      <c r="E224" s="192" t="s">
        <v>1722</v>
      </c>
      <c r="F224" s="170" t="s">
        <v>694</v>
      </c>
      <c r="G224" s="158">
        <v>192.83</v>
      </c>
      <c r="H224" s="158">
        <f t="shared" si="17"/>
        <v>926</v>
      </c>
      <c r="I224" s="171" t="s">
        <v>229</v>
      </c>
      <c r="J224" s="171" t="s">
        <v>3</v>
      </c>
      <c r="K224" s="192" t="s">
        <v>1167</v>
      </c>
      <c r="L224" s="172">
        <v>8531900000</v>
      </c>
      <c r="M224" s="171" t="s">
        <v>677</v>
      </c>
      <c r="N224" s="172">
        <v>0</v>
      </c>
      <c r="O224" s="172" t="s">
        <v>1723</v>
      </c>
      <c r="P224" s="193"/>
      <c r="Q224" s="171"/>
      <c r="R224" s="270"/>
      <c r="S224" s="195">
        <v>8717332485178</v>
      </c>
    </row>
    <row r="225" spans="1:19" x14ac:dyDescent="0.2">
      <c r="A225" s="514"/>
      <c r="B225" s="166" t="s">
        <v>1724</v>
      </c>
      <c r="C225" s="166" t="s">
        <v>877</v>
      </c>
      <c r="D225" s="280" t="s">
        <v>884</v>
      </c>
      <c r="E225" s="192" t="s">
        <v>1725</v>
      </c>
      <c r="F225" s="170" t="s">
        <v>694</v>
      </c>
      <c r="G225" s="158">
        <v>362.67</v>
      </c>
      <c r="H225" s="158">
        <f t="shared" si="17"/>
        <v>1741</v>
      </c>
      <c r="I225" s="171" t="s">
        <v>229</v>
      </c>
      <c r="J225" s="171" t="s">
        <v>229</v>
      </c>
      <c r="K225" s="192" t="s">
        <v>1167</v>
      </c>
      <c r="L225" s="172">
        <v>8536490099</v>
      </c>
      <c r="M225" s="171" t="s">
        <v>677</v>
      </c>
      <c r="N225" s="172">
        <v>0</v>
      </c>
      <c r="O225" s="172" t="s">
        <v>1242</v>
      </c>
      <c r="P225" s="193"/>
      <c r="Q225" s="171"/>
      <c r="R225" s="270"/>
      <c r="S225" s="195">
        <v>8717332485185</v>
      </c>
    </row>
    <row r="226" spans="1:19" x14ac:dyDescent="0.2">
      <c r="A226" s="514"/>
      <c r="B226" s="166" t="s">
        <v>1726</v>
      </c>
      <c r="C226" s="166" t="s">
        <v>878</v>
      </c>
      <c r="D226" s="280" t="s">
        <v>885</v>
      </c>
      <c r="E226" s="192" t="s">
        <v>1727</v>
      </c>
      <c r="F226" s="170" t="s">
        <v>694</v>
      </c>
      <c r="G226" s="158">
        <v>44.71</v>
      </c>
      <c r="H226" s="158">
        <f t="shared" si="17"/>
        <v>215</v>
      </c>
      <c r="I226" s="171" t="s">
        <v>229</v>
      </c>
      <c r="J226" s="171" t="s">
        <v>229</v>
      </c>
      <c r="K226" s="192" t="s">
        <v>1167</v>
      </c>
      <c r="L226" s="172">
        <v>7326909890</v>
      </c>
      <c r="M226" s="171" t="s">
        <v>677</v>
      </c>
      <c r="N226" s="172">
        <v>0</v>
      </c>
      <c r="O226" s="172" t="s">
        <v>1728</v>
      </c>
      <c r="P226" s="193"/>
      <c r="Q226" s="171"/>
      <c r="R226" s="270"/>
      <c r="S226" s="195">
        <v>8717332485192</v>
      </c>
    </row>
    <row r="227" spans="1:19" x14ac:dyDescent="0.2">
      <c r="A227" s="514"/>
      <c r="B227" s="181" t="s">
        <v>1729</v>
      </c>
      <c r="C227" s="182"/>
      <c r="D227" s="183" t="s">
        <v>1180</v>
      </c>
      <c r="E227" s="182"/>
      <c r="F227" s="184"/>
      <c r="G227" s="520"/>
      <c r="H227" s="185"/>
      <c r="I227" s="186"/>
      <c r="J227" s="186"/>
      <c r="K227" s="182" t="s">
        <v>1180</v>
      </c>
      <c r="L227" s="186"/>
      <c r="M227" s="186"/>
      <c r="N227" s="186" t="s">
        <v>1180</v>
      </c>
      <c r="O227" s="186" t="s">
        <v>1180</v>
      </c>
      <c r="P227" s="422"/>
      <c r="Q227" s="186"/>
      <c r="R227" s="186"/>
      <c r="S227" s="451"/>
    </row>
    <row r="228" spans="1:19" x14ac:dyDescent="0.2">
      <c r="A228" s="514"/>
      <c r="B228" s="166" t="s">
        <v>1730</v>
      </c>
      <c r="C228" s="167" t="s">
        <v>463</v>
      </c>
      <c r="D228" s="168" t="s">
        <v>462</v>
      </c>
      <c r="E228" s="169" t="s">
        <v>1731</v>
      </c>
      <c r="F228" s="170" t="s">
        <v>694</v>
      </c>
      <c r="G228" s="158">
        <v>116.27</v>
      </c>
      <c r="H228" s="158">
        <f>ROUND(ROUND(G228*4.8,2),0)</f>
        <v>558</v>
      </c>
      <c r="I228" s="171" t="s">
        <v>229</v>
      </c>
      <c r="J228" s="171" t="s">
        <v>3</v>
      </c>
      <c r="K228" s="169" t="s">
        <v>1167</v>
      </c>
      <c r="L228" s="172">
        <v>7326909890</v>
      </c>
      <c r="M228" s="171" t="s">
        <v>677</v>
      </c>
      <c r="N228" s="172">
        <v>2</v>
      </c>
      <c r="O228" s="172" t="s">
        <v>1732</v>
      </c>
      <c r="P228" s="193"/>
      <c r="Q228" s="171" t="s">
        <v>603</v>
      </c>
      <c r="R228" s="270"/>
      <c r="S228" s="195">
        <v>8717332036516</v>
      </c>
    </row>
    <row r="229" spans="1:19" x14ac:dyDescent="0.2">
      <c r="A229" s="514"/>
      <c r="B229" s="166" t="s">
        <v>1733</v>
      </c>
      <c r="C229" s="167" t="s">
        <v>466</v>
      </c>
      <c r="D229" s="168" t="s">
        <v>465</v>
      </c>
      <c r="E229" s="169" t="s">
        <v>1734</v>
      </c>
      <c r="F229" s="170" t="s">
        <v>694</v>
      </c>
      <c r="G229" s="158">
        <v>2.08</v>
      </c>
      <c r="H229" s="158">
        <f t="shared" ref="H229:H249" si="18">ROUND(ROUND(G229*4.8,2),0)</f>
        <v>10</v>
      </c>
      <c r="I229" s="171" t="s">
        <v>229</v>
      </c>
      <c r="J229" s="171" t="s">
        <v>3</v>
      </c>
      <c r="K229" s="169" t="s">
        <v>1167</v>
      </c>
      <c r="L229" s="172">
        <v>3926909790</v>
      </c>
      <c r="M229" s="171" t="s">
        <v>677</v>
      </c>
      <c r="N229" s="172">
        <v>750</v>
      </c>
      <c r="O229" s="172" t="s">
        <v>1368</v>
      </c>
      <c r="P229" s="271" t="s">
        <v>2712</v>
      </c>
      <c r="Q229" s="171" t="s">
        <v>603</v>
      </c>
      <c r="R229" s="270"/>
      <c r="S229" s="195">
        <v>8717332036530</v>
      </c>
    </row>
    <row r="230" spans="1:19" x14ac:dyDescent="0.2">
      <c r="A230" s="514"/>
      <c r="B230" s="166" t="s">
        <v>1735</v>
      </c>
      <c r="C230" s="167" t="s">
        <v>469</v>
      </c>
      <c r="D230" s="168" t="s">
        <v>468</v>
      </c>
      <c r="E230" s="169" t="s">
        <v>1736</v>
      </c>
      <c r="F230" s="170" t="s">
        <v>694</v>
      </c>
      <c r="G230" s="158">
        <v>2.08</v>
      </c>
      <c r="H230" s="158">
        <f t="shared" si="18"/>
        <v>10</v>
      </c>
      <c r="I230" s="171" t="s">
        <v>229</v>
      </c>
      <c r="J230" s="171" t="s">
        <v>3</v>
      </c>
      <c r="K230" s="169" t="s">
        <v>1167</v>
      </c>
      <c r="L230" s="172">
        <v>3926909790</v>
      </c>
      <c r="M230" s="171" t="s">
        <v>677</v>
      </c>
      <c r="N230" s="172">
        <v>154</v>
      </c>
      <c r="O230" s="172" t="s">
        <v>1493</v>
      </c>
      <c r="P230" s="271" t="s">
        <v>2712</v>
      </c>
      <c r="Q230" s="171" t="s">
        <v>603</v>
      </c>
      <c r="R230" s="270"/>
      <c r="S230" s="195">
        <v>8717332036547</v>
      </c>
    </row>
    <row r="231" spans="1:19" x14ac:dyDescent="0.2">
      <c r="A231" s="514"/>
      <c r="B231" s="166" t="s">
        <v>1737</v>
      </c>
      <c r="C231" s="167" t="s">
        <v>471</v>
      </c>
      <c r="D231" s="168" t="s">
        <v>470</v>
      </c>
      <c r="E231" s="169" t="s">
        <v>1738</v>
      </c>
      <c r="F231" s="170" t="s">
        <v>694</v>
      </c>
      <c r="G231" s="158">
        <v>2.08</v>
      </c>
      <c r="H231" s="158">
        <f t="shared" si="18"/>
        <v>10</v>
      </c>
      <c r="I231" s="171" t="s">
        <v>229</v>
      </c>
      <c r="J231" s="171" t="s">
        <v>3</v>
      </c>
      <c r="K231" s="169" t="s">
        <v>1167</v>
      </c>
      <c r="L231" s="172">
        <v>3926909790</v>
      </c>
      <c r="M231" s="171" t="s">
        <v>677</v>
      </c>
      <c r="N231" s="172">
        <v>150</v>
      </c>
      <c r="O231" s="172" t="s">
        <v>1467</v>
      </c>
      <c r="P231" s="271" t="s">
        <v>2712</v>
      </c>
      <c r="Q231" s="171" t="s">
        <v>603</v>
      </c>
      <c r="R231" s="270"/>
      <c r="S231" s="195">
        <v>8717332036554</v>
      </c>
    </row>
    <row r="232" spans="1:19" x14ac:dyDescent="0.2">
      <c r="A232" s="514"/>
      <c r="B232" s="166" t="s">
        <v>1739</v>
      </c>
      <c r="C232" s="167" t="s">
        <v>473</v>
      </c>
      <c r="D232" s="168" t="s">
        <v>472</v>
      </c>
      <c r="E232" s="169" t="s">
        <v>1740</v>
      </c>
      <c r="F232" s="170" t="s">
        <v>694</v>
      </c>
      <c r="G232" s="158">
        <v>2.08</v>
      </c>
      <c r="H232" s="158">
        <f t="shared" si="18"/>
        <v>10</v>
      </c>
      <c r="I232" s="171" t="s">
        <v>229</v>
      </c>
      <c r="J232" s="171" t="s">
        <v>3</v>
      </c>
      <c r="K232" s="169" t="s">
        <v>1167</v>
      </c>
      <c r="L232" s="172">
        <v>3926909790</v>
      </c>
      <c r="M232" s="171" t="s">
        <v>677</v>
      </c>
      <c r="N232" s="172">
        <v>136</v>
      </c>
      <c r="O232" s="172" t="s">
        <v>1368</v>
      </c>
      <c r="P232" s="271" t="s">
        <v>2712</v>
      </c>
      <c r="Q232" s="171" t="s">
        <v>603</v>
      </c>
      <c r="R232" s="270"/>
      <c r="S232" s="195">
        <v>8717332036561</v>
      </c>
    </row>
    <row r="233" spans="1:19" x14ac:dyDescent="0.2">
      <c r="A233" s="514"/>
      <c r="B233" s="166" t="s">
        <v>1741</v>
      </c>
      <c r="C233" s="167" t="s">
        <v>475</v>
      </c>
      <c r="D233" s="168" t="s">
        <v>474</v>
      </c>
      <c r="E233" s="169" t="s">
        <v>1742</v>
      </c>
      <c r="F233" s="170" t="s">
        <v>694</v>
      </c>
      <c r="G233" s="158">
        <v>2.08</v>
      </c>
      <c r="H233" s="158">
        <f t="shared" si="18"/>
        <v>10</v>
      </c>
      <c r="I233" s="171" t="s">
        <v>229</v>
      </c>
      <c r="J233" s="171" t="s">
        <v>3</v>
      </c>
      <c r="K233" s="169" t="s">
        <v>1167</v>
      </c>
      <c r="L233" s="172">
        <v>3926909790</v>
      </c>
      <c r="M233" s="171" t="s">
        <v>677</v>
      </c>
      <c r="N233" s="172">
        <v>125</v>
      </c>
      <c r="O233" s="172" t="s">
        <v>1743</v>
      </c>
      <c r="P233" s="271" t="s">
        <v>2712</v>
      </c>
      <c r="Q233" s="171" t="s">
        <v>603</v>
      </c>
      <c r="R233" s="270"/>
      <c r="S233" s="195">
        <v>8717332036578</v>
      </c>
    </row>
    <row r="234" spans="1:19" x14ac:dyDescent="0.2">
      <c r="A234" s="514"/>
      <c r="B234" s="166" t="s">
        <v>1744</v>
      </c>
      <c r="C234" s="167" t="s">
        <v>477</v>
      </c>
      <c r="D234" s="168" t="s">
        <v>476</v>
      </c>
      <c r="E234" s="169" t="s">
        <v>1745</v>
      </c>
      <c r="F234" s="170" t="s">
        <v>694</v>
      </c>
      <c r="G234" s="158">
        <v>2.08</v>
      </c>
      <c r="H234" s="158">
        <f t="shared" si="18"/>
        <v>10</v>
      </c>
      <c r="I234" s="171" t="s">
        <v>229</v>
      </c>
      <c r="J234" s="171" t="s">
        <v>3</v>
      </c>
      <c r="K234" s="169" t="s">
        <v>1167</v>
      </c>
      <c r="L234" s="172">
        <v>3926909790</v>
      </c>
      <c r="M234" s="171" t="s">
        <v>677</v>
      </c>
      <c r="N234" s="172">
        <v>122</v>
      </c>
      <c r="O234" s="172" t="s">
        <v>1451</v>
      </c>
      <c r="P234" s="271" t="s">
        <v>2712</v>
      </c>
      <c r="Q234" s="171" t="s">
        <v>603</v>
      </c>
      <c r="R234" s="270"/>
      <c r="S234" s="195">
        <v>8717332036585</v>
      </c>
    </row>
    <row r="235" spans="1:19" x14ac:dyDescent="0.2">
      <c r="A235" s="514"/>
      <c r="B235" s="166" t="s">
        <v>1746</v>
      </c>
      <c r="C235" s="167" t="s">
        <v>479</v>
      </c>
      <c r="D235" s="168" t="s">
        <v>478</v>
      </c>
      <c r="E235" s="169" t="s">
        <v>1747</v>
      </c>
      <c r="F235" s="170" t="s">
        <v>694</v>
      </c>
      <c r="G235" s="158">
        <v>2.08</v>
      </c>
      <c r="H235" s="158">
        <f t="shared" si="18"/>
        <v>10</v>
      </c>
      <c r="I235" s="171" t="s">
        <v>229</v>
      </c>
      <c r="J235" s="171" t="s">
        <v>3</v>
      </c>
      <c r="K235" s="169" t="s">
        <v>1167</v>
      </c>
      <c r="L235" s="172">
        <v>3926909790</v>
      </c>
      <c r="M235" s="171" t="s">
        <v>677</v>
      </c>
      <c r="N235" s="172">
        <v>132</v>
      </c>
      <c r="O235" s="172" t="s">
        <v>1368</v>
      </c>
      <c r="P235" s="271" t="s">
        <v>2712</v>
      </c>
      <c r="Q235" s="171" t="s">
        <v>603</v>
      </c>
      <c r="R235" s="270"/>
      <c r="S235" s="195">
        <v>8717332036592</v>
      </c>
    </row>
    <row r="236" spans="1:19" x14ac:dyDescent="0.2">
      <c r="A236" s="514"/>
      <c r="B236" s="166" t="s">
        <v>1748</v>
      </c>
      <c r="C236" s="167" t="s">
        <v>481</v>
      </c>
      <c r="D236" s="168" t="s">
        <v>480</v>
      </c>
      <c r="E236" s="169" t="s">
        <v>1749</v>
      </c>
      <c r="F236" s="170" t="s">
        <v>694</v>
      </c>
      <c r="G236" s="158">
        <v>2.08</v>
      </c>
      <c r="H236" s="158">
        <f t="shared" si="18"/>
        <v>10</v>
      </c>
      <c r="I236" s="171" t="s">
        <v>229</v>
      </c>
      <c r="J236" s="171" t="s">
        <v>3</v>
      </c>
      <c r="K236" s="169" t="s">
        <v>1167</v>
      </c>
      <c r="L236" s="172">
        <v>3926909790</v>
      </c>
      <c r="M236" s="171" t="s">
        <v>677</v>
      </c>
      <c r="N236" s="172">
        <v>95</v>
      </c>
      <c r="O236" s="172" t="s">
        <v>1750</v>
      </c>
      <c r="P236" s="271" t="s">
        <v>2712</v>
      </c>
      <c r="Q236" s="171" t="s">
        <v>603</v>
      </c>
      <c r="R236" s="270"/>
      <c r="S236" s="195">
        <v>8717332036608</v>
      </c>
    </row>
    <row r="237" spans="1:19" x14ac:dyDescent="0.2">
      <c r="A237" s="514"/>
      <c r="B237" s="166" t="s">
        <v>1751</v>
      </c>
      <c r="C237" s="167" t="s">
        <v>483</v>
      </c>
      <c r="D237" s="168" t="s">
        <v>482</v>
      </c>
      <c r="E237" s="169" t="s">
        <v>1752</v>
      </c>
      <c r="F237" s="170" t="s">
        <v>694</v>
      </c>
      <c r="G237" s="158">
        <v>2.08</v>
      </c>
      <c r="H237" s="158">
        <f t="shared" si="18"/>
        <v>10</v>
      </c>
      <c r="I237" s="171" t="s">
        <v>229</v>
      </c>
      <c r="J237" s="171" t="s">
        <v>3</v>
      </c>
      <c r="K237" s="169" t="s">
        <v>1167</v>
      </c>
      <c r="L237" s="172">
        <v>3926909790</v>
      </c>
      <c r="M237" s="171" t="s">
        <v>677</v>
      </c>
      <c r="N237" s="172">
        <v>126</v>
      </c>
      <c r="O237" s="172" t="s">
        <v>1493</v>
      </c>
      <c r="P237" s="271" t="s">
        <v>2712</v>
      </c>
      <c r="Q237" s="171" t="s">
        <v>603</v>
      </c>
      <c r="R237" s="270"/>
      <c r="S237" s="195">
        <v>8717332036615</v>
      </c>
    </row>
    <row r="238" spans="1:19" x14ac:dyDescent="0.2">
      <c r="A238" s="514"/>
      <c r="B238" s="166" t="s">
        <v>1753</v>
      </c>
      <c r="C238" s="167" t="s">
        <v>485</v>
      </c>
      <c r="D238" s="168" t="s">
        <v>484</v>
      </c>
      <c r="E238" s="169" t="s">
        <v>1754</v>
      </c>
      <c r="F238" s="170" t="s">
        <v>694</v>
      </c>
      <c r="G238" s="158">
        <v>2.08</v>
      </c>
      <c r="H238" s="158">
        <f t="shared" si="18"/>
        <v>10</v>
      </c>
      <c r="I238" s="171" t="s">
        <v>229</v>
      </c>
      <c r="J238" s="171" t="s">
        <v>3</v>
      </c>
      <c r="K238" s="169" t="s">
        <v>1167</v>
      </c>
      <c r="L238" s="172">
        <v>3926909790</v>
      </c>
      <c r="M238" s="171" t="s">
        <v>677</v>
      </c>
      <c r="N238" s="172">
        <v>50</v>
      </c>
      <c r="O238" s="172" t="s">
        <v>1493</v>
      </c>
      <c r="P238" s="271" t="s">
        <v>2712</v>
      </c>
      <c r="Q238" s="171" t="s">
        <v>603</v>
      </c>
      <c r="R238" s="270"/>
      <c r="S238" s="195">
        <v>8717332036622</v>
      </c>
    </row>
    <row r="239" spans="1:19" x14ac:dyDescent="0.2">
      <c r="A239" s="514"/>
      <c r="B239" s="166" t="s">
        <v>1755</v>
      </c>
      <c r="C239" s="167" t="s">
        <v>487</v>
      </c>
      <c r="D239" s="168" t="s">
        <v>486</v>
      </c>
      <c r="E239" s="169" t="s">
        <v>1756</v>
      </c>
      <c r="F239" s="170" t="s">
        <v>694</v>
      </c>
      <c r="G239" s="158">
        <v>2.08</v>
      </c>
      <c r="H239" s="158">
        <f t="shared" si="18"/>
        <v>10</v>
      </c>
      <c r="I239" s="171" t="s">
        <v>229</v>
      </c>
      <c r="J239" s="171" t="s">
        <v>3</v>
      </c>
      <c r="K239" s="169" t="s">
        <v>1167</v>
      </c>
      <c r="L239" s="172">
        <v>3926909790</v>
      </c>
      <c r="M239" s="171" t="s">
        <v>677</v>
      </c>
      <c r="N239" s="172">
        <v>52</v>
      </c>
      <c r="O239" s="172" t="s">
        <v>1493</v>
      </c>
      <c r="P239" s="271" t="s">
        <v>2712</v>
      </c>
      <c r="Q239" s="171" t="s">
        <v>603</v>
      </c>
      <c r="R239" s="270"/>
      <c r="S239" s="195">
        <v>8717332036639</v>
      </c>
    </row>
    <row r="240" spans="1:19" s="525" customFormat="1" x14ac:dyDescent="0.2">
      <c r="A240" s="514"/>
      <c r="B240" s="166" t="s">
        <v>1757</v>
      </c>
      <c r="C240" s="167" t="s">
        <v>489</v>
      </c>
      <c r="D240" s="168" t="s">
        <v>488</v>
      </c>
      <c r="E240" s="169" t="s">
        <v>1758</v>
      </c>
      <c r="F240" s="170" t="s">
        <v>694</v>
      </c>
      <c r="G240" s="158">
        <v>2.08</v>
      </c>
      <c r="H240" s="158">
        <f t="shared" si="18"/>
        <v>10</v>
      </c>
      <c r="I240" s="171" t="s">
        <v>229</v>
      </c>
      <c r="J240" s="171" t="s">
        <v>3</v>
      </c>
      <c r="K240" s="169" t="s">
        <v>1167</v>
      </c>
      <c r="L240" s="172">
        <v>3926909790</v>
      </c>
      <c r="M240" s="171" t="s">
        <v>677</v>
      </c>
      <c r="N240" s="172">
        <v>37</v>
      </c>
      <c r="O240" s="172" t="s">
        <v>1493</v>
      </c>
      <c r="P240" s="271" t="s">
        <v>2712</v>
      </c>
      <c r="Q240" s="171" t="s">
        <v>603</v>
      </c>
      <c r="R240" s="270"/>
      <c r="S240" s="195">
        <v>8717332036646</v>
      </c>
    </row>
    <row r="241" spans="1:19" x14ac:dyDescent="0.2">
      <c r="A241" s="514"/>
      <c r="B241" s="166" t="s">
        <v>1759</v>
      </c>
      <c r="C241" s="167" t="s">
        <v>491</v>
      </c>
      <c r="D241" s="168" t="s">
        <v>490</v>
      </c>
      <c r="E241" s="169" t="s">
        <v>1760</v>
      </c>
      <c r="F241" s="170" t="s">
        <v>694</v>
      </c>
      <c r="G241" s="158">
        <v>2.08</v>
      </c>
      <c r="H241" s="158">
        <f t="shared" si="18"/>
        <v>10</v>
      </c>
      <c r="I241" s="171" t="s">
        <v>229</v>
      </c>
      <c r="J241" s="171" t="s">
        <v>3</v>
      </c>
      <c r="K241" s="169" t="s">
        <v>1167</v>
      </c>
      <c r="L241" s="172">
        <v>3926909790</v>
      </c>
      <c r="M241" s="171" t="s">
        <v>677</v>
      </c>
      <c r="N241" s="172">
        <v>53</v>
      </c>
      <c r="O241" s="172" t="s">
        <v>1761</v>
      </c>
      <c r="P241" s="271" t="s">
        <v>2712</v>
      </c>
      <c r="Q241" s="171" t="s">
        <v>603</v>
      </c>
      <c r="R241" s="270"/>
      <c r="S241" s="195">
        <v>8717332036653</v>
      </c>
    </row>
    <row r="242" spans="1:19" x14ac:dyDescent="0.2">
      <c r="A242" s="514"/>
      <c r="B242" s="166" t="s">
        <v>1762</v>
      </c>
      <c r="C242" s="167" t="s">
        <v>493</v>
      </c>
      <c r="D242" s="168" t="s">
        <v>492</v>
      </c>
      <c r="E242" s="169" t="s">
        <v>1763</v>
      </c>
      <c r="F242" s="170" t="s">
        <v>694</v>
      </c>
      <c r="G242" s="158">
        <v>2.08</v>
      </c>
      <c r="H242" s="158">
        <f t="shared" si="18"/>
        <v>10</v>
      </c>
      <c r="I242" s="171" t="s">
        <v>229</v>
      </c>
      <c r="J242" s="171" t="s">
        <v>3</v>
      </c>
      <c r="K242" s="169" t="s">
        <v>1167</v>
      </c>
      <c r="L242" s="172">
        <v>3926909790</v>
      </c>
      <c r="M242" s="171" t="s">
        <v>677</v>
      </c>
      <c r="N242" s="172">
        <v>30</v>
      </c>
      <c r="O242" s="172" t="s">
        <v>1764</v>
      </c>
      <c r="P242" s="271" t="s">
        <v>2712</v>
      </c>
      <c r="Q242" s="171" t="s">
        <v>603</v>
      </c>
      <c r="R242" s="270"/>
      <c r="S242" s="195">
        <v>8717332036660</v>
      </c>
    </row>
    <row r="243" spans="1:19" x14ac:dyDescent="0.2">
      <c r="A243" s="514"/>
      <c r="B243" s="166" t="s">
        <v>1765</v>
      </c>
      <c r="C243" s="167" t="s">
        <v>495</v>
      </c>
      <c r="D243" s="168" t="s">
        <v>494</v>
      </c>
      <c r="E243" s="169" t="s">
        <v>1766</v>
      </c>
      <c r="F243" s="170" t="s">
        <v>694</v>
      </c>
      <c r="G243" s="158">
        <v>2.08</v>
      </c>
      <c r="H243" s="158">
        <f t="shared" si="18"/>
        <v>10</v>
      </c>
      <c r="I243" s="171" t="s">
        <v>229</v>
      </c>
      <c r="J243" s="171" t="s">
        <v>3</v>
      </c>
      <c r="K243" s="169" t="s">
        <v>1167</v>
      </c>
      <c r="L243" s="172">
        <v>3926909790</v>
      </c>
      <c r="M243" s="171" t="s">
        <v>677</v>
      </c>
      <c r="N243" s="172">
        <v>45</v>
      </c>
      <c r="O243" s="172" t="s">
        <v>1767</v>
      </c>
      <c r="P243" s="271" t="s">
        <v>2712</v>
      </c>
      <c r="Q243" s="171" t="s">
        <v>603</v>
      </c>
      <c r="R243" s="270"/>
      <c r="S243" s="195">
        <v>8717332036677</v>
      </c>
    </row>
    <row r="244" spans="1:19" x14ac:dyDescent="0.2">
      <c r="A244" s="514"/>
      <c r="B244" s="166" t="s">
        <v>1768</v>
      </c>
      <c r="C244" s="167" t="s">
        <v>497</v>
      </c>
      <c r="D244" s="168" t="s">
        <v>496</v>
      </c>
      <c r="E244" s="169" t="s">
        <v>1769</v>
      </c>
      <c r="F244" s="170" t="s">
        <v>694</v>
      </c>
      <c r="G244" s="158">
        <v>2.08</v>
      </c>
      <c r="H244" s="158">
        <f t="shared" si="18"/>
        <v>10</v>
      </c>
      <c r="I244" s="171" t="s">
        <v>229</v>
      </c>
      <c r="J244" s="171" t="s">
        <v>3</v>
      </c>
      <c r="K244" s="169" t="s">
        <v>1167</v>
      </c>
      <c r="L244" s="172">
        <v>3926909790</v>
      </c>
      <c r="M244" s="171" t="s">
        <v>677</v>
      </c>
      <c r="N244" s="172">
        <v>53</v>
      </c>
      <c r="O244" s="172" t="s">
        <v>1493</v>
      </c>
      <c r="P244" s="271" t="s">
        <v>2712</v>
      </c>
      <c r="Q244" s="171" t="s">
        <v>603</v>
      </c>
      <c r="R244" s="270"/>
      <c r="S244" s="195">
        <v>8717332036684</v>
      </c>
    </row>
    <row r="245" spans="1:19" x14ac:dyDescent="0.2">
      <c r="A245" s="514"/>
      <c r="B245" s="166" t="s">
        <v>1770</v>
      </c>
      <c r="C245" s="167" t="s">
        <v>499</v>
      </c>
      <c r="D245" s="168" t="s">
        <v>498</v>
      </c>
      <c r="E245" s="169" t="s">
        <v>1771</v>
      </c>
      <c r="F245" s="170" t="s">
        <v>694</v>
      </c>
      <c r="G245" s="158">
        <v>2.08</v>
      </c>
      <c r="H245" s="158">
        <f t="shared" si="18"/>
        <v>10</v>
      </c>
      <c r="I245" s="171" t="s">
        <v>229</v>
      </c>
      <c r="J245" s="171" t="s">
        <v>3</v>
      </c>
      <c r="K245" s="169" t="s">
        <v>1167</v>
      </c>
      <c r="L245" s="172">
        <v>3926909790</v>
      </c>
      <c r="M245" s="171" t="s">
        <v>677</v>
      </c>
      <c r="N245" s="172">
        <v>35</v>
      </c>
      <c r="O245" s="172" t="s">
        <v>1493</v>
      </c>
      <c r="P245" s="271" t="s">
        <v>2712</v>
      </c>
      <c r="Q245" s="171" t="s">
        <v>603</v>
      </c>
      <c r="R245" s="270"/>
      <c r="S245" s="195">
        <v>8717332036691</v>
      </c>
    </row>
    <row r="246" spans="1:19" x14ac:dyDescent="0.2">
      <c r="A246" s="514"/>
      <c r="B246" s="166" t="s">
        <v>1772</v>
      </c>
      <c r="C246" s="167" t="s">
        <v>501</v>
      </c>
      <c r="D246" s="168" t="s">
        <v>500</v>
      </c>
      <c r="E246" s="169" t="s">
        <v>1773</v>
      </c>
      <c r="F246" s="170" t="s">
        <v>694</v>
      </c>
      <c r="G246" s="158">
        <v>2.08</v>
      </c>
      <c r="H246" s="158">
        <f t="shared" si="18"/>
        <v>10</v>
      </c>
      <c r="I246" s="171" t="s">
        <v>229</v>
      </c>
      <c r="J246" s="171" t="s">
        <v>3</v>
      </c>
      <c r="K246" s="169" t="s">
        <v>1167</v>
      </c>
      <c r="L246" s="172">
        <v>3926909790</v>
      </c>
      <c r="M246" s="171" t="s">
        <v>677</v>
      </c>
      <c r="N246" s="172">
        <v>51</v>
      </c>
      <c r="O246" s="172" t="s">
        <v>1493</v>
      </c>
      <c r="P246" s="271" t="s">
        <v>2712</v>
      </c>
      <c r="Q246" s="171" t="s">
        <v>603</v>
      </c>
      <c r="R246" s="270"/>
      <c r="S246" s="195">
        <v>8717332036707</v>
      </c>
    </row>
    <row r="247" spans="1:19" x14ac:dyDescent="0.2">
      <c r="A247" s="514"/>
      <c r="B247" s="166" t="s">
        <v>1774</v>
      </c>
      <c r="C247" s="167" t="s">
        <v>503</v>
      </c>
      <c r="D247" s="168" t="s">
        <v>502</v>
      </c>
      <c r="E247" s="169" t="s">
        <v>1775</v>
      </c>
      <c r="F247" s="170" t="s">
        <v>694</v>
      </c>
      <c r="G247" s="158">
        <v>68.91</v>
      </c>
      <c r="H247" s="158">
        <f t="shared" si="18"/>
        <v>331</v>
      </c>
      <c r="I247" s="171" t="s">
        <v>229</v>
      </c>
      <c r="J247" s="171" t="s">
        <v>3</v>
      </c>
      <c r="K247" s="169" t="s">
        <v>1167</v>
      </c>
      <c r="L247" s="172">
        <v>8531900000</v>
      </c>
      <c r="M247" s="171" t="s">
        <v>677</v>
      </c>
      <c r="N247" s="172">
        <v>4</v>
      </c>
      <c r="O247" s="172" t="s">
        <v>1776</v>
      </c>
      <c r="P247" s="193"/>
      <c r="Q247" s="171" t="s">
        <v>603</v>
      </c>
      <c r="R247" s="270"/>
      <c r="S247" s="195">
        <v>8717332036714</v>
      </c>
    </row>
    <row r="248" spans="1:19" x14ac:dyDescent="0.2">
      <c r="A248" s="514"/>
      <c r="B248" s="166" t="s">
        <v>1777</v>
      </c>
      <c r="C248" s="167" t="s">
        <v>506</v>
      </c>
      <c r="D248" s="168" t="s">
        <v>505</v>
      </c>
      <c r="E248" s="169" t="s">
        <v>1778</v>
      </c>
      <c r="F248" s="170" t="s">
        <v>694</v>
      </c>
      <c r="G248" s="158">
        <v>43.07</v>
      </c>
      <c r="H248" s="158">
        <f t="shared" si="18"/>
        <v>207</v>
      </c>
      <c r="I248" s="171" t="s">
        <v>229</v>
      </c>
      <c r="J248" s="171" t="s">
        <v>3</v>
      </c>
      <c r="K248" s="169" t="s">
        <v>1167</v>
      </c>
      <c r="L248" s="172">
        <v>3917400099</v>
      </c>
      <c r="M248" s="171" t="s">
        <v>677</v>
      </c>
      <c r="N248" s="172">
        <v>8</v>
      </c>
      <c r="O248" s="172" t="s">
        <v>1451</v>
      </c>
      <c r="P248" s="193"/>
      <c r="Q248" s="171" t="s">
        <v>603</v>
      </c>
      <c r="R248" s="270"/>
      <c r="S248" s="195">
        <v>8717332036721</v>
      </c>
    </row>
    <row r="249" spans="1:19" x14ac:dyDescent="0.2">
      <c r="A249" s="514"/>
      <c r="B249" s="166" t="s">
        <v>1779</v>
      </c>
      <c r="C249" s="167" t="s">
        <v>509</v>
      </c>
      <c r="D249" s="168" t="s">
        <v>508</v>
      </c>
      <c r="E249" s="169" t="s">
        <v>1780</v>
      </c>
      <c r="F249" s="170" t="s">
        <v>694</v>
      </c>
      <c r="G249" s="158">
        <v>925.77</v>
      </c>
      <c r="H249" s="158">
        <f t="shared" si="18"/>
        <v>4444</v>
      </c>
      <c r="I249" s="171" t="s">
        <v>229</v>
      </c>
      <c r="J249" s="171" t="s">
        <v>3</v>
      </c>
      <c r="K249" s="169" t="s">
        <v>1167</v>
      </c>
      <c r="L249" s="172">
        <v>8523491000</v>
      </c>
      <c r="M249" s="171" t="s">
        <v>677</v>
      </c>
      <c r="N249" s="172">
        <v>2</v>
      </c>
      <c r="O249" s="172" t="s">
        <v>1781</v>
      </c>
      <c r="P249" s="193"/>
      <c r="Q249" s="171"/>
      <c r="R249" s="171"/>
      <c r="S249" s="195">
        <v>8717332289066</v>
      </c>
    </row>
    <row r="250" spans="1:19" x14ac:dyDescent="0.2">
      <c r="A250" s="514"/>
      <c r="B250" s="181" t="s">
        <v>1782</v>
      </c>
      <c r="C250" s="182"/>
      <c r="D250" s="183" t="s">
        <v>1180</v>
      </c>
      <c r="E250" s="182"/>
      <c r="F250" s="184"/>
      <c r="G250" s="520"/>
      <c r="H250" s="185"/>
      <c r="I250" s="186"/>
      <c r="J250" s="186"/>
      <c r="K250" s="182" t="s">
        <v>1180</v>
      </c>
      <c r="L250" s="186"/>
      <c r="M250" s="186"/>
      <c r="N250" s="186" t="s">
        <v>1180</v>
      </c>
      <c r="O250" s="186" t="s">
        <v>1180</v>
      </c>
      <c r="P250" s="422"/>
      <c r="Q250" s="186"/>
      <c r="R250" s="189"/>
      <c r="S250" s="451"/>
    </row>
    <row r="251" spans="1:19" x14ac:dyDescent="0.2">
      <c r="A251" s="514"/>
      <c r="B251" s="166" t="s">
        <v>1783</v>
      </c>
      <c r="C251" s="167" t="s">
        <v>512</v>
      </c>
      <c r="D251" s="168" t="s">
        <v>511</v>
      </c>
      <c r="E251" s="169" t="s">
        <v>1784</v>
      </c>
      <c r="F251" s="170" t="s">
        <v>694</v>
      </c>
      <c r="G251" s="158">
        <v>648.84</v>
      </c>
      <c r="H251" s="158">
        <f>ROUND(ROUND(G251*4.8,2),0)</f>
        <v>3114</v>
      </c>
      <c r="I251" s="171" t="s">
        <v>229</v>
      </c>
      <c r="J251" s="171" t="s">
        <v>3</v>
      </c>
      <c r="K251" s="169" t="s">
        <v>1167</v>
      </c>
      <c r="L251" s="172">
        <v>3917320099</v>
      </c>
      <c r="M251" s="171" t="s">
        <v>677</v>
      </c>
      <c r="N251" s="172">
        <v>3</v>
      </c>
      <c r="O251" s="172" t="s">
        <v>1785</v>
      </c>
      <c r="P251" s="193"/>
      <c r="Q251" s="171"/>
      <c r="R251" s="270"/>
      <c r="S251" s="195">
        <v>8717332264858</v>
      </c>
    </row>
    <row r="252" spans="1:19" x14ac:dyDescent="0.2">
      <c r="A252" s="514"/>
      <c r="B252" s="166" t="s">
        <v>1786</v>
      </c>
      <c r="C252" s="167" t="s">
        <v>515</v>
      </c>
      <c r="D252" s="168" t="s">
        <v>514</v>
      </c>
      <c r="E252" s="169" t="s">
        <v>1787</v>
      </c>
      <c r="F252" s="170" t="s">
        <v>694</v>
      </c>
      <c r="G252" s="158">
        <v>22.07</v>
      </c>
      <c r="H252" s="158">
        <f t="shared" ref="H252:H262" si="19">ROUND(ROUND(G252*4.8,2),0)</f>
        <v>106</v>
      </c>
      <c r="I252" s="171" t="s">
        <v>229</v>
      </c>
      <c r="J252" s="171" t="s">
        <v>3</v>
      </c>
      <c r="K252" s="169" t="s">
        <v>1167</v>
      </c>
      <c r="L252" s="172">
        <v>3917400099</v>
      </c>
      <c r="M252" s="171" t="s">
        <v>677</v>
      </c>
      <c r="N252" s="172">
        <v>42</v>
      </c>
      <c r="O252" s="172" t="s">
        <v>1467</v>
      </c>
      <c r="P252" s="271" t="s">
        <v>2713</v>
      </c>
      <c r="Q252" s="171"/>
      <c r="R252" s="270"/>
      <c r="S252" s="195">
        <v>8717332264834</v>
      </c>
    </row>
    <row r="253" spans="1:19" x14ac:dyDescent="0.2">
      <c r="A253" s="514"/>
      <c r="B253" s="166" t="s">
        <v>1788</v>
      </c>
      <c r="C253" s="167" t="s">
        <v>517</v>
      </c>
      <c r="D253" s="168" t="s">
        <v>516</v>
      </c>
      <c r="E253" s="169" t="s">
        <v>1789</v>
      </c>
      <c r="F253" s="170" t="s">
        <v>694</v>
      </c>
      <c r="G253" s="158">
        <v>8.0299999999999994</v>
      </c>
      <c r="H253" s="158">
        <f t="shared" si="19"/>
        <v>39</v>
      </c>
      <c r="I253" s="171" t="s">
        <v>229</v>
      </c>
      <c r="J253" s="171" t="s">
        <v>3</v>
      </c>
      <c r="K253" s="169" t="s">
        <v>1167</v>
      </c>
      <c r="L253" s="172">
        <v>3926909790</v>
      </c>
      <c r="M253" s="171" t="s">
        <v>677</v>
      </c>
      <c r="N253" s="172">
        <v>0</v>
      </c>
      <c r="O253" s="172" t="s">
        <v>1397</v>
      </c>
      <c r="P253" s="193"/>
      <c r="Q253" s="171"/>
      <c r="R253" s="270"/>
      <c r="S253" s="195">
        <v>8717332264827</v>
      </c>
    </row>
    <row r="254" spans="1:19" x14ac:dyDescent="0.2">
      <c r="A254" s="514"/>
      <c r="B254" s="166" t="s">
        <v>1790</v>
      </c>
      <c r="C254" s="167" t="s">
        <v>520</v>
      </c>
      <c r="D254" s="168" t="s">
        <v>519</v>
      </c>
      <c r="E254" s="169" t="s">
        <v>1791</v>
      </c>
      <c r="F254" s="170" t="s">
        <v>694</v>
      </c>
      <c r="G254" s="158">
        <v>56.86</v>
      </c>
      <c r="H254" s="158">
        <f t="shared" si="19"/>
        <v>273</v>
      </c>
      <c r="I254" s="171" t="s">
        <v>229</v>
      </c>
      <c r="J254" s="171" t="s">
        <v>3</v>
      </c>
      <c r="K254" s="169" t="s">
        <v>1167</v>
      </c>
      <c r="L254" s="172">
        <v>3926909790</v>
      </c>
      <c r="M254" s="171" t="s">
        <v>677</v>
      </c>
      <c r="N254" s="172">
        <v>9</v>
      </c>
      <c r="O254" s="172" t="s">
        <v>1154</v>
      </c>
      <c r="P254" s="193"/>
      <c r="Q254" s="171"/>
      <c r="R254" s="270"/>
      <c r="S254" s="195">
        <v>8717332264803</v>
      </c>
    </row>
    <row r="255" spans="1:19" x14ac:dyDescent="0.2">
      <c r="A255" s="514"/>
      <c r="B255" s="166" t="s">
        <v>1792</v>
      </c>
      <c r="C255" s="167" t="s">
        <v>523</v>
      </c>
      <c r="D255" s="168" t="s">
        <v>522</v>
      </c>
      <c r="E255" s="169" t="s">
        <v>1793</v>
      </c>
      <c r="F255" s="170" t="s">
        <v>694</v>
      </c>
      <c r="G255" s="158">
        <v>9.3699999999999992</v>
      </c>
      <c r="H255" s="158">
        <f t="shared" si="19"/>
        <v>45</v>
      </c>
      <c r="I255" s="171" t="s">
        <v>229</v>
      </c>
      <c r="J255" s="171" t="s">
        <v>3</v>
      </c>
      <c r="K255" s="169" t="s">
        <v>1167</v>
      </c>
      <c r="L255" s="172">
        <v>3917400099</v>
      </c>
      <c r="M255" s="171" t="s">
        <v>677</v>
      </c>
      <c r="N255" s="172">
        <v>60</v>
      </c>
      <c r="O255" s="172" t="s">
        <v>1462</v>
      </c>
      <c r="P255" s="193"/>
      <c r="Q255" s="171"/>
      <c r="R255" s="270"/>
      <c r="S255" s="195">
        <v>8717332264797</v>
      </c>
    </row>
    <row r="256" spans="1:19" x14ac:dyDescent="0.2">
      <c r="A256" s="514"/>
      <c r="B256" s="166" t="s">
        <v>1794</v>
      </c>
      <c r="C256" s="167" t="s">
        <v>526</v>
      </c>
      <c r="D256" s="168" t="s">
        <v>525</v>
      </c>
      <c r="E256" s="169" t="s">
        <v>1795</v>
      </c>
      <c r="F256" s="170" t="s">
        <v>694</v>
      </c>
      <c r="G256" s="158">
        <v>8.0299999999999994</v>
      </c>
      <c r="H256" s="158">
        <f t="shared" si="19"/>
        <v>39</v>
      </c>
      <c r="I256" s="171" t="s">
        <v>229</v>
      </c>
      <c r="J256" s="171" t="s">
        <v>3</v>
      </c>
      <c r="K256" s="169" t="s">
        <v>1167</v>
      </c>
      <c r="L256" s="172">
        <v>3917400099</v>
      </c>
      <c r="M256" s="171" t="s">
        <v>677</v>
      </c>
      <c r="N256" s="172">
        <v>157</v>
      </c>
      <c r="O256" s="172" t="s">
        <v>1493</v>
      </c>
      <c r="P256" s="193"/>
      <c r="Q256" s="171"/>
      <c r="R256" s="270"/>
      <c r="S256" s="195">
        <v>8717332264780</v>
      </c>
    </row>
    <row r="257" spans="1:19" x14ac:dyDescent="0.2">
      <c r="A257" s="514"/>
      <c r="B257" s="166" t="s">
        <v>1796</v>
      </c>
      <c r="C257" s="167" t="s">
        <v>529</v>
      </c>
      <c r="D257" s="168" t="s">
        <v>528</v>
      </c>
      <c r="E257" s="169" t="s">
        <v>1797</v>
      </c>
      <c r="F257" s="170" t="s">
        <v>694</v>
      </c>
      <c r="G257" s="158">
        <v>501.69</v>
      </c>
      <c r="H257" s="158">
        <f t="shared" si="19"/>
        <v>2408</v>
      </c>
      <c r="I257" s="171" t="s">
        <v>229</v>
      </c>
      <c r="J257" s="171" t="s">
        <v>3</v>
      </c>
      <c r="K257" s="169" t="s">
        <v>1167</v>
      </c>
      <c r="L257" s="172">
        <v>3917320099</v>
      </c>
      <c r="M257" s="171" t="s">
        <v>677</v>
      </c>
      <c r="N257" s="172">
        <v>1</v>
      </c>
      <c r="O257" s="172" t="s">
        <v>1798</v>
      </c>
      <c r="P257" s="193"/>
      <c r="Q257" s="171"/>
      <c r="R257" s="270"/>
      <c r="S257" s="195">
        <v>8717332264773</v>
      </c>
    </row>
    <row r="258" spans="1:19" x14ac:dyDescent="0.2">
      <c r="A258" s="514"/>
      <c r="B258" s="166" t="s">
        <v>1799</v>
      </c>
      <c r="C258" s="167" t="s">
        <v>532</v>
      </c>
      <c r="D258" s="168" t="s">
        <v>531</v>
      </c>
      <c r="E258" s="169" t="s">
        <v>1800</v>
      </c>
      <c r="F258" s="170" t="s">
        <v>694</v>
      </c>
      <c r="G258" s="158">
        <v>234.13</v>
      </c>
      <c r="H258" s="158">
        <f t="shared" si="19"/>
        <v>1124</v>
      </c>
      <c r="I258" s="171" t="s">
        <v>229</v>
      </c>
      <c r="J258" s="171" t="s">
        <v>3</v>
      </c>
      <c r="K258" s="169" t="s">
        <v>1167</v>
      </c>
      <c r="L258" s="172">
        <v>8481808190</v>
      </c>
      <c r="M258" s="171" t="s">
        <v>677</v>
      </c>
      <c r="N258" s="172">
        <v>29</v>
      </c>
      <c r="O258" s="172" t="s">
        <v>1142</v>
      </c>
      <c r="P258" s="193"/>
      <c r="Q258" s="171"/>
      <c r="R258" s="270"/>
      <c r="S258" s="195">
        <v>8717332264766</v>
      </c>
    </row>
    <row r="259" spans="1:19" x14ac:dyDescent="0.2">
      <c r="A259" s="514"/>
      <c r="B259" s="166" t="s">
        <v>1801</v>
      </c>
      <c r="C259" s="167" t="s">
        <v>535</v>
      </c>
      <c r="D259" s="168" t="s">
        <v>534</v>
      </c>
      <c r="E259" s="169" t="s">
        <v>1802</v>
      </c>
      <c r="F259" s="170" t="s">
        <v>694</v>
      </c>
      <c r="G259" s="158">
        <v>602.02</v>
      </c>
      <c r="H259" s="158">
        <f t="shared" si="19"/>
        <v>2890</v>
      </c>
      <c r="I259" s="171" t="s">
        <v>229</v>
      </c>
      <c r="J259" s="171" t="s">
        <v>3</v>
      </c>
      <c r="K259" s="169" t="s">
        <v>1167</v>
      </c>
      <c r="L259" s="172">
        <v>8421210090</v>
      </c>
      <c r="M259" s="171" t="s">
        <v>677</v>
      </c>
      <c r="N259" s="172">
        <v>2</v>
      </c>
      <c r="O259" s="172" t="s">
        <v>1720</v>
      </c>
      <c r="P259" s="193"/>
      <c r="Q259" s="171"/>
      <c r="R259" s="270"/>
      <c r="S259" s="195">
        <v>8717332264759</v>
      </c>
    </row>
    <row r="260" spans="1:19" x14ac:dyDescent="0.2">
      <c r="A260" s="514"/>
      <c r="B260" s="166" t="s">
        <v>1803</v>
      </c>
      <c r="C260" s="167" t="s">
        <v>538</v>
      </c>
      <c r="D260" s="168" t="s">
        <v>537</v>
      </c>
      <c r="E260" s="169" t="s">
        <v>1804</v>
      </c>
      <c r="F260" s="170" t="s">
        <v>694</v>
      </c>
      <c r="G260" s="158">
        <v>2408.08</v>
      </c>
      <c r="H260" s="158">
        <f t="shared" si="19"/>
        <v>11559</v>
      </c>
      <c r="I260" s="171" t="s">
        <v>229</v>
      </c>
      <c r="J260" s="171" t="s">
        <v>3</v>
      </c>
      <c r="K260" s="169" t="s">
        <v>1167</v>
      </c>
      <c r="L260" s="172">
        <v>7326909890</v>
      </c>
      <c r="M260" s="171" t="s">
        <v>677</v>
      </c>
      <c r="N260" s="172">
        <v>0</v>
      </c>
      <c r="O260" s="172" t="s">
        <v>1672</v>
      </c>
      <c r="P260" s="193"/>
      <c r="Q260" s="171"/>
      <c r="R260" s="270"/>
      <c r="S260" s="195">
        <v>8717332264742</v>
      </c>
    </row>
    <row r="261" spans="1:19" x14ac:dyDescent="0.2">
      <c r="A261" s="514"/>
      <c r="B261" s="166" t="s">
        <v>1805</v>
      </c>
      <c r="C261" s="167" t="s">
        <v>541</v>
      </c>
      <c r="D261" s="168" t="s">
        <v>540</v>
      </c>
      <c r="E261" s="169" t="s">
        <v>1806</v>
      </c>
      <c r="F261" s="170" t="s">
        <v>694</v>
      </c>
      <c r="G261" s="158">
        <v>48.16</v>
      </c>
      <c r="H261" s="158">
        <f t="shared" si="19"/>
        <v>231</v>
      </c>
      <c r="I261" s="171" t="s">
        <v>229</v>
      </c>
      <c r="J261" s="171" t="s">
        <v>3</v>
      </c>
      <c r="K261" s="169" t="s">
        <v>1167</v>
      </c>
      <c r="L261" s="172">
        <v>84219900</v>
      </c>
      <c r="M261" s="171" t="s">
        <v>677</v>
      </c>
      <c r="N261" s="172">
        <v>97</v>
      </c>
      <c r="O261" s="172" t="s">
        <v>1807</v>
      </c>
      <c r="P261" s="193"/>
      <c r="Q261" s="171"/>
      <c r="R261" s="270"/>
      <c r="S261" s="195">
        <v>8717332264735</v>
      </c>
    </row>
    <row r="262" spans="1:19" x14ac:dyDescent="0.2">
      <c r="A262" s="514"/>
      <c r="B262" s="166" t="s">
        <v>1808</v>
      </c>
      <c r="C262" s="167" t="s">
        <v>544</v>
      </c>
      <c r="D262" s="168" t="s">
        <v>543</v>
      </c>
      <c r="E262" s="169" t="s">
        <v>1809</v>
      </c>
      <c r="F262" s="170" t="s">
        <v>694</v>
      </c>
      <c r="G262" s="158">
        <v>240.81</v>
      </c>
      <c r="H262" s="158">
        <f t="shared" si="19"/>
        <v>1156</v>
      </c>
      <c r="I262" s="171" t="s">
        <v>229</v>
      </c>
      <c r="J262" s="171" t="s">
        <v>3</v>
      </c>
      <c r="K262" s="169" t="s">
        <v>1167</v>
      </c>
      <c r="L262" s="172">
        <v>8421999099</v>
      </c>
      <c r="M262" s="171" t="s">
        <v>677</v>
      </c>
      <c r="N262" s="172">
        <v>56</v>
      </c>
      <c r="O262" s="172" t="s">
        <v>1691</v>
      </c>
      <c r="P262" s="193"/>
      <c r="Q262" s="171"/>
      <c r="R262" s="270"/>
      <c r="S262" s="195">
        <v>8717332264728</v>
      </c>
    </row>
    <row r="263" spans="1:19" x14ac:dyDescent="0.2">
      <c r="A263" s="514"/>
      <c r="B263" s="181" t="s">
        <v>1810</v>
      </c>
      <c r="C263" s="182"/>
      <c r="D263" s="183" t="s">
        <v>1180</v>
      </c>
      <c r="E263" s="182"/>
      <c r="F263" s="184"/>
      <c r="G263" s="520"/>
      <c r="H263" s="185"/>
      <c r="I263" s="186"/>
      <c r="J263" s="186"/>
      <c r="K263" s="182" t="s">
        <v>1180</v>
      </c>
      <c r="L263" s="186"/>
      <c r="M263" s="186"/>
      <c r="N263" s="186" t="s">
        <v>1180</v>
      </c>
      <c r="O263" s="186" t="s">
        <v>1180</v>
      </c>
      <c r="P263" s="422"/>
      <c r="Q263" s="186"/>
      <c r="R263" s="189"/>
      <c r="S263" s="451"/>
    </row>
    <row r="264" spans="1:19" x14ac:dyDescent="0.2">
      <c r="A264" s="552"/>
      <c r="B264" s="283" t="s">
        <v>1811</v>
      </c>
      <c r="C264" s="169" t="s">
        <v>235</v>
      </c>
      <c r="D264" s="193" t="s">
        <v>234</v>
      </c>
      <c r="E264" s="288" t="s">
        <v>1812</v>
      </c>
      <c r="F264" s="208" t="s">
        <v>694</v>
      </c>
      <c r="G264" s="158">
        <v>2991.52</v>
      </c>
      <c r="H264" s="158">
        <f>ROUND(ROUND(G264*4.8,2),0)</f>
        <v>14359</v>
      </c>
      <c r="I264" s="171" t="s">
        <v>229</v>
      </c>
      <c r="J264" s="171" t="s">
        <v>3</v>
      </c>
      <c r="K264" s="288" t="s">
        <v>1167</v>
      </c>
      <c r="L264" s="286">
        <v>8536501999</v>
      </c>
      <c r="M264" s="270" t="s">
        <v>678</v>
      </c>
      <c r="N264" s="172">
        <v>7</v>
      </c>
      <c r="O264" s="172" t="s">
        <v>1813</v>
      </c>
      <c r="P264" s="462"/>
      <c r="Q264" s="270"/>
      <c r="R264" s="270" t="s">
        <v>1814</v>
      </c>
      <c r="S264" s="195">
        <v>8717332929009</v>
      </c>
    </row>
    <row r="265" spans="1:19" x14ac:dyDescent="0.2">
      <c r="A265" s="518"/>
      <c r="B265" s="283" t="s">
        <v>1815</v>
      </c>
      <c r="C265" s="169" t="s">
        <v>1816</v>
      </c>
      <c r="D265" s="193" t="s">
        <v>1114</v>
      </c>
      <c r="E265" s="288" t="s">
        <v>1817</v>
      </c>
      <c r="F265" s="208" t="s">
        <v>694</v>
      </c>
      <c r="G265" s="158">
        <v>1446.22</v>
      </c>
      <c r="H265" s="158">
        <f t="shared" ref="H265:H272" si="20">ROUND(ROUND(G265*4.8,2),0)</f>
        <v>6942</v>
      </c>
      <c r="I265" s="171" t="s">
        <v>229</v>
      </c>
      <c r="J265" s="171" t="s">
        <v>3</v>
      </c>
      <c r="K265" s="288" t="s">
        <v>1167</v>
      </c>
      <c r="L265" s="286" t="s">
        <v>2689</v>
      </c>
      <c r="M265" s="270" t="s">
        <v>678</v>
      </c>
      <c r="N265" s="172">
        <v>15</v>
      </c>
      <c r="O265" s="172" t="s">
        <v>1818</v>
      </c>
      <c r="P265" s="462"/>
      <c r="Q265" s="270"/>
      <c r="R265" s="270" t="s">
        <v>1819</v>
      </c>
      <c r="S265" s="195">
        <v>4060039150370</v>
      </c>
    </row>
    <row r="266" spans="1:19" x14ac:dyDescent="0.2">
      <c r="A266" s="552"/>
      <c r="B266" s="283" t="s">
        <v>1820</v>
      </c>
      <c r="C266" s="169" t="s">
        <v>238</v>
      </c>
      <c r="D266" s="193" t="s">
        <v>237</v>
      </c>
      <c r="E266" s="288" t="s">
        <v>1821</v>
      </c>
      <c r="F266" s="208" t="s">
        <v>694</v>
      </c>
      <c r="G266" s="158">
        <v>2584.5700000000002</v>
      </c>
      <c r="H266" s="158">
        <f t="shared" si="20"/>
        <v>12406</v>
      </c>
      <c r="I266" s="171" t="s">
        <v>229</v>
      </c>
      <c r="J266" s="171" t="s">
        <v>3</v>
      </c>
      <c r="K266" s="288" t="s">
        <v>1167</v>
      </c>
      <c r="L266" s="286">
        <v>8536501999</v>
      </c>
      <c r="M266" s="270" t="s">
        <v>678</v>
      </c>
      <c r="N266" s="172">
        <v>2</v>
      </c>
      <c r="O266" s="172" t="s">
        <v>1822</v>
      </c>
      <c r="P266" s="462"/>
      <c r="Q266" s="270"/>
      <c r="R266" s="270"/>
      <c r="S266" s="195">
        <v>8717332929016</v>
      </c>
    </row>
    <row r="267" spans="1:19" x14ac:dyDescent="0.2">
      <c r="A267" s="552"/>
      <c r="B267" s="283" t="s">
        <v>1823</v>
      </c>
      <c r="C267" s="169" t="s">
        <v>241</v>
      </c>
      <c r="D267" s="193" t="s">
        <v>240</v>
      </c>
      <c r="E267" s="288" t="s">
        <v>1824</v>
      </c>
      <c r="F267" s="208" t="s">
        <v>694</v>
      </c>
      <c r="G267" s="158">
        <v>2402.92</v>
      </c>
      <c r="H267" s="158">
        <f t="shared" si="20"/>
        <v>11534</v>
      </c>
      <c r="I267" s="171" t="s">
        <v>229</v>
      </c>
      <c r="J267" s="171" t="s">
        <v>3</v>
      </c>
      <c r="K267" s="288" t="s">
        <v>1167</v>
      </c>
      <c r="L267" s="286">
        <v>8536501999</v>
      </c>
      <c r="M267" s="270" t="s">
        <v>678</v>
      </c>
      <c r="N267" s="172">
        <v>10</v>
      </c>
      <c r="O267" s="172" t="s">
        <v>1825</v>
      </c>
      <c r="P267" s="462"/>
      <c r="Q267" s="270"/>
      <c r="R267" s="270" t="s">
        <v>1826</v>
      </c>
      <c r="S267" s="195">
        <v>8717332929023</v>
      </c>
    </row>
    <row r="268" spans="1:19" x14ac:dyDescent="0.2">
      <c r="A268" s="552"/>
      <c r="B268" s="283" t="s">
        <v>1827</v>
      </c>
      <c r="C268" s="169" t="s">
        <v>244</v>
      </c>
      <c r="D268" s="193" t="s">
        <v>243</v>
      </c>
      <c r="E268" s="288" t="s">
        <v>1828</v>
      </c>
      <c r="F268" s="208" t="s">
        <v>694</v>
      </c>
      <c r="G268" s="158">
        <v>1392.16</v>
      </c>
      <c r="H268" s="158">
        <f t="shared" si="20"/>
        <v>6682</v>
      </c>
      <c r="I268" s="171" t="s">
        <v>229</v>
      </c>
      <c r="J268" s="171" t="s">
        <v>3</v>
      </c>
      <c r="K268" s="288" t="s">
        <v>1167</v>
      </c>
      <c r="L268" s="286">
        <v>8531900000</v>
      </c>
      <c r="M268" s="270" t="s">
        <v>678</v>
      </c>
      <c r="N268" s="172">
        <v>7</v>
      </c>
      <c r="O268" s="172" t="s">
        <v>1829</v>
      </c>
      <c r="P268" s="462"/>
      <c r="Q268" s="270"/>
      <c r="R268" s="270"/>
      <c r="S268" s="195">
        <v>8717332493821</v>
      </c>
    </row>
    <row r="269" spans="1:19" x14ac:dyDescent="0.2">
      <c r="A269" s="518"/>
      <c r="B269" s="283">
        <v>705000083264</v>
      </c>
      <c r="C269" s="169" t="s">
        <v>246</v>
      </c>
      <c r="D269" s="193" t="s">
        <v>245</v>
      </c>
      <c r="E269" s="288" t="s">
        <v>1830</v>
      </c>
      <c r="F269" s="208" t="s">
        <v>694</v>
      </c>
      <c r="G269" s="158">
        <v>389.09</v>
      </c>
      <c r="H269" s="158">
        <f t="shared" si="20"/>
        <v>1868</v>
      </c>
      <c r="I269" s="171" t="s">
        <v>229</v>
      </c>
      <c r="J269" s="171" t="s">
        <v>3</v>
      </c>
      <c r="K269" s="288" t="s">
        <v>1167</v>
      </c>
      <c r="L269" s="286">
        <v>8536501999</v>
      </c>
      <c r="M269" s="270" t="s">
        <v>678</v>
      </c>
      <c r="N269" s="172">
        <v>18</v>
      </c>
      <c r="O269" s="172" t="s">
        <v>1831</v>
      </c>
      <c r="P269" s="462"/>
      <c r="Q269" s="270"/>
      <c r="R269" s="270"/>
      <c r="S269" s="195">
        <v>8717332359769</v>
      </c>
    </row>
    <row r="270" spans="1:19" x14ac:dyDescent="0.2">
      <c r="A270" s="518"/>
      <c r="B270" s="283" t="s">
        <v>1832</v>
      </c>
      <c r="C270" s="169" t="s">
        <v>248</v>
      </c>
      <c r="D270" s="193" t="s">
        <v>247</v>
      </c>
      <c r="E270" s="288" t="s">
        <v>1833</v>
      </c>
      <c r="F270" s="208" t="s">
        <v>694</v>
      </c>
      <c r="G270" s="158">
        <v>389.97</v>
      </c>
      <c r="H270" s="158">
        <f t="shared" si="20"/>
        <v>1872</v>
      </c>
      <c r="I270" s="171" t="s">
        <v>229</v>
      </c>
      <c r="J270" s="171" t="s">
        <v>3</v>
      </c>
      <c r="K270" s="288" t="s">
        <v>1167</v>
      </c>
      <c r="L270" s="286">
        <v>7326909890</v>
      </c>
      <c r="M270" s="270" t="s">
        <v>679</v>
      </c>
      <c r="N270" s="172">
        <v>14</v>
      </c>
      <c r="O270" s="172" t="s">
        <v>1496</v>
      </c>
      <c r="P270" s="462"/>
      <c r="Q270" s="270"/>
      <c r="R270" s="270"/>
      <c r="S270" s="195">
        <v>8717332390779</v>
      </c>
    </row>
    <row r="271" spans="1:19" x14ac:dyDescent="0.2">
      <c r="A271" s="518"/>
      <c r="B271" s="283" t="s">
        <v>1834</v>
      </c>
      <c r="C271" s="169" t="s">
        <v>250</v>
      </c>
      <c r="D271" s="193" t="s">
        <v>249</v>
      </c>
      <c r="E271" s="288" t="s">
        <v>1835</v>
      </c>
      <c r="F271" s="208" t="s">
        <v>694</v>
      </c>
      <c r="G271" s="158">
        <v>246.84</v>
      </c>
      <c r="H271" s="158">
        <f t="shared" si="20"/>
        <v>1185</v>
      </c>
      <c r="I271" s="171" t="s">
        <v>229</v>
      </c>
      <c r="J271" s="171" t="s">
        <v>3</v>
      </c>
      <c r="K271" s="288" t="s">
        <v>1167</v>
      </c>
      <c r="L271" s="286">
        <v>7326909890</v>
      </c>
      <c r="M271" s="270" t="s">
        <v>679</v>
      </c>
      <c r="N271" s="172">
        <v>7</v>
      </c>
      <c r="O271" s="172" t="s">
        <v>1230</v>
      </c>
      <c r="P271" s="462"/>
      <c r="Q271" s="270"/>
      <c r="R271" s="270"/>
      <c r="S271" s="195">
        <v>8717332390786</v>
      </c>
    </row>
    <row r="272" spans="1:19" x14ac:dyDescent="0.2">
      <c r="A272" s="518"/>
      <c r="B272" s="283" t="s">
        <v>1836</v>
      </c>
      <c r="C272" s="169" t="s">
        <v>252</v>
      </c>
      <c r="D272" s="193" t="s">
        <v>251</v>
      </c>
      <c r="E272" s="288" t="s">
        <v>1837</v>
      </c>
      <c r="F272" s="208" t="s">
        <v>694</v>
      </c>
      <c r="G272" s="158">
        <v>215.99</v>
      </c>
      <c r="H272" s="158">
        <f t="shared" si="20"/>
        <v>1037</v>
      </c>
      <c r="I272" s="171" t="s">
        <v>229</v>
      </c>
      <c r="J272" s="171" t="s">
        <v>3</v>
      </c>
      <c r="K272" s="288" t="s">
        <v>1167</v>
      </c>
      <c r="L272" s="286">
        <v>7326909890</v>
      </c>
      <c r="M272" s="270" t="s">
        <v>679</v>
      </c>
      <c r="N272" s="172">
        <v>6</v>
      </c>
      <c r="O272" s="172" t="s">
        <v>1462</v>
      </c>
      <c r="P272" s="462"/>
      <c r="Q272" s="270"/>
      <c r="R272" s="270"/>
      <c r="S272" s="195">
        <v>8717332390793</v>
      </c>
    </row>
    <row r="273" spans="1:19" x14ac:dyDescent="0.2">
      <c r="A273" s="514"/>
      <c r="B273" s="181" t="s">
        <v>1838</v>
      </c>
      <c r="C273" s="182"/>
      <c r="D273" s="183" t="s">
        <v>1180</v>
      </c>
      <c r="E273" s="182"/>
      <c r="F273" s="184"/>
      <c r="G273" s="520"/>
      <c r="H273" s="185"/>
      <c r="I273" s="186"/>
      <c r="J273" s="186"/>
      <c r="K273" s="182" t="s">
        <v>1180</v>
      </c>
      <c r="L273" s="186"/>
      <c r="M273" s="186"/>
      <c r="N273" s="186" t="s">
        <v>1180</v>
      </c>
      <c r="O273" s="186" t="s">
        <v>1180</v>
      </c>
      <c r="P273" s="422"/>
      <c r="Q273" s="186"/>
      <c r="R273" s="189"/>
      <c r="S273" s="451"/>
    </row>
    <row r="274" spans="1:19" x14ac:dyDescent="0.2">
      <c r="A274" s="553"/>
      <c r="B274" s="313" t="s">
        <v>1840</v>
      </c>
      <c r="C274" s="156" t="s">
        <v>1841</v>
      </c>
      <c r="D274" s="178" t="s">
        <v>1842</v>
      </c>
      <c r="E274" s="229" t="s">
        <v>1843</v>
      </c>
      <c r="F274" s="314" t="s">
        <v>694</v>
      </c>
      <c r="G274" s="312">
        <v>3028.9</v>
      </c>
      <c r="H274" s="580">
        <f>ROUND(ROUND(G274*4.8,2),0)</f>
        <v>14539</v>
      </c>
      <c r="I274" s="159" t="s">
        <v>229</v>
      </c>
      <c r="J274" s="159" t="s">
        <v>3</v>
      </c>
      <c r="K274" s="229" t="s">
        <v>1167</v>
      </c>
      <c r="L274" s="427">
        <v>8536501990</v>
      </c>
      <c r="M274" s="214" t="s">
        <v>678</v>
      </c>
      <c r="N274" s="160"/>
      <c r="O274" s="160" t="s">
        <v>1844</v>
      </c>
      <c r="P274" s="466"/>
      <c r="Q274" s="214"/>
      <c r="R274" s="214"/>
      <c r="S274" s="180">
        <v>4060039128997</v>
      </c>
    </row>
    <row r="275" spans="1:19" x14ac:dyDescent="0.2">
      <c r="A275" s="553"/>
      <c r="B275" s="313" t="s">
        <v>1845</v>
      </c>
      <c r="C275" s="156" t="s">
        <v>1846</v>
      </c>
      <c r="D275" s="178" t="s">
        <v>1847</v>
      </c>
      <c r="E275" s="229" t="s">
        <v>1848</v>
      </c>
      <c r="F275" s="314" t="s">
        <v>694</v>
      </c>
      <c r="G275" s="312">
        <v>1435.88</v>
      </c>
      <c r="H275" s="580">
        <f t="shared" ref="H275:H289" si="21">ROUND(ROUND(G275*4.8,2),0)</f>
        <v>6892</v>
      </c>
      <c r="I275" s="159" t="s">
        <v>229</v>
      </c>
      <c r="J275" s="159" t="s">
        <v>3</v>
      </c>
      <c r="K275" s="229" t="s">
        <v>1167</v>
      </c>
      <c r="L275" s="427">
        <v>85444993</v>
      </c>
      <c r="M275" s="214" t="s">
        <v>678</v>
      </c>
      <c r="N275" s="160">
        <v>1</v>
      </c>
      <c r="O275" s="467" t="s">
        <v>1849</v>
      </c>
      <c r="P275" s="466" t="s">
        <v>1850</v>
      </c>
      <c r="Q275" s="214"/>
      <c r="R275" s="214"/>
      <c r="S275" s="180">
        <v>4060039133205</v>
      </c>
    </row>
    <row r="276" spans="1:19" x14ac:dyDescent="0.2">
      <c r="A276" s="553"/>
      <c r="B276" s="313" t="s">
        <v>1851</v>
      </c>
      <c r="C276" s="156" t="s">
        <v>1852</v>
      </c>
      <c r="D276" s="178" t="s">
        <v>1853</v>
      </c>
      <c r="E276" s="229" t="s">
        <v>1854</v>
      </c>
      <c r="F276" s="314" t="s">
        <v>694</v>
      </c>
      <c r="G276" s="312">
        <v>3592.18</v>
      </c>
      <c r="H276" s="580">
        <f t="shared" si="21"/>
        <v>17242</v>
      </c>
      <c r="I276" s="159" t="s">
        <v>229</v>
      </c>
      <c r="J276" s="159" t="s">
        <v>3</v>
      </c>
      <c r="K276" s="229" t="s">
        <v>1167</v>
      </c>
      <c r="L276" s="427">
        <v>85444993</v>
      </c>
      <c r="M276" s="214" t="s">
        <v>678</v>
      </c>
      <c r="N276" s="160">
        <v>1</v>
      </c>
      <c r="O276" s="467" t="s">
        <v>1855</v>
      </c>
      <c r="P276" s="466" t="s">
        <v>1856</v>
      </c>
      <c r="Q276" s="214"/>
      <c r="R276" s="214"/>
      <c r="S276" s="180">
        <v>4060039133212</v>
      </c>
    </row>
    <row r="277" spans="1:19" x14ac:dyDescent="0.2">
      <c r="A277" s="553"/>
      <c r="B277" s="313" t="s">
        <v>1857</v>
      </c>
      <c r="C277" s="156" t="s">
        <v>1858</v>
      </c>
      <c r="D277" s="178" t="s">
        <v>1859</v>
      </c>
      <c r="E277" s="229" t="s">
        <v>1860</v>
      </c>
      <c r="F277" s="314" t="s">
        <v>694</v>
      </c>
      <c r="G277" s="312">
        <v>7156.54</v>
      </c>
      <c r="H277" s="580">
        <f t="shared" si="21"/>
        <v>34351</v>
      </c>
      <c r="I277" s="159" t="s">
        <v>229</v>
      </c>
      <c r="J277" s="159" t="s">
        <v>3</v>
      </c>
      <c r="K277" s="229" t="s">
        <v>1167</v>
      </c>
      <c r="L277" s="427">
        <v>85444993</v>
      </c>
      <c r="M277" s="214" t="s">
        <v>678</v>
      </c>
      <c r="N277" s="160">
        <v>2</v>
      </c>
      <c r="O277" s="467" t="s">
        <v>1861</v>
      </c>
      <c r="P277" s="466" t="s">
        <v>1862</v>
      </c>
      <c r="Q277" s="214"/>
      <c r="R277" s="214"/>
      <c r="S277" s="180">
        <v>4060039133229</v>
      </c>
    </row>
    <row r="278" spans="1:19" x14ac:dyDescent="0.2">
      <c r="A278" s="553"/>
      <c r="B278" s="313" t="s">
        <v>1863</v>
      </c>
      <c r="C278" s="156" t="s">
        <v>1864</v>
      </c>
      <c r="D278" s="178" t="s">
        <v>1865</v>
      </c>
      <c r="E278" s="229" t="s">
        <v>1866</v>
      </c>
      <c r="F278" s="314" t="s">
        <v>694</v>
      </c>
      <c r="G278" s="312">
        <v>1806.28</v>
      </c>
      <c r="H278" s="580">
        <f t="shared" si="21"/>
        <v>8670</v>
      </c>
      <c r="I278" s="159" t="s">
        <v>229</v>
      </c>
      <c r="J278" s="159" t="s">
        <v>3</v>
      </c>
      <c r="K278" s="229" t="s">
        <v>1167</v>
      </c>
      <c r="L278" s="427">
        <v>85444993</v>
      </c>
      <c r="M278" s="214" t="s">
        <v>678</v>
      </c>
      <c r="N278" s="160">
        <v>0</v>
      </c>
      <c r="O278" s="467" t="s">
        <v>1867</v>
      </c>
      <c r="P278" s="466" t="s">
        <v>1850</v>
      </c>
      <c r="Q278" s="214"/>
      <c r="R278" s="214"/>
      <c r="S278" s="180">
        <v>4060039154903</v>
      </c>
    </row>
    <row r="279" spans="1:19" x14ac:dyDescent="0.2">
      <c r="A279" s="553"/>
      <c r="B279" s="313" t="s">
        <v>1868</v>
      </c>
      <c r="C279" s="156" t="s">
        <v>1869</v>
      </c>
      <c r="D279" s="178" t="s">
        <v>1870</v>
      </c>
      <c r="E279" s="229" t="s">
        <v>1871</v>
      </c>
      <c r="F279" s="314" t="s">
        <v>694</v>
      </c>
      <c r="G279" s="312">
        <v>4458.54</v>
      </c>
      <c r="H279" s="580">
        <f t="shared" si="21"/>
        <v>21401</v>
      </c>
      <c r="I279" s="159" t="s">
        <v>229</v>
      </c>
      <c r="J279" s="159" t="s">
        <v>3</v>
      </c>
      <c r="K279" s="229" t="s">
        <v>1167</v>
      </c>
      <c r="L279" s="427">
        <v>85444993</v>
      </c>
      <c r="M279" s="214" t="s">
        <v>678</v>
      </c>
      <c r="N279" s="160">
        <v>0</v>
      </c>
      <c r="O279" s="467" t="s">
        <v>1872</v>
      </c>
      <c r="P279" s="466" t="s">
        <v>1856</v>
      </c>
      <c r="Q279" s="214"/>
      <c r="R279" s="214"/>
      <c r="S279" s="180">
        <v>4060039154910</v>
      </c>
    </row>
    <row r="280" spans="1:19" x14ac:dyDescent="0.2">
      <c r="A280" s="553"/>
      <c r="B280" s="313" t="s">
        <v>1873</v>
      </c>
      <c r="C280" s="156" t="s">
        <v>1874</v>
      </c>
      <c r="D280" s="178" t="s">
        <v>1875</v>
      </c>
      <c r="E280" s="229" t="s">
        <v>1876</v>
      </c>
      <c r="F280" s="314" t="s">
        <v>694</v>
      </c>
      <c r="G280" s="312">
        <v>8688.4500000000007</v>
      </c>
      <c r="H280" s="580">
        <f t="shared" si="21"/>
        <v>41705</v>
      </c>
      <c r="I280" s="159" t="s">
        <v>229</v>
      </c>
      <c r="J280" s="159" t="s">
        <v>3</v>
      </c>
      <c r="K280" s="229" t="s">
        <v>1167</v>
      </c>
      <c r="L280" s="427">
        <v>85444993</v>
      </c>
      <c r="M280" s="214" t="s">
        <v>678</v>
      </c>
      <c r="N280" s="160">
        <v>0</v>
      </c>
      <c r="O280" s="467" t="s">
        <v>1877</v>
      </c>
      <c r="P280" s="466" t="s">
        <v>1862</v>
      </c>
      <c r="Q280" s="214"/>
      <c r="R280" s="214"/>
      <c r="S280" s="180">
        <v>4060039154927</v>
      </c>
    </row>
    <row r="281" spans="1:19" x14ac:dyDescent="0.2">
      <c r="A281" s="553"/>
      <c r="B281" s="313" t="s">
        <v>1878</v>
      </c>
      <c r="C281" s="156" t="s">
        <v>1879</v>
      </c>
      <c r="D281" s="178" t="s">
        <v>1880</v>
      </c>
      <c r="E281" s="229" t="s">
        <v>1881</v>
      </c>
      <c r="F281" s="314" t="s">
        <v>694</v>
      </c>
      <c r="G281" s="312">
        <v>2892.34</v>
      </c>
      <c r="H281" s="580">
        <f t="shared" si="21"/>
        <v>13883</v>
      </c>
      <c r="I281" s="159" t="s">
        <v>229</v>
      </c>
      <c r="J281" s="159" t="s">
        <v>3</v>
      </c>
      <c r="K281" s="229" t="s">
        <v>1167</v>
      </c>
      <c r="L281" s="427">
        <v>85444993</v>
      </c>
      <c r="M281" s="214" t="s">
        <v>678</v>
      </c>
      <c r="N281" s="160">
        <v>0</v>
      </c>
      <c r="O281" s="467" t="s">
        <v>1882</v>
      </c>
      <c r="P281" s="466" t="s">
        <v>1850</v>
      </c>
      <c r="Q281" s="214"/>
      <c r="R281" s="214"/>
      <c r="S281" s="180">
        <v>4060039154934</v>
      </c>
    </row>
    <row r="282" spans="1:19" x14ac:dyDescent="0.2">
      <c r="A282" s="553"/>
      <c r="B282" s="313" t="s">
        <v>1883</v>
      </c>
      <c r="C282" s="156" t="s">
        <v>1884</v>
      </c>
      <c r="D282" s="178" t="s">
        <v>1885</v>
      </c>
      <c r="E282" s="229" t="s">
        <v>1886</v>
      </c>
      <c r="F282" s="314" t="s">
        <v>694</v>
      </c>
      <c r="G282" s="312">
        <v>7073.66</v>
      </c>
      <c r="H282" s="580">
        <f t="shared" si="21"/>
        <v>33954</v>
      </c>
      <c r="I282" s="159" t="s">
        <v>229</v>
      </c>
      <c r="J282" s="159" t="s">
        <v>3</v>
      </c>
      <c r="K282" s="229" t="s">
        <v>1167</v>
      </c>
      <c r="L282" s="427">
        <v>85444993</v>
      </c>
      <c r="M282" s="214" t="s">
        <v>678</v>
      </c>
      <c r="N282" s="160">
        <v>0</v>
      </c>
      <c r="O282" s="467" t="s">
        <v>1887</v>
      </c>
      <c r="P282" s="466" t="s">
        <v>1856</v>
      </c>
      <c r="Q282" s="214"/>
      <c r="R282" s="214"/>
      <c r="S282" s="180">
        <v>4060039154941</v>
      </c>
    </row>
    <row r="283" spans="1:19" x14ac:dyDescent="0.2">
      <c r="A283" s="553"/>
      <c r="B283" s="313" t="s">
        <v>1888</v>
      </c>
      <c r="C283" s="156" t="s">
        <v>1889</v>
      </c>
      <c r="D283" s="178" t="s">
        <v>1890</v>
      </c>
      <c r="E283" s="229" t="s">
        <v>1891</v>
      </c>
      <c r="F283" s="314" t="s">
        <v>694</v>
      </c>
      <c r="G283" s="312">
        <v>13832.94</v>
      </c>
      <c r="H283" s="580">
        <f t="shared" si="21"/>
        <v>66398</v>
      </c>
      <c r="I283" s="159" t="s">
        <v>229</v>
      </c>
      <c r="J283" s="159" t="s">
        <v>3</v>
      </c>
      <c r="K283" s="229" t="s">
        <v>1167</v>
      </c>
      <c r="L283" s="427">
        <v>85444993</v>
      </c>
      <c r="M283" s="214" t="s">
        <v>678</v>
      </c>
      <c r="N283" s="160">
        <v>0</v>
      </c>
      <c r="O283" s="467" t="s">
        <v>1892</v>
      </c>
      <c r="P283" s="466" t="s">
        <v>1862</v>
      </c>
      <c r="Q283" s="214"/>
      <c r="R283" s="214"/>
      <c r="S283" s="180">
        <v>4060039154958</v>
      </c>
    </row>
    <row r="284" spans="1:19" x14ac:dyDescent="0.2">
      <c r="A284" s="553"/>
      <c r="B284" s="313" t="s">
        <v>1893</v>
      </c>
      <c r="C284" s="156" t="s">
        <v>1894</v>
      </c>
      <c r="D284" s="178" t="s">
        <v>1895</v>
      </c>
      <c r="E284" s="229" t="s">
        <v>1896</v>
      </c>
      <c r="F284" s="314" t="s">
        <v>694</v>
      </c>
      <c r="G284" s="312">
        <v>382.29</v>
      </c>
      <c r="H284" s="580">
        <f t="shared" si="21"/>
        <v>1835</v>
      </c>
      <c r="I284" s="159" t="s">
        <v>229</v>
      </c>
      <c r="J284" s="159" t="s">
        <v>3</v>
      </c>
      <c r="K284" s="229" t="s">
        <v>1167</v>
      </c>
      <c r="L284" s="427">
        <v>85319000</v>
      </c>
      <c r="M284" s="214" t="s">
        <v>678</v>
      </c>
      <c r="N284" s="160">
        <v>0</v>
      </c>
      <c r="O284" s="467" t="s">
        <v>1897</v>
      </c>
      <c r="P284" s="466"/>
      <c r="Q284" s="214"/>
      <c r="R284" s="214"/>
      <c r="S284" s="180">
        <v>4060039133236</v>
      </c>
    </row>
    <row r="285" spans="1:19" x14ac:dyDescent="0.2">
      <c r="A285" s="553"/>
      <c r="B285" s="313" t="s">
        <v>1898</v>
      </c>
      <c r="C285" s="156" t="s">
        <v>1899</v>
      </c>
      <c r="D285" s="178" t="s">
        <v>1900</v>
      </c>
      <c r="E285" s="229" t="s">
        <v>1901</v>
      </c>
      <c r="F285" s="314" t="s">
        <v>694</v>
      </c>
      <c r="G285" s="312">
        <v>294.07</v>
      </c>
      <c r="H285" s="580">
        <f t="shared" si="21"/>
        <v>1412</v>
      </c>
      <c r="I285" s="159" t="s">
        <v>229</v>
      </c>
      <c r="J285" s="159" t="s">
        <v>3</v>
      </c>
      <c r="K285" s="229" t="s">
        <v>1167</v>
      </c>
      <c r="L285" s="427">
        <v>85319000</v>
      </c>
      <c r="M285" s="214" t="s">
        <v>678</v>
      </c>
      <c r="N285" s="160">
        <v>1</v>
      </c>
      <c r="O285" s="467" t="s">
        <v>1902</v>
      </c>
      <c r="P285" s="466"/>
      <c r="Q285" s="214"/>
      <c r="R285" s="214"/>
      <c r="S285" s="180">
        <v>4060039133243</v>
      </c>
    </row>
    <row r="286" spans="1:19" x14ac:dyDescent="0.2">
      <c r="A286" s="553"/>
      <c r="B286" s="313" t="s">
        <v>1903</v>
      </c>
      <c r="C286" s="156" t="s">
        <v>1904</v>
      </c>
      <c r="D286" s="178" t="s">
        <v>1905</v>
      </c>
      <c r="E286" s="229" t="s">
        <v>1906</v>
      </c>
      <c r="F286" s="314" t="s">
        <v>694</v>
      </c>
      <c r="G286" s="312">
        <v>238.51</v>
      </c>
      <c r="H286" s="580">
        <f t="shared" si="21"/>
        <v>1145</v>
      </c>
      <c r="I286" s="159" t="s">
        <v>229</v>
      </c>
      <c r="J286" s="159" t="s">
        <v>3</v>
      </c>
      <c r="K286" s="229" t="s">
        <v>1167</v>
      </c>
      <c r="L286" s="427">
        <v>85319000</v>
      </c>
      <c r="M286" s="214" t="s">
        <v>678</v>
      </c>
      <c r="N286" s="160">
        <v>0</v>
      </c>
      <c r="O286" s="467" t="s">
        <v>1907</v>
      </c>
      <c r="P286" s="466"/>
      <c r="Q286" s="214"/>
      <c r="R286" s="214"/>
      <c r="S286" s="180">
        <v>4060039147196</v>
      </c>
    </row>
    <row r="287" spans="1:19" x14ac:dyDescent="0.2">
      <c r="A287" s="553"/>
      <c r="B287" s="313" t="s">
        <v>1908</v>
      </c>
      <c r="C287" s="156" t="s">
        <v>1909</v>
      </c>
      <c r="D287" s="178" t="s">
        <v>1910</v>
      </c>
      <c r="E287" s="229" t="s">
        <v>1911</v>
      </c>
      <c r="F287" s="314" t="s">
        <v>694</v>
      </c>
      <c r="G287" s="312">
        <v>121.89</v>
      </c>
      <c r="H287" s="580">
        <f t="shared" si="21"/>
        <v>585</v>
      </c>
      <c r="I287" s="159" t="s">
        <v>229</v>
      </c>
      <c r="J287" s="159" t="s">
        <v>3</v>
      </c>
      <c r="K287" s="229" t="s">
        <v>1167</v>
      </c>
      <c r="L287" s="427">
        <v>85319000</v>
      </c>
      <c r="M287" s="214" t="s">
        <v>678</v>
      </c>
      <c r="N287" s="160">
        <v>0</v>
      </c>
      <c r="O287" s="467" t="s">
        <v>1912</v>
      </c>
      <c r="P287" s="466"/>
      <c r="Q287" s="214"/>
      <c r="R287" s="214"/>
      <c r="S287" s="180">
        <v>4060039147202</v>
      </c>
    </row>
    <row r="288" spans="1:19" x14ac:dyDescent="0.2">
      <c r="A288" s="553"/>
      <c r="B288" s="313" t="s">
        <v>1913</v>
      </c>
      <c r="C288" s="156" t="s">
        <v>1914</v>
      </c>
      <c r="D288" s="178" t="s">
        <v>1915</v>
      </c>
      <c r="E288" s="229" t="s">
        <v>1916</v>
      </c>
      <c r="F288" s="314" t="s">
        <v>694</v>
      </c>
      <c r="G288" s="312">
        <v>280.55</v>
      </c>
      <c r="H288" s="580">
        <f t="shared" si="21"/>
        <v>1347</v>
      </c>
      <c r="I288" s="159" t="s">
        <v>229</v>
      </c>
      <c r="J288" s="159" t="s">
        <v>3</v>
      </c>
      <c r="K288" s="229" t="s">
        <v>1167</v>
      </c>
      <c r="L288" s="427">
        <v>73261990</v>
      </c>
      <c r="M288" s="214" t="s">
        <v>678</v>
      </c>
      <c r="N288" s="160">
        <v>0</v>
      </c>
      <c r="O288" s="467" t="s">
        <v>1917</v>
      </c>
      <c r="P288" s="466" t="s">
        <v>2690</v>
      </c>
      <c r="Q288" s="214"/>
      <c r="R288" s="214"/>
      <c r="S288" s="180">
        <v>4060039133267</v>
      </c>
    </row>
    <row r="289" spans="1:19" x14ac:dyDescent="0.2">
      <c r="A289" s="553"/>
      <c r="B289" s="313" t="s">
        <v>1918</v>
      </c>
      <c r="C289" s="156" t="s">
        <v>1919</v>
      </c>
      <c r="D289" s="178" t="s">
        <v>1920</v>
      </c>
      <c r="E289" s="229" t="s">
        <v>1921</v>
      </c>
      <c r="F289" s="314" t="s">
        <v>694</v>
      </c>
      <c r="G289" s="312">
        <v>73.510000000000005</v>
      </c>
      <c r="H289" s="580">
        <f t="shared" si="21"/>
        <v>353</v>
      </c>
      <c r="I289" s="159" t="s">
        <v>229</v>
      </c>
      <c r="J289" s="159" t="s">
        <v>3</v>
      </c>
      <c r="K289" s="229" t="s">
        <v>1167</v>
      </c>
      <c r="L289" s="427">
        <v>39259010</v>
      </c>
      <c r="M289" s="214" t="s">
        <v>678</v>
      </c>
      <c r="N289" s="160">
        <v>0</v>
      </c>
      <c r="O289" s="467" t="s">
        <v>1922</v>
      </c>
      <c r="P289" s="466"/>
      <c r="Q289" s="214"/>
      <c r="R289" s="214"/>
      <c r="S289" s="180">
        <v>4060039133250</v>
      </c>
    </row>
    <row r="290" spans="1:19" x14ac:dyDescent="0.2">
      <c r="A290" s="514"/>
      <c r="B290" s="181" t="s">
        <v>1923</v>
      </c>
      <c r="C290" s="182"/>
      <c r="D290" s="183" t="s">
        <v>1180</v>
      </c>
      <c r="E290" s="182"/>
      <c r="F290" s="184"/>
      <c r="G290" s="520"/>
      <c r="H290" s="185"/>
      <c r="I290" s="186"/>
      <c r="J290" s="186"/>
      <c r="K290" s="182" t="s">
        <v>1180</v>
      </c>
      <c r="L290" s="186"/>
      <c r="M290" s="186"/>
      <c r="N290" s="186" t="s">
        <v>1180</v>
      </c>
      <c r="O290" s="186" t="s">
        <v>1180</v>
      </c>
      <c r="P290" s="422"/>
      <c r="Q290" s="188"/>
      <c r="R290" s="189"/>
      <c r="S290" s="451"/>
    </row>
    <row r="291" spans="1:19" x14ac:dyDescent="0.2">
      <c r="A291" s="514"/>
      <c r="B291" s="166" t="s">
        <v>1924</v>
      </c>
      <c r="C291" s="167" t="s">
        <v>145</v>
      </c>
      <c r="D291" s="168" t="s">
        <v>144</v>
      </c>
      <c r="E291" s="169" t="s">
        <v>1925</v>
      </c>
      <c r="F291" s="170" t="s">
        <v>694</v>
      </c>
      <c r="G291" s="158">
        <v>210.45</v>
      </c>
      <c r="H291" s="158">
        <f>ROUND(ROUND(G291*4.8,2),0)</f>
        <v>1010</v>
      </c>
      <c r="I291" s="171" t="s">
        <v>229</v>
      </c>
      <c r="J291" s="171" t="s">
        <v>3</v>
      </c>
      <c r="K291" s="169" t="s">
        <v>1167</v>
      </c>
      <c r="L291" s="172">
        <v>8536909599</v>
      </c>
      <c r="M291" s="171" t="s">
        <v>634</v>
      </c>
      <c r="N291" s="172">
        <v>125</v>
      </c>
      <c r="O291" s="172" t="s">
        <v>1926</v>
      </c>
      <c r="P291" s="193"/>
      <c r="Q291" s="171"/>
      <c r="R291" s="270"/>
      <c r="S291" s="195">
        <v>8717332264193</v>
      </c>
    </row>
    <row r="292" spans="1:19" x14ac:dyDescent="0.2">
      <c r="A292" s="518"/>
      <c r="B292" s="166" t="s">
        <v>1927</v>
      </c>
      <c r="C292" s="215" t="s">
        <v>173</v>
      </c>
      <c r="D292" s="168" t="s">
        <v>632</v>
      </c>
      <c r="E292" s="169" t="s">
        <v>1928</v>
      </c>
      <c r="F292" s="170" t="s">
        <v>694</v>
      </c>
      <c r="G292" s="158">
        <v>105.29</v>
      </c>
      <c r="H292" s="158">
        <f t="shared" ref="H292:H297" si="22">ROUND(ROUND(G292*4.8,2),0)</f>
        <v>505</v>
      </c>
      <c r="I292" s="171" t="s">
        <v>229</v>
      </c>
      <c r="J292" s="171" t="s">
        <v>3</v>
      </c>
      <c r="K292" s="169" t="s">
        <v>839</v>
      </c>
      <c r="L292" s="172">
        <v>8531103000</v>
      </c>
      <c r="M292" s="171" t="s">
        <v>633</v>
      </c>
      <c r="N292" s="172">
        <v>136</v>
      </c>
      <c r="O292" s="172" t="s">
        <v>1412</v>
      </c>
      <c r="P292" s="452"/>
      <c r="Q292" s="261" t="s">
        <v>1137</v>
      </c>
      <c r="R292" s="262"/>
      <c r="S292" s="195">
        <v>8717332974498</v>
      </c>
    </row>
    <row r="293" spans="1:19" x14ac:dyDescent="0.2">
      <c r="A293" s="518"/>
      <c r="B293" s="215" t="s">
        <v>1929</v>
      </c>
      <c r="C293" s="215" t="s">
        <v>149</v>
      </c>
      <c r="D293" s="168" t="s">
        <v>148</v>
      </c>
      <c r="E293" s="169" t="s">
        <v>1930</v>
      </c>
      <c r="F293" s="170" t="s">
        <v>694</v>
      </c>
      <c r="G293" s="158">
        <v>21.71</v>
      </c>
      <c r="H293" s="158">
        <f t="shared" si="22"/>
        <v>104</v>
      </c>
      <c r="I293" s="171" t="s">
        <v>229</v>
      </c>
      <c r="J293" s="171" t="s">
        <v>3</v>
      </c>
      <c r="K293" s="169" t="s">
        <v>1167</v>
      </c>
      <c r="L293" s="172">
        <v>7608208990</v>
      </c>
      <c r="M293" s="171" t="s">
        <v>634</v>
      </c>
      <c r="N293" s="172">
        <v>11</v>
      </c>
      <c r="O293" s="172" t="s">
        <v>1501</v>
      </c>
      <c r="P293" s="193"/>
      <c r="Q293" s="171"/>
      <c r="R293" s="270"/>
      <c r="S293" s="195">
        <v>8717332288274</v>
      </c>
    </row>
    <row r="294" spans="1:19" x14ac:dyDescent="0.2">
      <c r="A294" s="518"/>
      <c r="B294" s="215" t="s">
        <v>1931</v>
      </c>
      <c r="C294" s="215" t="s">
        <v>152</v>
      </c>
      <c r="D294" s="168" t="s">
        <v>151</v>
      </c>
      <c r="E294" s="169" t="s">
        <v>1932</v>
      </c>
      <c r="F294" s="170" t="s">
        <v>694</v>
      </c>
      <c r="G294" s="158">
        <v>42.14</v>
      </c>
      <c r="H294" s="158">
        <f t="shared" si="22"/>
        <v>202</v>
      </c>
      <c r="I294" s="171" t="s">
        <v>229</v>
      </c>
      <c r="J294" s="171" t="s">
        <v>3</v>
      </c>
      <c r="K294" s="169" t="s">
        <v>1167</v>
      </c>
      <c r="L294" s="172">
        <v>7608208990</v>
      </c>
      <c r="M294" s="171" t="s">
        <v>634</v>
      </c>
      <c r="N294" s="172">
        <v>31</v>
      </c>
      <c r="O294" s="172" t="s">
        <v>1451</v>
      </c>
      <c r="P294" s="193"/>
      <c r="Q294" s="171"/>
      <c r="R294" s="270"/>
      <c r="S294" s="195">
        <v>8717332288458</v>
      </c>
    </row>
    <row r="295" spans="1:19" x14ac:dyDescent="0.2">
      <c r="A295" s="518"/>
      <c r="B295" s="215" t="s">
        <v>1933</v>
      </c>
      <c r="C295" s="215" t="s">
        <v>155</v>
      </c>
      <c r="D295" s="168" t="s">
        <v>154</v>
      </c>
      <c r="E295" s="169" t="s">
        <v>1934</v>
      </c>
      <c r="F295" s="170" t="s">
        <v>694</v>
      </c>
      <c r="G295" s="158">
        <v>70.239999999999995</v>
      </c>
      <c r="H295" s="158">
        <f t="shared" si="22"/>
        <v>337</v>
      </c>
      <c r="I295" s="171" t="s">
        <v>229</v>
      </c>
      <c r="J295" s="171" t="s">
        <v>3</v>
      </c>
      <c r="K295" s="169" t="s">
        <v>1167</v>
      </c>
      <c r="L295" s="172">
        <v>7608208990</v>
      </c>
      <c r="M295" s="171" t="s">
        <v>634</v>
      </c>
      <c r="N295" s="172">
        <v>31</v>
      </c>
      <c r="O295" s="172" t="s">
        <v>1484</v>
      </c>
      <c r="P295" s="193"/>
      <c r="Q295" s="171"/>
      <c r="R295" s="270"/>
      <c r="S295" s="195">
        <v>8717332288465</v>
      </c>
    </row>
    <row r="296" spans="1:19" x14ac:dyDescent="0.2">
      <c r="A296" s="514"/>
      <c r="B296" s="166" t="s">
        <v>1935</v>
      </c>
      <c r="C296" s="215" t="s">
        <v>157</v>
      </c>
      <c r="D296" s="554" t="s">
        <v>2714</v>
      </c>
      <c r="E296" s="169" t="s">
        <v>1936</v>
      </c>
      <c r="F296" s="170" t="s">
        <v>694</v>
      </c>
      <c r="G296" s="158">
        <v>130</v>
      </c>
      <c r="H296" s="579">
        <f t="shared" si="22"/>
        <v>624</v>
      </c>
      <c r="I296" s="171" t="s">
        <v>229</v>
      </c>
      <c r="J296" s="171" t="s">
        <v>3</v>
      </c>
      <c r="K296" s="169" t="s">
        <v>1167</v>
      </c>
      <c r="L296" s="172">
        <v>8421999099</v>
      </c>
      <c r="M296" s="171" t="s">
        <v>634</v>
      </c>
      <c r="N296" s="172">
        <v>2</v>
      </c>
      <c r="O296" s="172" t="s">
        <v>1704</v>
      </c>
      <c r="P296" s="193"/>
      <c r="Q296" s="171"/>
      <c r="R296" s="270"/>
      <c r="S296" s="195">
        <v>782695089828</v>
      </c>
    </row>
    <row r="297" spans="1:19" x14ac:dyDescent="0.2">
      <c r="A297" s="514"/>
      <c r="B297" s="166" t="s">
        <v>1937</v>
      </c>
      <c r="C297" s="166" t="s">
        <v>160</v>
      </c>
      <c r="D297" s="168" t="s">
        <v>159</v>
      </c>
      <c r="E297" s="169" t="s">
        <v>1938</v>
      </c>
      <c r="F297" s="170" t="s">
        <v>694</v>
      </c>
      <c r="G297" s="158">
        <v>46.04</v>
      </c>
      <c r="H297" s="158">
        <f t="shared" si="22"/>
        <v>221</v>
      </c>
      <c r="I297" s="171" t="s">
        <v>229</v>
      </c>
      <c r="J297" s="171" t="s">
        <v>3</v>
      </c>
      <c r="K297" s="169" t="s">
        <v>1167</v>
      </c>
      <c r="L297" s="172">
        <v>85371099</v>
      </c>
      <c r="M297" s="171" t="s">
        <v>634</v>
      </c>
      <c r="N297" s="172">
        <v>4</v>
      </c>
      <c r="O297" s="172" t="s">
        <v>1807</v>
      </c>
      <c r="P297" s="193"/>
      <c r="Q297" s="171"/>
      <c r="R297" s="270"/>
      <c r="S297" s="195">
        <v>800549091183</v>
      </c>
    </row>
    <row r="298" spans="1:19" x14ac:dyDescent="0.2">
      <c r="A298" s="514"/>
      <c r="B298" s="181" t="s">
        <v>1939</v>
      </c>
      <c r="C298" s="182"/>
      <c r="D298" s="183" t="s">
        <v>1180</v>
      </c>
      <c r="E298" s="182"/>
      <c r="F298" s="184"/>
      <c r="G298" s="520"/>
      <c r="H298" s="185"/>
      <c r="I298" s="186"/>
      <c r="J298" s="186"/>
      <c r="K298" s="182" t="s">
        <v>1180</v>
      </c>
      <c r="L298" s="186"/>
      <c r="M298" s="186"/>
      <c r="N298" s="186" t="s">
        <v>1180</v>
      </c>
      <c r="O298" s="186" t="s">
        <v>1180</v>
      </c>
      <c r="P298" s="422"/>
      <c r="Q298" s="186"/>
      <c r="R298" s="189"/>
      <c r="S298" s="451"/>
    </row>
    <row r="299" spans="1:19" s="525" customFormat="1" x14ac:dyDescent="0.2">
      <c r="A299" s="514"/>
      <c r="B299" s="283"/>
      <c r="C299" s="215" t="s">
        <v>2715</v>
      </c>
      <c r="D299" s="193" t="s">
        <v>2716</v>
      </c>
      <c r="E299" s="288" t="s">
        <v>2717</v>
      </c>
      <c r="F299" s="208" t="s">
        <v>694</v>
      </c>
      <c r="G299" s="158">
        <v>6093.75</v>
      </c>
      <c r="H299" s="580">
        <f>ROUND(ROUND(G299*4.8,2),0)</f>
        <v>29250</v>
      </c>
      <c r="I299" s="171" t="s">
        <v>229</v>
      </c>
      <c r="J299" s="171" t="s">
        <v>229</v>
      </c>
      <c r="K299" s="288" t="s">
        <v>1167</v>
      </c>
      <c r="L299" s="286">
        <v>85365019</v>
      </c>
      <c r="M299" s="270" t="s">
        <v>677</v>
      </c>
      <c r="N299" s="172"/>
      <c r="O299" s="172" t="s">
        <v>2718</v>
      </c>
      <c r="P299" s="462" t="s">
        <v>2719</v>
      </c>
      <c r="Q299" s="270"/>
      <c r="R299" s="270"/>
      <c r="S299" s="195">
        <v>4060039188960</v>
      </c>
    </row>
    <row r="300" spans="1:19" s="525" customFormat="1" x14ac:dyDescent="0.2">
      <c r="A300" s="514"/>
      <c r="B300" s="283"/>
      <c r="C300" s="169">
        <v>929144</v>
      </c>
      <c r="D300" s="193" t="s">
        <v>2720</v>
      </c>
      <c r="E300" s="288" t="s">
        <v>2721</v>
      </c>
      <c r="F300" s="208" t="s">
        <v>694</v>
      </c>
      <c r="G300" s="158">
        <v>465.54</v>
      </c>
      <c r="H300" s="580">
        <f t="shared" ref="H300:H301" si="23">ROUND(ROUND(G300*4.8,2),0)</f>
        <v>2235</v>
      </c>
      <c r="I300" s="171" t="s">
        <v>229</v>
      </c>
      <c r="J300" s="171" t="s">
        <v>229</v>
      </c>
      <c r="K300" s="288" t="s">
        <v>1167</v>
      </c>
      <c r="L300" s="286">
        <v>85319000</v>
      </c>
      <c r="M300" s="270" t="s">
        <v>677</v>
      </c>
      <c r="N300" s="172"/>
      <c r="O300" s="172" t="s">
        <v>2722</v>
      </c>
      <c r="P300" s="462"/>
      <c r="Q300" s="270"/>
      <c r="R300" s="270"/>
      <c r="S300" s="195">
        <v>4060039188991</v>
      </c>
    </row>
    <row r="301" spans="1:19" s="525" customFormat="1" x14ac:dyDescent="0.2">
      <c r="A301" s="514"/>
      <c r="B301" s="283"/>
      <c r="C301" s="169">
        <v>924441</v>
      </c>
      <c r="D301" s="193" t="s">
        <v>2723</v>
      </c>
      <c r="E301" s="288" t="s">
        <v>2724</v>
      </c>
      <c r="F301" s="208" t="s">
        <v>694</v>
      </c>
      <c r="G301" s="158">
        <v>315.10000000000002</v>
      </c>
      <c r="H301" s="580">
        <f t="shared" si="23"/>
        <v>1512</v>
      </c>
      <c r="I301" s="171" t="s">
        <v>229</v>
      </c>
      <c r="J301" s="171" t="s">
        <v>229</v>
      </c>
      <c r="K301" s="288" t="s">
        <v>1167</v>
      </c>
      <c r="L301" s="286">
        <v>85389099</v>
      </c>
      <c r="M301" s="270" t="s">
        <v>677</v>
      </c>
      <c r="N301" s="172"/>
      <c r="O301" s="172" t="s">
        <v>2725</v>
      </c>
      <c r="P301" s="462"/>
      <c r="Q301" s="270"/>
      <c r="R301" s="270"/>
      <c r="S301" s="195">
        <v>4060039189028</v>
      </c>
    </row>
    <row r="302" spans="1:19" s="525" customFormat="1" x14ac:dyDescent="0.2">
      <c r="A302" s="514"/>
      <c r="B302" s="283"/>
      <c r="C302" s="169">
        <v>904757</v>
      </c>
      <c r="D302" s="193" t="s">
        <v>2726</v>
      </c>
      <c r="E302" s="288" t="s">
        <v>2727</v>
      </c>
      <c r="F302" s="208" t="s">
        <v>694</v>
      </c>
      <c r="G302" s="158">
        <v>49.36</v>
      </c>
      <c r="H302" s="580">
        <f>ROUND(ROUND(G302*4.8,2),0)</f>
        <v>237</v>
      </c>
      <c r="I302" s="171" t="s">
        <v>229</v>
      </c>
      <c r="J302" s="171" t="s">
        <v>229</v>
      </c>
      <c r="K302" s="288" t="s">
        <v>1167</v>
      </c>
      <c r="L302" s="286">
        <v>85389099</v>
      </c>
      <c r="M302" s="270" t="s">
        <v>677</v>
      </c>
      <c r="N302" s="172"/>
      <c r="O302" s="172" t="s">
        <v>2411</v>
      </c>
      <c r="P302" s="462"/>
      <c r="Q302" s="270"/>
      <c r="R302" s="270"/>
      <c r="S302" s="195">
        <v>4060039189042</v>
      </c>
    </row>
    <row r="303" spans="1:19" s="525" customFormat="1" x14ac:dyDescent="0.2">
      <c r="A303" s="514" t="s">
        <v>1839</v>
      </c>
      <c r="B303" s="555"/>
      <c r="C303" s="556">
        <v>911674</v>
      </c>
      <c r="D303" s="557" t="s">
        <v>2728</v>
      </c>
      <c r="E303" s="558" t="s">
        <v>2729</v>
      </c>
      <c r="F303" s="559" t="s">
        <v>694</v>
      </c>
      <c r="G303" s="158">
        <v>8854.17</v>
      </c>
      <c r="H303" s="580">
        <f>ROUND(ROUND(G303*4.8,2),0)</f>
        <v>42500</v>
      </c>
      <c r="I303" s="206" t="s">
        <v>229</v>
      </c>
      <c r="J303" s="206" t="s">
        <v>229</v>
      </c>
      <c r="K303" s="558" t="s">
        <v>1167</v>
      </c>
      <c r="L303" s="560" t="s">
        <v>2730</v>
      </c>
      <c r="M303" s="561" t="s">
        <v>677</v>
      </c>
      <c r="N303" s="562"/>
      <c r="O303" s="562" t="s">
        <v>2718</v>
      </c>
      <c r="P303" s="563" t="s">
        <v>2731</v>
      </c>
      <c r="Q303" s="561"/>
      <c r="R303" s="561"/>
      <c r="S303" s="564">
        <v>4060039188984</v>
      </c>
    </row>
    <row r="304" spans="1:19" s="525" customFormat="1" x14ac:dyDescent="0.2">
      <c r="A304" s="514" t="s">
        <v>1839</v>
      </c>
      <c r="B304" s="555"/>
      <c r="C304" s="556">
        <v>922689</v>
      </c>
      <c r="D304" s="557" t="s">
        <v>2732</v>
      </c>
      <c r="E304" s="558" t="s">
        <v>2733</v>
      </c>
      <c r="F304" s="559" t="s">
        <v>694</v>
      </c>
      <c r="G304" s="158">
        <v>1953.13</v>
      </c>
      <c r="H304" s="580">
        <f t="shared" ref="H304:H305" si="24">ROUND(ROUND(G304*4.8,2),0)</f>
        <v>9375</v>
      </c>
      <c r="I304" s="206" t="s">
        <v>229</v>
      </c>
      <c r="J304" s="206" t="s">
        <v>229</v>
      </c>
      <c r="K304" s="558" t="s">
        <v>1167</v>
      </c>
      <c r="L304" s="560" t="s">
        <v>2734</v>
      </c>
      <c r="M304" s="561" t="s">
        <v>677</v>
      </c>
      <c r="N304" s="562"/>
      <c r="O304" s="562" t="s">
        <v>2735</v>
      </c>
      <c r="P304" s="563"/>
      <c r="Q304" s="561"/>
      <c r="R304" s="561"/>
      <c r="S304" s="564">
        <v>4060039189011</v>
      </c>
    </row>
    <row r="305" spans="1:19" s="525" customFormat="1" x14ac:dyDescent="0.2">
      <c r="A305" s="514" t="s">
        <v>1839</v>
      </c>
      <c r="B305" s="555"/>
      <c r="C305" s="556">
        <v>924442</v>
      </c>
      <c r="D305" s="557" t="s">
        <v>2736</v>
      </c>
      <c r="E305" s="558" t="s">
        <v>2737</v>
      </c>
      <c r="F305" s="559" t="s">
        <v>694</v>
      </c>
      <c r="G305" s="158">
        <v>572.91999999999996</v>
      </c>
      <c r="H305" s="580">
        <f t="shared" si="24"/>
        <v>2750</v>
      </c>
      <c r="I305" s="206" t="s">
        <v>229</v>
      </c>
      <c r="J305" s="206" t="s">
        <v>229</v>
      </c>
      <c r="K305" s="558" t="s">
        <v>1167</v>
      </c>
      <c r="L305" s="560" t="s">
        <v>2738</v>
      </c>
      <c r="M305" s="561" t="s">
        <v>677</v>
      </c>
      <c r="N305" s="562"/>
      <c r="O305" s="562" t="s">
        <v>2739</v>
      </c>
      <c r="P305" s="563"/>
      <c r="Q305" s="561"/>
      <c r="R305" s="561"/>
      <c r="S305" s="564">
        <v>4060039189035</v>
      </c>
    </row>
    <row r="306" spans="1:19" s="525" customFormat="1" x14ac:dyDescent="0.2">
      <c r="A306" s="514"/>
      <c r="B306" s="283" t="s">
        <v>1940</v>
      </c>
      <c r="C306" s="169" t="s">
        <v>685</v>
      </c>
      <c r="D306" s="193" t="s">
        <v>254</v>
      </c>
      <c r="E306" s="288" t="s">
        <v>1941</v>
      </c>
      <c r="F306" s="208" t="s">
        <v>694</v>
      </c>
      <c r="G306" s="158">
        <v>6770.83</v>
      </c>
      <c r="H306" s="579">
        <f t="shared" ref="H306:H322" si="25">ROUND(ROUND(G306*4.8,2),0)</f>
        <v>32500</v>
      </c>
      <c r="I306" s="171" t="s">
        <v>229</v>
      </c>
      <c r="J306" s="171" t="s">
        <v>3</v>
      </c>
      <c r="K306" s="288" t="s">
        <v>1167</v>
      </c>
      <c r="L306" s="286">
        <v>8536501999</v>
      </c>
      <c r="M306" s="270" t="s">
        <v>678</v>
      </c>
      <c r="N306" s="172">
        <v>6</v>
      </c>
      <c r="O306" s="172" t="s">
        <v>1942</v>
      </c>
      <c r="P306" s="462"/>
      <c r="Q306" s="270" t="s">
        <v>1137</v>
      </c>
      <c r="R306" s="270"/>
      <c r="S306" s="195">
        <v>8717332906345</v>
      </c>
    </row>
    <row r="307" spans="1:19" s="525" customFormat="1" x14ac:dyDescent="0.2">
      <c r="A307" s="514"/>
      <c r="B307" s="283" t="s">
        <v>1943</v>
      </c>
      <c r="C307" s="169" t="s">
        <v>686</v>
      </c>
      <c r="D307" s="193" t="s">
        <v>255</v>
      </c>
      <c r="E307" s="288" t="s">
        <v>1944</v>
      </c>
      <c r="F307" s="208" t="s">
        <v>694</v>
      </c>
      <c r="G307" s="158">
        <v>401.1</v>
      </c>
      <c r="H307" s="579">
        <f t="shared" si="25"/>
        <v>1925</v>
      </c>
      <c r="I307" s="171" t="s">
        <v>229</v>
      </c>
      <c r="J307" s="171" t="s">
        <v>3</v>
      </c>
      <c r="K307" s="288" t="s">
        <v>1167</v>
      </c>
      <c r="L307" s="286">
        <v>8536501999</v>
      </c>
      <c r="M307" s="270" t="s">
        <v>678</v>
      </c>
      <c r="N307" s="172">
        <v>9</v>
      </c>
      <c r="O307" s="172" t="s">
        <v>1945</v>
      </c>
      <c r="P307" s="462"/>
      <c r="Q307" s="270" t="s">
        <v>1137</v>
      </c>
      <c r="R307" s="270"/>
      <c r="S307" s="195">
        <v>8717332906376</v>
      </c>
    </row>
    <row r="308" spans="1:19" x14ac:dyDescent="0.2">
      <c r="A308" s="514"/>
      <c r="B308" s="283" t="s">
        <v>1946</v>
      </c>
      <c r="C308" s="169" t="s">
        <v>687</v>
      </c>
      <c r="D308" s="193" t="s">
        <v>256</v>
      </c>
      <c r="E308" s="288" t="s">
        <v>1947</v>
      </c>
      <c r="F308" s="208" t="s">
        <v>694</v>
      </c>
      <c r="G308" s="158">
        <v>6116.84</v>
      </c>
      <c r="H308" s="579">
        <f t="shared" si="25"/>
        <v>29361</v>
      </c>
      <c r="I308" s="171" t="s">
        <v>229</v>
      </c>
      <c r="J308" s="171" t="s">
        <v>229</v>
      </c>
      <c r="K308" s="288" t="s">
        <v>1167</v>
      </c>
      <c r="L308" s="286">
        <v>8531109590</v>
      </c>
      <c r="M308" s="270" t="s">
        <v>678</v>
      </c>
      <c r="N308" s="172">
        <v>0</v>
      </c>
      <c r="O308" s="172" t="s">
        <v>1948</v>
      </c>
      <c r="P308" s="462"/>
      <c r="Q308" s="270" t="s">
        <v>1137</v>
      </c>
      <c r="R308" s="270"/>
      <c r="S308" s="195">
        <v>8717332906383</v>
      </c>
    </row>
    <row r="309" spans="1:19" x14ac:dyDescent="0.2">
      <c r="A309" s="518"/>
      <c r="B309" s="181" t="s">
        <v>1949</v>
      </c>
      <c r="C309" s="182"/>
      <c r="D309" s="183" t="s">
        <v>1180</v>
      </c>
      <c r="E309" s="182"/>
      <c r="F309" s="184"/>
      <c r="G309" s="520"/>
      <c r="H309" s="185"/>
      <c r="I309" s="186"/>
      <c r="J309" s="186"/>
      <c r="K309" s="182" t="s">
        <v>1180</v>
      </c>
      <c r="L309" s="186"/>
      <c r="M309" s="186"/>
      <c r="N309" s="186" t="s">
        <v>1180</v>
      </c>
      <c r="O309" s="186" t="s">
        <v>1180</v>
      </c>
      <c r="P309" s="422"/>
      <c r="Q309" s="188"/>
      <c r="R309" s="189"/>
      <c r="S309" s="451"/>
    </row>
    <row r="310" spans="1:19" x14ac:dyDescent="0.2">
      <c r="A310" s="514"/>
      <c r="B310" s="166" t="s">
        <v>1950</v>
      </c>
      <c r="C310" s="167" t="s">
        <v>265</v>
      </c>
      <c r="D310" s="168" t="s">
        <v>264</v>
      </c>
      <c r="E310" s="169" t="s">
        <v>1951</v>
      </c>
      <c r="F310" s="170" t="s">
        <v>694</v>
      </c>
      <c r="G310" s="158">
        <v>59.62</v>
      </c>
      <c r="H310" s="158">
        <f t="shared" si="25"/>
        <v>286</v>
      </c>
      <c r="I310" s="171" t="s">
        <v>229</v>
      </c>
      <c r="J310" s="172">
        <v>1</v>
      </c>
      <c r="K310" s="169" t="s">
        <v>1167</v>
      </c>
      <c r="L310" s="172">
        <v>8536501999</v>
      </c>
      <c r="M310" s="171" t="s">
        <v>634</v>
      </c>
      <c r="N310" s="172">
        <v>992</v>
      </c>
      <c r="O310" s="172" t="s">
        <v>1952</v>
      </c>
      <c r="P310" s="193"/>
      <c r="Q310" s="171" t="s">
        <v>1137</v>
      </c>
      <c r="R310" s="270"/>
      <c r="S310" s="195">
        <v>8717332250127</v>
      </c>
    </row>
    <row r="311" spans="1:19" x14ac:dyDescent="0.2">
      <c r="A311" s="514"/>
      <c r="B311" s="166" t="s">
        <v>1953</v>
      </c>
      <c r="C311" s="167" t="s">
        <v>268</v>
      </c>
      <c r="D311" s="168" t="s">
        <v>267</v>
      </c>
      <c r="E311" s="169" t="s">
        <v>1954</v>
      </c>
      <c r="F311" s="170" t="s">
        <v>694</v>
      </c>
      <c r="G311" s="158">
        <v>149.02000000000001</v>
      </c>
      <c r="H311" s="158">
        <f t="shared" si="25"/>
        <v>715</v>
      </c>
      <c r="I311" s="171" t="s">
        <v>229</v>
      </c>
      <c r="J311" s="172">
        <v>1</v>
      </c>
      <c r="K311" s="169" t="s">
        <v>1167</v>
      </c>
      <c r="L311" s="172">
        <v>8536501999</v>
      </c>
      <c r="M311" s="171" t="s">
        <v>634</v>
      </c>
      <c r="N311" s="172">
        <v>62</v>
      </c>
      <c r="O311" s="172" t="s">
        <v>1955</v>
      </c>
      <c r="P311" s="193"/>
      <c r="Q311" s="171" t="s">
        <v>1137</v>
      </c>
      <c r="R311" s="270"/>
      <c r="S311" s="195">
        <v>8717332250134</v>
      </c>
    </row>
    <row r="312" spans="1:19" x14ac:dyDescent="0.2">
      <c r="A312" s="514"/>
      <c r="B312" s="166" t="s">
        <v>1956</v>
      </c>
      <c r="C312" s="167" t="s">
        <v>1957</v>
      </c>
      <c r="D312" s="168" t="s">
        <v>1958</v>
      </c>
      <c r="E312" s="169" t="s">
        <v>1959</v>
      </c>
      <c r="F312" s="170" t="s">
        <v>694</v>
      </c>
      <c r="G312" s="158">
        <v>59.62</v>
      </c>
      <c r="H312" s="158">
        <f t="shared" si="25"/>
        <v>286</v>
      </c>
      <c r="I312" s="171" t="s">
        <v>229</v>
      </c>
      <c r="J312" s="172">
        <v>1</v>
      </c>
      <c r="K312" s="169" t="s">
        <v>1167</v>
      </c>
      <c r="L312" s="172">
        <v>8536501999</v>
      </c>
      <c r="M312" s="171" t="s">
        <v>634</v>
      </c>
      <c r="N312" s="172">
        <v>222</v>
      </c>
      <c r="O312" s="172" t="s">
        <v>1960</v>
      </c>
      <c r="P312" s="193"/>
      <c r="Q312" s="171" t="s">
        <v>1137</v>
      </c>
      <c r="R312" s="270"/>
      <c r="S312" s="195">
        <v>8717332250141</v>
      </c>
    </row>
    <row r="313" spans="1:19" x14ac:dyDescent="0.2">
      <c r="A313" s="514"/>
      <c r="B313" s="166" t="s">
        <v>1961</v>
      </c>
      <c r="C313" s="167" t="s">
        <v>1962</v>
      </c>
      <c r="D313" s="168" t="s">
        <v>1963</v>
      </c>
      <c r="E313" s="169" t="s">
        <v>1964</v>
      </c>
      <c r="F313" s="170" t="s">
        <v>694</v>
      </c>
      <c r="G313" s="158">
        <v>149.02000000000001</v>
      </c>
      <c r="H313" s="158">
        <f t="shared" si="25"/>
        <v>715</v>
      </c>
      <c r="I313" s="171" t="s">
        <v>229</v>
      </c>
      <c r="J313" s="171" t="s">
        <v>3</v>
      </c>
      <c r="K313" s="169" t="s">
        <v>1167</v>
      </c>
      <c r="L313" s="172">
        <v>8531900000</v>
      </c>
      <c r="M313" s="171" t="s">
        <v>634</v>
      </c>
      <c r="N313" s="172">
        <v>7</v>
      </c>
      <c r="O313" s="172" t="s">
        <v>1965</v>
      </c>
      <c r="P313" s="193"/>
      <c r="Q313" s="171" t="s">
        <v>1137</v>
      </c>
      <c r="R313" s="270"/>
      <c r="S313" s="195">
        <v>8717332250158</v>
      </c>
    </row>
    <row r="314" spans="1:19" x14ac:dyDescent="0.2">
      <c r="A314" s="514"/>
      <c r="B314" s="166" t="s">
        <v>1966</v>
      </c>
      <c r="C314" s="167" t="s">
        <v>1967</v>
      </c>
      <c r="D314" s="168" t="s">
        <v>1968</v>
      </c>
      <c r="E314" s="169" t="s">
        <v>1969</v>
      </c>
      <c r="F314" s="170" t="s">
        <v>694</v>
      </c>
      <c r="G314" s="158">
        <v>59.62</v>
      </c>
      <c r="H314" s="158">
        <f t="shared" si="25"/>
        <v>286</v>
      </c>
      <c r="I314" s="171" t="s">
        <v>229</v>
      </c>
      <c r="J314" s="171" t="s">
        <v>3</v>
      </c>
      <c r="K314" s="169" t="s">
        <v>1167</v>
      </c>
      <c r="L314" s="172">
        <v>8531900000</v>
      </c>
      <c r="M314" s="171" t="s">
        <v>634</v>
      </c>
      <c r="N314" s="172">
        <v>28</v>
      </c>
      <c r="O314" s="172" t="s">
        <v>1970</v>
      </c>
      <c r="P314" s="193"/>
      <c r="Q314" s="171" t="s">
        <v>1137</v>
      </c>
      <c r="R314" s="270"/>
      <c r="S314" s="195">
        <v>8717332250165</v>
      </c>
    </row>
    <row r="315" spans="1:19" x14ac:dyDescent="0.2">
      <c r="A315" s="514"/>
      <c r="B315" s="166" t="s">
        <v>1971</v>
      </c>
      <c r="C315" s="166" t="s">
        <v>1972</v>
      </c>
      <c r="D315" s="168" t="s">
        <v>1973</v>
      </c>
      <c r="E315" s="169" t="s">
        <v>1974</v>
      </c>
      <c r="F315" s="170" t="s">
        <v>694</v>
      </c>
      <c r="G315" s="158">
        <v>62.14</v>
      </c>
      <c r="H315" s="158">
        <f t="shared" si="25"/>
        <v>298</v>
      </c>
      <c r="I315" s="171" t="s">
        <v>229</v>
      </c>
      <c r="J315" s="171" t="s">
        <v>3</v>
      </c>
      <c r="K315" s="169" t="s">
        <v>1167</v>
      </c>
      <c r="L315" s="172">
        <v>8536501999</v>
      </c>
      <c r="M315" s="171" t="s">
        <v>634</v>
      </c>
      <c r="N315" s="172">
        <v>20</v>
      </c>
      <c r="O315" s="172" t="s">
        <v>1975</v>
      </c>
      <c r="P315" s="193"/>
      <c r="Q315" s="171"/>
      <c r="R315" s="270"/>
      <c r="S315" s="195">
        <v>8717332250172</v>
      </c>
    </row>
    <row r="316" spans="1:19" x14ac:dyDescent="0.2">
      <c r="A316" s="514"/>
      <c r="B316" s="166" t="s">
        <v>1976</v>
      </c>
      <c r="C316" s="166" t="s">
        <v>1977</v>
      </c>
      <c r="D316" s="168" t="s">
        <v>1978</v>
      </c>
      <c r="E316" s="169" t="s">
        <v>1979</v>
      </c>
      <c r="F316" s="170" t="s">
        <v>694</v>
      </c>
      <c r="G316" s="158">
        <v>62.14</v>
      </c>
      <c r="H316" s="158">
        <f t="shared" si="25"/>
        <v>298</v>
      </c>
      <c r="I316" s="171" t="s">
        <v>229</v>
      </c>
      <c r="J316" s="171" t="s">
        <v>3</v>
      </c>
      <c r="K316" s="169" t="s">
        <v>1167</v>
      </c>
      <c r="L316" s="172">
        <v>8536501999</v>
      </c>
      <c r="M316" s="171" t="s">
        <v>634</v>
      </c>
      <c r="N316" s="172">
        <v>4</v>
      </c>
      <c r="O316" s="172" t="s">
        <v>1965</v>
      </c>
      <c r="P316" s="193"/>
      <c r="Q316" s="171"/>
      <c r="R316" s="270"/>
      <c r="S316" s="195">
        <v>8717332256686</v>
      </c>
    </row>
    <row r="317" spans="1:19" x14ac:dyDescent="0.2">
      <c r="A317" s="514"/>
      <c r="B317" s="278" t="s">
        <v>1980</v>
      </c>
      <c r="C317" s="166" t="s">
        <v>1981</v>
      </c>
      <c r="D317" s="168" t="s">
        <v>1982</v>
      </c>
      <c r="E317" s="169" t="s">
        <v>1983</v>
      </c>
      <c r="F317" s="170" t="s">
        <v>694</v>
      </c>
      <c r="G317" s="158">
        <v>59.62</v>
      </c>
      <c r="H317" s="158">
        <f t="shared" si="25"/>
        <v>286</v>
      </c>
      <c r="I317" s="171" t="s">
        <v>229</v>
      </c>
      <c r="J317" s="172">
        <v>1</v>
      </c>
      <c r="K317" s="169" t="s">
        <v>834</v>
      </c>
      <c r="L317" s="172">
        <v>8536501999</v>
      </c>
      <c r="M317" s="171" t="s">
        <v>634</v>
      </c>
      <c r="N317" s="172">
        <v>15</v>
      </c>
      <c r="O317" s="172" t="s">
        <v>1965</v>
      </c>
      <c r="P317" s="193"/>
      <c r="Q317" s="171" t="s">
        <v>1137</v>
      </c>
      <c r="R317" s="270"/>
      <c r="S317" s="195">
        <v>8717332951499</v>
      </c>
    </row>
    <row r="318" spans="1:19" x14ac:dyDescent="0.2">
      <c r="A318" s="514"/>
      <c r="B318" s="166" t="s">
        <v>1984</v>
      </c>
      <c r="C318" s="166" t="s">
        <v>1016</v>
      </c>
      <c r="D318" s="168" t="s">
        <v>1019</v>
      </c>
      <c r="E318" s="169" t="s">
        <v>1985</v>
      </c>
      <c r="F318" s="170" t="s">
        <v>694</v>
      </c>
      <c r="G318" s="158">
        <v>69.91</v>
      </c>
      <c r="H318" s="158">
        <f t="shared" si="25"/>
        <v>336</v>
      </c>
      <c r="I318" s="171" t="s">
        <v>229</v>
      </c>
      <c r="J318" s="171" t="s">
        <v>3</v>
      </c>
      <c r="K318" s="169" t="s">
        <v>834</v>
      </c>
      <c r="L318" s="172">
        <v>8536501999</v>
      </c>
      <c r="M318" s="171" t="s">
        <v>634</v>
      </c>
      <c r="N318" s="172">
        <v>64</v>
      </c>
      <c r="O318" s="172" t="s">
        <v>1986</v>
      </c>
      <c r="P318" s="193"/>
      <c r="Q318" s="171"/>
      <c r="R318" s="270"/>
      <c r="S318" s="195">
        <v>8717332259236</v>
      </c>
    </row>
    <row r="319" spans="1:19" x14ac:dyDescent="0.2">
      <c r="A319" s="514"/>
      <c r="B319" s="166" t="s">
        <v>1987</v>
      </c>
      <c r="C319" s="166" t="s">
        <v>1017</v>
      </c>
      <c r="D319" s="168" t="s">
        <v>1020</v>
      </c>
      <c r="E319" s="169" t="s">
        <v>1988</v>
      </c>
      <c r="F319" s="170" t="s">
        <v>694</v>
      </c>
      <c r="G319" s="158">
        <v>69.91</v>
      </c>
      <c r="H319" s="158">
        <f t="shared" si="25"/>
        <v>336</v>
      </c>
      <c r="I319" s="171" t="s">
        <v>229</v>
      </c>
      <c r="J319" s="172">
        <v>1</v>
      </c>
      <c r="K319" s="169" t="s">
        <v>834</v>
      </c>
      <c r="L319" s="172">
        <v>8536501999</v>
      </c>
      <c r="M319" s="171" t="s">
        <v>634</v>
      </c>
      <c r="N319" s="172">
        <v>497</v>
      </c>
      <c r="O319" s="172" t="s">
        <v>1989</v>
      </c>
      <c r="P319" s="193"/>
      <c r="Q319" s="171"/>
      <c r="R319" s="270"/>
      <c r="S319" s="195">
        <v>8717332259243</v>
      </c>
    </row>
    <row r="320" spans="1:19" ht="16.5" x14ac:dyDescent="0.2">
      <c r="A320" s="514"/>
      <c r="B320" s="166" t="s">
        <v>1990</v>
      </c>
      <c r="C320" s="166" t="s">
        <v>1014</v>
      </c>
      <c r="D320" s="168" t="s">
        <v>1015</v>
      </c>
      <c r="E320" s="169" t="s">
        <v>1991</v>
      </c>
      <c r="F320" s="170" t="s">
        <v>694</v>
      </c>
      <c r="G320" s="158">
        <v>69.91</v>
      </c>
      <c r="H320" s="158">
        <f t="shared" si="25"/>
        <v>336</v>
      </c>
      <c r="I320" s="171" t="s">
        <v>229</v>
      </c>
      <c r="J320" s="171" t="s">
        <v>3</v>
      </c>
      <c r="K320" s="169" t="s">
        <v>834</v>
      </c>
      <c r="L320" s="172">
        <v>8536501999</v>
      </c>
      <c r="M320" s="171" t="s">
        <v>634</v>
      </c>
      <c r="N320" s="172">
        <v>3</v>
      </c>
      <c r="O320" s="172" t="s">
        <v>1989</v>
      </c>
      <c r="P320" s="193"/>
      <c r="Q320" s="171"/>
      <c r="R320" s="270"/>
      <c r="S320" s="195">
        <v>8717332259250</v>
      </c>
    </row>
    <row r="321" spans="1:19" ht="16.5" x14ac:dyDescent="0.2">
      <c r="A321" s="514"/>
      <c r="B321" s="166" t="s">
        <v>1992</v>
      </c>
      <c r="C321" s="166" t="s">
        <v>1018</v>
      </c>
      <c r="D321" s="168" t="s">
        <v>1021</v>
      </c>
      <c r="E321" s="169" t="s">
        <v>1993</v>
      </c>
      <c r="F321" s="170" t="s">
        <v>694</v>
      </c>
      <c r="G321" s="158">
        <v>69.91</v>
      </c>
      <c r="H321" s="158">
        <f t="shared" si="25"/>
        <v>336</v>
      </c>
      <c r="I321" s="171" t="s">
        <v>229</v>
      </c>
      <c r="J321" s="171" t="s">
        <v>3</v>
      </c>
      <c r="K321" s="169" t="s">
        <v>834</v>
      </c>
      <c r="L321" s="172">
        <v>8536501999</v>
      </c>
      <c r="M321" s="171" t="s">
        <v>634</v>
      </c>
      <c r="N321" s="172">
        <v>28</v>
      </c>
      <c r="O321" s="172" t="s">
        <v>1994</v>
      </c>
      <c r="P321" s="193"/>
      <c r="Q321" s="171"/>
      <c r="R321" s="270"/>
      <c r="S321" s="195">
        <v>8717332259267</v>
      </c>
    </row>
    <row r="322" spans="1:19" x14ac:dyDescent="0.2">
      <c r="A322" s="514"/>
      <c r="B322" s="166" t="s">
        <v>1995</v>
      </c>
      <c r="C322" s="166" t="s">
        <v>1996</v>
      </c>
      <c r="D322" s="168" t="s">
        <v>1997</v>
      </c>
      <c r="E322" s="169" t="s">
        <v>1998</v>
      </c>
      <c r="F322" s="170" t="s">
        <v>694</v>
      </c>
      <c r="G322" s="158">
        <v>69.91</v>
      </c>
      <c r="H322" s="158">
        <f t="shared" si="25"/>
        <v>336</v>
      </c>
      <c r="I322" s="171" t="s">
        <v>229</v>
      </c>
      <c r="J322" s="171" t="s">
        <v>229</v>
      </c>
      <c r="K322" s="169" t="s">
        <v>834</v>
      </c>
      <c r="L322" s="172">
        <v>8536501999</v>
      </c>
      <c r="M322" s="171" t="s">
        <v>634</v>
      </c>
      <c r="N322" s="172">
        <v>0</v>
      </c>
      <c r="O322" s="172" t="s">
        <v>1970</v>
      </c>
      <c r="P322" s="193"/>
      <c r="Q322" s="171"/>
      <c r="R322" s="270"/>
      <c r="S322" s="195" t="s">
        <v>1999</v>
      </c>
    </row>
    <row r="323" spans="1:19" x14ac:dyDescent="0.2">
      <c r="A323" s="514"/>
      <c r="B323" s="166" t="s">
        <v>2000</v>
      </c>
      <c r="C323" s="166" t="s">
        <v>2001</v>
      </c>
      <c r="D323" s="168" t="s">
        <v>2002</v>
      </c>
      <c r="E323" s="169" t="s">
        <v>2003</v>
      </c>
      <c r="F323" s="170" t="s">
        <v>694</v>
      </c>
      <c r="G323" s="158">
        <v>69.91</v>
      </c>
      <c r="H323" s="158">
        <f>ROUND(ROUND(G323*4.8,2),0)</f>
        <v>336</v>
      </c>
      <c r="I323" s="171" t="s">
        <v>229</v>
      </c>
      <c r="J323" s="171" t="s">
        <v>3</v>
      </c>
      <c r="K323" s="169" t="s">
        <v>834</v>
      </c>
      <c r="L323" s="172">
        <v>8536501999</v>
      </c>
      <c r="M323" s="171" t="s">
        <v>634</v>
      </c>
      <c r="N323" s="172">
        <v>12</v>
      </c>
      <c r="O323" s="172" t="s">
        <v>1986</v>
      </c>
      <c r="P323" s="193"/>
      <c r="Q323" s="171"/>
      <c r="R323" s="270"/>
      <c r="S323" s="195" t="s">
        <v>2004</v>
      </c>
    </row>
    <row r="324" spans="1:19" x14ac:dyDescent="0.2">
      <c r="A324" s="514"/>
      <c r="B324" s="166" t="s">
        <v>2005</v>
      </c>
      <c r="C324" s="166" t="s">
        <v>2006</v>
      </c>
      <c r="D324" s="168" t="s">
        <v>2007</v>
      </c>
      <c r="E324" s="169" t="s">
        <v>2008</v>
      </c>
      <c r="F324" s="170" t="s">
        <v>694</v>
      </c>
      <c r="G324" s="158">
        <v>69.91</v>
      </c>
      <c r="H324" s="158">
        <f t="shared" ref="H324:H339" si="26">ROUND(ROUND(G324*4.8,2),0)</f>
        <v>336</v>
      </c>
      <c r="I324" s="171" t="s">
        <v>229</v>
      </c>
      <c r="J324" s="171" t="s">
        <v>229</v>
      </c>
      <c r="K324" s="169" t="s">
        <v>834</v>
      </c>
      <c r="L324" s="172">
        <v>8536501999</v>
      </c>
      <c r="M324" s="171" t="s">
        <v>634</v>
      </c>
      <c r="N324" s="172">
        <v>0</v>
      </c>
      <c r="O324" s="172" t="s">
        <v>1965</v>
      </c>
      <c r="P324" s="193"/>
      <c r="Q324" s="171"/>
      <c r="R324" s="270"/>
      <c r="S324" s="195" t="s">
        <v>2009</v>
      </c>
    </row>
    <row r="325" spans="1:19" x14ac:dyDescent="0.2">
      <c r="A325" s="514"/>
      <c r="B325" s="166" t="s">
        <v>2010</v>
      </c>
      <c r="C325" s="166" t="s">
        <v>2011</v>
      </c>
      <c r="D325" s="168" t="s">
        <v>2012</v>
      </c>
      <c r="E325" s="169" t="s">
        <v>2013</v>
      </c>
      <c r="F325" s="170" t="s">
        <v>694</v>
      </c>
      <c r="G325" s="158">
        <v>69.91</v>
      </c>
      <c r="H325" s="158">
        <f t="shared" si="26"/>
        <v>336</v>
      </c>
      <c r="I325" s="171" t="s">
        <v>229</v>
      </c>
      <c r="J325" s="171" t="s">
        <v>3</v>
      </c>
      <c r="K325" s="169" t="s">
        <v>834</v>
      </c>
      <c r="L325" s="172">
        <v>8536501999</v>
      </c>
      <c r="M325" s="171" t="s">
        <v>634</v>
      </c>
      <c r="N325" s="172">
        <v>27</v>
      </c>
      <c r="O325" s="172" t="s">
        <v>1965</v>
      </c>
      <c r="P325" s="193"/>
      <c r="Q325" s="171"/>
      <c r="R325" s="270"/>
      <c r="S325" s="195" t="s">
        <v>2014</v>
      </c>
    </row>
    <row r="326" spans="1:19" ht="16.5" x14ac:dyDescent="0.2">
      <c r="A326" s="514"/>
      <c r="B326" s="166">
        <v>665000012709</v>
      </c>
      <c r="C326" s="166" t="s">
        <v>2015</v>
      </c>
      <c r="D326" s="280" t="s">
        <v>2016</v>
      </c>
      <c r="E326" s="191" t="s">
        <v>2017</v>
      </c>
      <c r="F326" s="170" t="s">
        <v>694</v>
      </c>
      <c r="G326" s="158">
        <v>230.18</v>
      </c>
      <c r="H326" s="158">
        <f t="shared" si="26"/>
        <v>1105</v>
      </c>
      <c r="I326" s="172" t="s">
        <v>229</v>
      </c>
      <c r="J326" s="172" t="s">
        <v>3</v>
      </c>
      <c r="K326" s="191" t="s">
        <v>834</v>
      </c>
      <c r="L326" s="172">
        <v>8536501999</v>
      </c>
      <c r="M326" s="172" t="s">
        <v>634</v>
      </c>
      <c r="N326" s="172">
        <v>9</v>
      </c>
      <c r="O326" s="172" t="s">
        <v>1481</v>
      </c>
      <c r="P326" s="271"/>
      <c r="Q326" s="172"/>
      <c r="R326" s="270"/>
      <c r="S326" s="195">
        <v>8717332259212</v>
      </c>
    </row>
    <row r="327" spans="1:19" ht="16.5" x14ac:dyDescent="0.2">
      <c r="A327" s="514"/>
      <c r="B327" s="166">
        <v>665000012780</v>
      </c>
      <c r="C327" s="166" t="s">
        <v>2018</v>
      </c>
      <c r="D327" s="280" t="s">
        <v>2019</v>
      </c>
      <c r="E327" s="191" t="s">
        <v>2020</v>
      </c>
      <c r="F327" s="170" t="s">
        <v>694</v>
      </c>
      <c r="G327" s="158">
        <v>230.18</v>
      </c>
      <c r="H327" s="158">
        <f t="shared" si="26"/>
        <v>1105</v>
      </c>
      <c r="I327" s="172" t="s">
        <v>229</v>
      </c>
      <c r="J327" s="172">
        <v>1</v>
      </c>
      <c r="K327" s="191" t="s">
        <v>834</v>
      </c>
      <c r="L327" s="172">
        <v>8536501999</v>
      </c>
      <c r="M327" s="172" t="s">
        <v>634</v>
      </c>
      <c r="N327" s="172">
        <v>36</v>
      </c>
      <c r="O327" s="172" t="s">
        <v>1669</v>
      </c>
      <c r="P327" s="271"/>
      <c r="Q327" s="172"/>
      <c r="R327" s="270"/>
      <c r="S327" s="195">
        <v>8717332259229</v>
      </c>
    </row>
    <row r="328" spans="1:19" x14ac:dyDescent="0.2">
      <c r="A328" s="518"/>
      <c r="B328" s="166" t="s">
        <v>2021</v>
      </c>
      <c r="C328" s="166" t="s">
        <v>2022</v>
      </c>
      <c r="D328" s="168" t="s">
        <v>2023</v>
      </c>
      <c r="E328" s="191" t="s">
        <v>2024</v>
      </c>
      <c r="F328" s="170" t="s">
        <v>694</v>
      </c>
      <c r="G328" s="158">
        <v>69.16</v>
      </c>
      <c r="H328" s="158">
        <f t="shared" si="26"/>
        <v>332</v>
      </c>
      <c r="I328" s="171" t="s">
        <v>229</v>
      </c>
      <c r="J328" s="171" t="s">
        <v>229</v>
      </c>
      <c r="K328" s="191" t="s">
        <v>834</v>
      </c>
      <c r="L328" s="172" t="s">
        <v>2691</v>
      </c>
      <c r="M328" s="209" t="s">
        <v>634</v>
      </c>
      <c r="N328" s="172">
        <v>0</v>
      </c>
      <c r="O328" s="289">
        <v>0.27</v>
      </c>
      <c r="P328" s="193"/>
      <c r="Q328" s="209"/>
      <c r="R328" s="270" t="s">
        <v>1510</v>
      </c>
      <c r="S328" s="195">
        <v>8717332828876</v>
      </c>
    </row>
    <row r="329" spans="1:19" x14ac:dyDescent="0.2">
      <c r="A329" s="514"/>
      <c r="B329" s="181" t="s">
        <v>2025</v>
      </c>
      <c r="C329" s="182"/>
      <c r="D329" s="183" t="s">
        <v>1180</v>
      </c>
      <c r="E329" s="182"/>
      <c r="F329" s="184"/>
      <c r="G329" s="520"/>
      <c r="H329" s="185"/>
      <c r="I329" s="186"/>
      <c r="J329" s="186"/>
      <c r="K329" s="182" t="s">
        <v>1180</v>
      </c>
      <c r="L329" s="186"/>
      <c r="M329" s="186"/>
      <c r="N329" s="186" t="s">
        <v>1180</v>
      </c>
      <c r="O329" s="186" t="s">
        <v>1180</v>
      </c>
      <c r="P329" s="422"/>
      <c r="Q329" s="188"/>
      <c r="R329" s="189"/>
      <c r="S329" s="451"/>
    </row>
    <row r="330" spans="1:19" x14ac:dyDescent="0.2">
      <c r="A330" s="514"/>
      <c r="B330" s="166" t="s">
        <v>2026</v>
      </c>
      <c r="C330" s="167" t="s">
        <v>2027</v>
      </c>
      <c r="D330" s="168" t="s">
        <v>2028</v>
      </c>
      <c r="E330" s="169" t="s">
        <v>2029</v>
      </c>
      <c r="F330" s="170" t="s">
        <v>694</v>
      </c>
      <c r="G330" s="158">
        <v>39.29</v>
      </c>
      <c r="H330" s="158">
        <f t="shared" si="26"/>
        <v>189</v>
      </c>
      <c r="I330" s="171" t="s">
        <v>229</v>
      </c>
      <c r="J330" s="172">
        <v>1</v>
      </c>
      <c r="K330" s="169" t="s">
        <v>1167</v>
      </c>
      <c r="L330" s="172">
        <v>8536501999</v>
      </c>
      <c r="M330" s="171" t="s">
        <v>634</v>
      </c>
      <c r="N330" s="172">
        <v>59</v>
      </c>
      <c r="O330" s="172" t="s">
        <v>2030</v>
      </c>
      <c r="P330" s="193"/>
      <c r="Q330" s="171" t="s">
        <v>1137</v>
      </c>
      <c r="R330" s="270"/>
      <c r="S330" s="195">
        <v>8717332250073</v>
      </c>
    </row>
    <row r="331" spans="1:19" x14ac:dyDescent="0.2">
      <c r="A331" s="514"/>
      <c r="B331" s="166" t="s">
        <v>2031</v>
      </c>
      <c r="C331" s="167" t="s">
        <v>2032</v>
      </c>
      <c r="D331" s="168" t="s">
        <v>2033</v>
      </c>
      <c r="E331" s="169" t="s">
        <v>2034</v>
      </c>
      <c r="F331" s="170" t="s">
        <v>694</v>
      </c>
      <c r="G331" s="158">
        <v>98.89</v>
      </c>
      <c r="H331" s="158">
        <f t="shared" si="26"/>
        <v>475</v>
      </c>
      <c r="I331" s="171" t="s">
        <v>229</v>
      </c>
      <c r="J331" s="171" t="s">
        <v>3</v>
      </c>
      <c r="K331" s="169" t="s">
        <v>1167</v>
      </c>
      <c r="L331" s="172">
        <v>8536501999</v>
      </c>
      <c r="M331" s="171" t="s">
        <v>634</v>
      </c>
      <c r="N331" s="172">
        <v>23</v>
      </c>
      <c r="O331" s="172" t="s">
        <v>1148</v>
      </c>
      <c r="P331" s="193"/>
      <c r="Q331" s="171" t="s">
        <v>1137</v>
      </c>
      <c r="R331" s="270"/>
      <c r="S331" s="195">
        <v>8717332250080</v>
      </c>
    </row>
    <row r="332" spans="1:19" x14ac:dyDescent="0.2">
      <c r="A332" s="514"/>
      <c r="B332" s="166" t="s">
        <v>2035</v>
      </c>
      <c r="C332" s="167" t="s">
        <v>2036</v>
      </c>
      <c r="D332" s="168" t="s">
        <v>2037</v>
      </c>
      <c r="E332" s="169" t="s">
        <v>2038</v>
      </c>
      <c r="F332" s="170" t="s">
        <v>694</v>
      </c>
      <c r="G332" s="158">
        <v>39.29</v>
      </c>
      <c r="H332" s="158">
        <f t="shared" si="26"/>
        <v>189</v>
      </c>
      <c r="I332" s="171" t="s">
        <v>229</v>
      </c>
      <c r="J332" s="171" t="s">
        <v>3</v>
      </c>
      <c r="K332" s="169" t="s">
        <v>1167</v>
      </c>
      <c r="L332" s="172">
        <v>8536501999</v>
      </c>
      <c r="M332" s="171" t="s">
        <v>634</v>
      </c>
      <c r="N332" s="172">
        <v>69</v>
      </c>
      <c r="O332" s="172" t="s">
        <v>1639</v>
      </c>
      <c r="P332" s="193"/>
      <c r="Q332" s="171" t="s">
        <v>1137</v>
      </c>
      <c r="R332" s="270"/>
      <c r="S332" s="195">
        <v>8717332250097</v>
      </c>
    </row>
    <row r="333" spans="1:19" x14ac:dyDescent="0.2">
      <c r="A333" s="514"/>
      <c r="B333" s="166" t="s">
        <v>2039</v>
      </c>
      <c r="C333" s="167" t="s">
        <v>2040</v>
      </c>
      <c r="D333" s="168" t="s">
        <v>2041</v>
      </c>
      <c r="E333" s="169" t="s">
        <v>2042</v>
      </c>
      <c r="F333" s="170" t="s">
        <v>694</v>
      </c>
      <c r="G333" s="158">
        <v>98.89</v>
      </c>
      <c r="H333" s="158">
        <f t="shared" si="26"/>
        <v>475</v>
      </c>
      <c r="I333" s="171" t="s">
        <v>229</v>
      </c>
      <c r="J333" s="171" t="s">
        <v>3</v>
      </c>
      <c r="K333" s="169" t="s">
        <v>1167</v>
      </c>
      <c r="L333" s="172">
        <v>8536501999</v>
      </c>
      <c r="M333" s="171" t="s">
        <v>634</v>
      </c>
      <c r="N333" s="172">
        <v>4</v>
      </c>
      <c r="O333" s="172" t="s">
        <v>1952</v>
      </c>
      <c r="P333" s="193"/>
      <c r="Q333" s="171" t="s">
        <v>1137</v>
      </c>
      <c r="R333" s="270"/>
      <c r="S333" s="195">
        <v>8717332250103</v>
      </c>
    </row>
    <row r="334" spans="1:19" x14ac:dyDescent="0.2">
      <c r="A334" s="514"/>
      <c r="B334" s="166" t="s">
        <v>2043</v>
      </c>
      <c r="C334" s="167" t="s">
        <v>2044</v>
      </c>
      <c r="D334" s="168" t="s">
        <v>2045</v>
      </c>
      <c r="E334" s="169" t="s">
        <v>2046</v>
      </c>
      <c r="F334" s="170" t="s">
        <v>694</v>
      </c>
      <c r="G334" s="158">
        <v>59.2</v>
      </c>
      <c r="H334" s="158">
        <f t="shared" si="26"/>
        <v>284</v>
      </c>
      <c r="I334" s="171" t="s">
        <v>229</v>
      </c>
      <c r="J334" s="171" t="s">
        <v>3</v>
      </c>
      <c r="K334" s="169" t="s">
        <v>1167</v>
      </c>
      <c r="L334" s="172">
        <v>8536501999</v>
      </c>
      <c r="M334" s="171" t="s">
        <v>634</v>
      </c>
      <c r="N334" s="172">
        <v>17</v>
      </c>
      <c r="O334" s="172" t="s">
        <v>1639</v>
      </c>
      <c r="P334" s="468"/>
      <c r="Q334" s="171" t="s">
        <v>1137</v>
      </c>
      <c r="R334" s="270"/>
      <c r="S334" s="195">
        <v>8717332258024</v>
      </c>
    </row>
    <row r="335" spans="1:19" x14ac:dyDescent="0.2">
      <c r="A335" s="514"/>
      <c r="B335" s="166" t="s">
        <v>2047</v>
      </c>
      <c r="C335" s="167" t="s">
        <v>2048</v>
      </c>
      <c r="D335" s="168" t="s">
        <v>2049</v>
      </c>
      <c r="E335" s="169" t="s">
        <v>2050</v>
      </c>
      <c r="F335" s="170" t="s">
        <v>694</v>
      </c>
      <c r="G335" s="158">
        <v>39.29</v>
      </c>
      <c r="H335" s="158">
        <f t="shared" si="26"/>
        <v>189</v>
      </c>
      <c r="I335" s="171" t="s">
        <v>229</v>
      </c>
      <c r="J335" s="171" t="s">
        <v>3</v>
      </c>
      <c r="K335" s="169" t="s">
        <v>1167</v>
      </c>
      <c r="L335" s="172">
        <v>8536501999</v>
      </c>
      <c r="M335" s="171" t="s">
        <v>634</v>
      </c>
      <c r="N335" s="172">
        <v>135</v>
      </c>
      <c r="O335" s="172" t="s">
        <v>2051</v>
      </c>
      <c r="P335" s="193"/>
      <c r="Q335" s="171" t="s">
        <v>1137</v>
      </c>
      <c r="R335" s="270"/>
      <c r="S335" s="195">
        <v>8717332250110</v>
      </c>
    </row>
    <row r="336" spans="1:19" ht="16.5" x14ac:dyDescent="0.2">
      <c r="A336" s="514"/>
      <c r="B336" s="166" t="s">
        <v>2052</v>
      </c>
      <c r="C336" s="166" t="s">
        <v>584</v>
      </c>
      <c r="D336" s="168" t="s">
        <v>583</v>
      </c>
      <c r="E336" s="169" t="s">
        <v>2053</v>
      </c>
      <c r="F336" s="170" t="s">
        <v>694</v>
      </c>
      <c r="G336" s="158">
        <v>36.159999999999997</v>
      </c>
      <c r="H336" s="158">
        <f t="shared" si="26"/>
        <v>174</v>
      </c>
      <c r="I336" s="171" t="s">
        <v>229</v>
      </c>
      <c r="J336" s="171" t="s">
        <v>3</v>
      </c>
      <c r="K336" s="169" t="s">
        <v>834</v>
      </c>
      <c r="L336" s="172">
        <v>8536501999</v>
      </c>
      <c r="M336" s="171" t="s">
        <v>634</v>
      </c>
      <c r="N336" s="172">
        <v>3</v>
      </c>
      <c r="O336" s="172" t="s">
        <v>1965</v>
      </c>
      <c r="P336" s="193"/>
      <c r="Q336" s="171"/>
      <c r="R336" s="270"/>
      <c r="S336" s="195">
        <v>8717332259090</v>
      </c>
    </row>
    <row r="337" spans="1:19" ht="16.5" x14ac:dyDescent="0.2">
      <c r="A337" s="514"/>
      <c r="B337" s="166" t="s">
        <v>2054</v>
      </c>
      <c r="C337" s="166" t="s">
        <v>586</v>
      </c>
      <c r="D337" s="168" t="s">
        <v>585</v>
      </c>
      <c r="E337" s="169" t="s">
        <v>2055</v>
      </c>
      <c r="F337" s="170" t="s">
        <v>694</v>
      </c>
      <c r="G337" s="158">
        <v>36.159999999999997</v>
      </c>
      <c r="H337" s="158">
        <f t="shared" si="26"/>
        <v>174</v>
      </c>
      <c r="I337" s="171" t="s">
        <v>229</v>
      </c>
      <c r="J337" s="171" t="s">
        <v>3</v>
      </c>
      <c r="K337" s="169" t="s">
        <v>834</v>
      </c>
      <c r="L337" s="172">
        <v>8536501999</v>
      </c>
      <c r="M337" s="171" t="s">
        <v>634</v>
      </c>
      <c r="N337" s="172">
        <v>146</v>
      </c>
      <c r="O337" s="172" t="s">
        <v>1159</v>
      </c>
      <c r="P337" s="193"/>
      <c r="Q337" s="171"/>
      <c r="R337" s="270"/>
      <c r="S337" s="195">
        <v>8717332259168</v>
      </c>
    </row>
    <row r="338" spans="1:19" ht="16.5" x14ac:dyDescent="0.2">
      <c r="A338" s="514"/>
      <c r="B338" s="166" t="s">
        <v>2056</v>
      </c>
      <c r="C338" s="166" t="s">
        <v>2057</v>
      </c>
      <c r="D338" s="168" t="s">
        <v>2058</v>
      </c>
      <c r="E338" s="169" t="s">
        <v>2059</v>
      </c>
      <c r="F338" s="170" t="s">
        <v>694</v>
      </c>
      <c r="G338" s="158">
        <v>36.159999999999997</v>
      </c>
      <c r="H338" s="158">
        <f t="shared" si="26"/>
        <v>174</v>
      </c>
      <c r="I338" s="171" t="s">
        <v>229</v>
      </c>
      <c r="J338" s="171" t="s">
        <v>3</v>
      </c>
      <c r="K338" s="169" t="s">
        <v>834</v>
      </c>
      <c r="L338" s="172">
        <v>8536501999</v>
      </c>
      <c r="M338" s="171" t="s">
        <v>634</v>
      </c>
      <c r="N338" s="172">
        <v>2</v>
      </c>
      <c r="O338" s="172" t="s">
        <v>1970</v>
      </c>
      <c r="P338" s="193"/>
      <c r="Q338" s="171"/>
      <c r="R338" s="270"/>
      <c r="S338" s="195" t="s">
        <v>2060</v>
      </c>
    </row>
    <row r="339" spans="1:19" ht="16.5" x14ac:dyDescent="0.2">
      <c r="A339" s="514"/>
      <c r="B339" s="166" t="s">
        <v>2061</v>
      </c>
      <c r="C339" s="166" t="s">
        <v>2062</v>
      </c>
      <c r="D339" s="168" t="s">
        <v>2063</v>
      </c>
      <c r="E339" s="169" t="s">
        <v>2064</v>
      </c>
      <c r="F339" s="170" t="s">
        <v>694</v>
      </c>
      <c r="G339" s="158">
        <v>36.159999999999997</v>
      </c>
      <c r="H339" s="158">
        <f t="shared" si="26"/>
        <v>174</v>
      </c>
      <c r="I339" s="171" t="s">
        <v>229</v>
      </c>
      <c r="J339" s="171" t="s">
        <v>3</v>
      </c>
      <c r="K339" s="169" t="s">
        <v>834</v>
      </c>
      <c r="L339" s="172">
        <v>8536501999</v>
      </c>
      <c r="M339" s="171" t="s">
        <v>634</v>
      </c>
      <c r="N339" s="172">
        <v>8</v>
      </c>
      <c r="O339" s="172" t="s">
        <v>1965</v>
      </c>
      <c r="P339" s="193"/>
      <c r="Q339" s="171"/>
      <c r="R339" s="270"/>
      <c r="S339" s="195" t="s">
        <v>2065</v>
      </c>
    </row>
    <row r="340" spans="1:19" x14ac:dyDescent="0.2">
      <c r="A340" s="514"/>
      <c r="B340" s="166" t="s">
        <v>2066</v>
      </c>
      <c r="C340" s="166" t="s">
        <v>2067</v>
      </c>
      <c r="D340" s="168" t="s">
        <v>2068</v>
      </c>
      <c r="E340" s="169" t="s">
        <v>2069</v>
      </c>
      <c r="F340" s="170" t="s">
        <v>694</v>
      </c>
      <c r="G340" s="158">
        <v>36.159999999999997</v>
      </c>
      <c r="H340" s="158">
        <f>ROUND(ROUND(G340*4.8,2),0)</f>
        <v>174</v>
      </c>
      <c r="I340" s="171" t="s">
        <v>229</v>
      </c>
      <c r="J340" s="171" t="s">
        <v>3</v>
      </c>
      <c r="K340" s="169" t="s">
        <v>834</v>
      </c>
      <c r="L340" s="172">
        <v>8536501999</v>
      </c>
      <c r="M340" s="171" t="s">
        <v>634</v>
      </c>
      <c r="N340" s="172">
        <v>2</v>
      </c>
      <c r="O340" s="172" t="s">
        <v>1965</v>
      </c>
      <c r="P340" s="193"/>
      <c r="Q340" s="171"/>
      <c r="R340" s="270"/>
      <c r="S340" s="195" t="s">
        <v>2070</v>
      </c>
    </row>
    <row r="341" spans="1:19" x14ac:dyDescent="0.2">
      <c r="A341" s="514"/>
      <c r="B341" s="166" t="s">
        <v>2071</v>
      </c>
      <c r="C341" s="166" t="s">
        <v>2072</v>
      </c>
      <c r="D341" s="168" t="s">
        <v>2073</v>
      </c>
      <c r="E341" s="169" t="s">
        <v>2074</v>
      </c>
      <c r="F341" s="170" t="s">
        <v>694</v>
      </c>
      <c r="G341" s="158">
        <v>36.159999999999997</v>
      </c>
      <c r="H341" s="158">
        <f t="shared" ref="H341:H356" si="27">ROUND(ROUND(G341*4.8,2),0)</f>
        <v>174</v>
      </c>
      <c r="I341" s="171" t="s">
        <v>229</v>
      </c>
      <c r="J341" s="171" t="s">
        <v>3</v>
      </c>
      <c r="K341" s="169" t="s">
        <v>834</v>
      </c>
      <c r="L341" s="172">
        <v>8536501999</v>
      </c>
      <c r="M341" s="171" t="s">
        <v>634</v>
      </c>
      <c r="N341" s="172">
        <v>23</v>
      </c>
      <c r="O341" s="172" t="s">
        <v>1148</v>
      </c>
      <c r="P341" s="193"/>
      <c r="Q341" s="171"/>
      <c r="R341" s="270"/>
      <c r="S341" s="195" t="s">
        <v>2075</v>
      </c>
    </row>
    <row r="342" spans="1:19" x14ac:dyDescent="0.2">
      <c r="A342" s="514"/>
      <c r="B342" s="181" t="s">
        <v>2076</v>
      </c>
      <c r="C342" s="182"/>
      <c r="D342" s="183" t="s">
        <v>1180</v>
      </c>
      <c r="E342" s="182"/>
      <c r="F342" s="184"/>
      <c r="G342" s="520"/>
      <c r="H342" s="185"/>
      <c r="I342" s="186"/>
      <c r="J342" s="186"/>
      <c r="K342" s="182" t="s">
        <v>1180</v>
      </c>
      <c r="L342" s="186"/>
      <c r="M342" s="186"/>
      <c r="N342" s="186" t="s">
        <v>1180</v>
      </c>
      <c r="O342" s="186" t="s">
        <v>1180</v>
      </c>
      <c r="P342" s="422"/>
      <c r="Q342" s="186"/>
      <c r="R342" s="186"/>
      <c r="S342" s="451"/>
    </row>
    <row r="343" spans="1:19" x14ac:dyDescent="0.2">
      <c r="A343" s="518"/>
      <c r="B343" s="166" t="s">
        <v>2077</v>
      </c>
      <c r="C343" s="167" t="s">
        <v>2078</v>
      </c>
      <c r="D343" s="168" t="s">
        <v>2079</v>
      </c>
      <c r="E343" s="169" t="s">
        <v>2080</v>
      </c>
      <c r="F343" s="170" t="s">
        <v>694</v>
      </c>
      <c r="G343" s="158">
        <v>1314.87</v>
      </c>
      <c r="H343" s="158">
        <f t="shared" si="27"/>
        <v>6311</v>
      </c>
      <c r="I343" s="171" t="s">
        <v>229</v>
      </c>
      <c r="J343" s="171" t="s">
        <v>3</v>
      </c>
      <c r="K343" s="169" t="s">
        <v>1167</v>
      </c>
      <c r="L343" s="172">
        <v>8536501999</v>
      </c>
      <c r="M343" s="171" t="s">
        <v>677</v>
      </c>
      <c r="N343" s="172">
        <v>1</v>
      </c>
      <c r="O343" s="172" t="s">
        <v>2081</v>
      </c>
      <c r="P343" s="193"/>
      <c r="Q343" s="171"/>
      <c r="R343" s="270"/>
      <c r="S343" s="195">
        <v>8717332019847</v>
      </c>
    </row>
    <row r="344" spans="1:19" x14ac:dyDescent="0.2">
      <c r="A344" s="518"/>
      <c r="B344" s="166" t="s">
        <v>2082</v>
      </c>
      <c r="C344" s="167" t="s">
        <v>2083</v>
      </c>
      <c r="D344" s="168" t="s">
        <v>2084</v>
      </c>
      <c r="E344" s="169" t="s">
        <v>2085</v>
      </c>
      <c r="F344" s="170" t="s">
        <v>694</v>
      </c>
      <c r="G344" s="158">
        <v>1101.8900000000001</v>
      </c>
      <c r="H344" s="158">
        <f t="shared" si="27"/>
        <v>5289</v>
      </c>
      <c r="I344" s="171" t="s">
        <v>229</v>
      </c>
      <c r="J344" s="171" t="s">
        <v>3</v>
      </c>
      <c r="K344" s="169" t="s">
        <v>1167</v>
      </c>
      <c r="L344" s="172">
        <v>8536501999</v>
      </c>
      <c r="M344" s="171" t="s">
        <v>677</v>
      </c>
      <c r="N344" s="172" t="s">
        <v>1180</v>
      </c>
      <c r="O344" s="172" t="s">
        <v>2086</v>
      </c>
      <c r="P344" s="193"/>
      <c r="Q344" s="171"/>
      <c r="R344" s="270"/>
      <c r="S344" s="195">
        <v>8717332019830</v>
      </c>
    </row>
    <row r="345" spans="1:19" ht="16.5" x14ac:dyDescent="0.2">
      <c r="A345" s="518"/>
      <c r="B345" s="166" t="s">
        <v>2087</v>
      </c>
      <c r="C345" s="167" t="s">
        <v>2088</v>
      </c>
      <c r="D345" s="168" t="s">
        <v>260</v>
      </c>
      <c r="E345" s="169" t="s">
        <v>2089</v>
      </c>
      <c r="F345" s="170" t="s">
        <v>694</v>
      </c>
      <c r="G345" s="158">
        <v>393</v>
      </c>
      <c r="H345" s="158">
        <f t="shared" si="27"/>
        <v>1886</v>
      </c>
      <c r="I345" s="171" t="s">
        <v>229</v>
      </c>
      <c r="J345" s="171" t="s">
        <v>3</v>
      </c>
      <c r="K345" s="169" t="s">
        <v>1167</v>
      </c>
      <c r="L345" s="172">
        <v>8536501999</v>
      </c>
      <c r="M345" s="206" t="s">
        <v>634</v>
      </c>
      <c r="N345" s="172">
        <v>5</v>
      </c>
      <c r="O345" s="172" t="s">
        <v>1154</v>
      </c>
      <c r="P345" s="193"/>
      <c r="Q345" s="171"/>
      <c r="R345" s="270"/>
      <c r="S345" s="195">
        <v>8717332003648</v>
      </c>
    </row>
    <row r="346" spans="1:19" x14ac:dyDescent="0.2">
      <c r="A346" s="514"/>
      <c r="B346" s="181" t="s">
        <v>2090</v>
      </c>
      <c r="C346" s="182"/>
      <c r="D346" s="183" t="s">
        <v>1180</v>
      </c>
      <c r="E346" s="182"/>
      <c r="F346" s="184"/>
      <c r="G346" s="520"/>
      <c r="H346" s="185"/>
      <c r="I346" s="186"/>
      <c r="J346" s="186"/>
      <c r="K346" s="182" t="s">
        <v>1180</v>
      </c>
      <c r="L346" s="186"/>
      <c r="M346" s="186"/>
      <c r="N346" s="186" t="s">
        <v>1180</v>
      </c>
      <c r="O346" s="186" t="s">
        <v>1180</v>
      </c>
      <c r="P346" s="422"/>
      <c r="Q346" s="186"/>
      <c r="R346" s="188"/>
      <c r="S346" s="451"/>
    </row>
    <row r="347" spans="1:19" x14ac:dyDescent="0.2">
      <c r="A347" s="514"/>
      <c r="B347" s="166" t="s">
        <v>2091</v>
      </c>
      <c r="C347" s="167" t="s">
        <v>2092</v>
      </c>
      <c r="D347" s="168" t="s">
        <v>2093</v>
      </c>
      <c r="E347" s="169" t="s">
        <v>2094</v>
      </c>
      <c r="F347" s="170" t="s">
        <v>694</v>
      </c>
      <c r="G347" s="158">
        <v>51.3</v>
      </c>
      <c r="H347" s="158">
        <f t="shared" si="27"/>
        <v>246</v>
      </c>
      <c r="I347" s="171" t="s">
        <v>229</v>
      </c>
      <c r="J347" s="171" t="s">
        <v>3</v>
      </c>
      <c r="K347" s="169" t="s">
        <v>1167</v>
      </c>
      <c r="L347" s="172">
        <v>3919908099</v>
      </c>
      <c r="M347" s="171" t="s">
        <v>677</v>
      </c>
      <c r="N347" s="172">
        <v>9</v>
      </c>
      <c r="O347" s="172" t="s">
        <v>1322</v>
      </c>
      <c r="P347" s="421"/>
      <c r="Q347" s="171" t="s">
        <v>603</v>
      </c>
      <c r="R347" s="270"/>
      <c r="S347" s="195" t="s">
        <v>2095</v>
      </c>
    </row>
    <row r="348" spans="1:19" x14ac:dyDescent="0.2">
      <c r="A348" s="514" t="s">
        <v>1839</v>
      </c>
      <c r="B348" s="166" t="s">
        <v>2096</v>
      </c>
      <c r="C348" s="167" t="s">
        <v>737</v>
      </c>
      <c r="D348" s="168" t="s">
        <v>736</v>
      </c>
      <c r="E348" s="169" t="s">
        <v>2097</v>
      </c>
      <c r="F348" s="170" t="s">
        <v>694</v>
      </c>
      <c r="G348" s="158">
        <v>32.51</v>
      </c>
      <c r="H348" s="158">
        <f t="shared" si="27"/>
        <v>156</v>
      </c>
      <c r="I348" s="171" t="s">
        <v>229</v>
      </c>
      <c r="J348" s="171" t="s">
        <v>3</v>
      </c>
      <c r="K348" s="169" t="s">
        <v>1167</v>
      </c>
      <c r="L348" s="565">
        <v>70060090</v>
      </c>
      <c r="M348" s="171" t="s">
        <v>677</v>
      </c>
      <c r="N348" s="172">
        <v>131</v>
      </c>
      <c r="O348" s="172" t="s">
        <v>1426</v>
      </c>
      <c r="P348" s="193"/>
      <c r="Q348" s="171"/>
      <c r="R348" s="270"/>
      <c r="S348" s="195">
        <v>8717332252374</v>
      </c>
    </row>
    <row r="349" spans="1:19" x14ac:dyDescent="0.2">
      <c r="A349" s="514" t="s">
        <v>1839</v>
      </c>
      <c r="B349" s="166" t="s">
        <v>2098</v>
      </c>
      <c r="C349" s="167" t="s">
        <v>2099</v>
      </c>
      <c r="D349" s="168" t="s">
        <v>2100</v>
      </c>
      <c r="E349" s="169" t="s">
        <v>2101</v>
      </c>
      <c r="F349" s="170" t="s">
        <v>694</v>
      </c>
      <c r="G349" s="158">
        <v>24.11</v>
      </c>
      <c r="H349" s="158">
        <f t="shared" si="27"/>
        <v>116</v>
      </c>
      <c r="I349" s="171" t="s">
        <v>229</v>
      </c>
      <c r="J349" s="171" t="s">
        <v>3</v>
      </c>
      <c r="K349" s="169" t="s">
        <v>1167</v>
      </c>
      <c r="L349" s="565">
        <v>70060090</v>
      </c>
      <c r="M349" s="171" t="s">
        <v>678</v>
      </c>
      <c r="N349" s="172">
        <v>12</v>
      </c>
      <c r="O349" s="172" t="s">
        <v>1451</v>
      </c>
      <c r="P349" s="193"/>
      <c r="Q349" s="171" t="s">
        <v>603</v>
      </c>
      <c r="R349" s="270"/>
      <c r="S349" s="195">
        <v>8717332003518</v>
      </c>
    </row>
    <row r="350" spans="1:19" x14ac:dyDescent="0.2">
      <c r="A350" s="514"/>
      <c r="B350" s="166" t="s">
        <v>2102</v>
      </c>
      <c r="C350" s="167" t="s">
        <v>2103</v>
      </c>
      <c r="D350" s="168" t="s">
        <v>2104</v>
      </c>
      <c r="E350" s="169" t="s">
        <v>2105</v>
      </c>
      <c r="F350" s="170" t="s">
        <v>694</v>
      </c>
      <c r="G350" s="158">
        <v>19.04</v>
      </c>
      <c r="H350" s="158">
        <f t="shared" si="27"/>
        <v>91</v>
      </c>
      <c r="I350" s="171" t="s">
        <v>229</v>
      </c>
      <c r="J350" s="171" t="s">
        <v>3</v>
      </c>
      <c r="K350" s="169" t="s">
        <v>1167</v>
      </c>
      <c r="L350" s="172">
        <v>7610909000</v>
      </c>
      <c r="M350" s="171" t="s">
        <v>677</v>
      </c>
      <c r="N350" s="172">
        <v>12</v>
      </c>
      <c r="O350" s="172" t="s">
        <v>1493</v>
      </c>
      <c r="P350" s="193"/>
      <c r="Q350" s="171" t="s">
        <v>603</v>
      </c>
      <c r="R350" s="270"/>
      <c r="S350" s="195">
        <v>8717332019700</v>
      </c>
    </row>
    <row r="351" spans="1:19" x14ac:dyDescent="0.2">
      <c r="A351" s="514"/>
      <c r="B351" s="283" t="s">
        <v>2106</v>
      </c>
      <c r="C351" s="169" t="s">
        <v>271</v>
      </c>
      <c r="D351" s="193" t="s">
        <v>270</v>
      </c>
      <c r="E351" s="288" t="s">
        <v>2107</v>
      </c>
      <c r="F351" s="208" t="s">
        <v>694</v>
      </c>
      <c r="G351" s="158">
        <v>1.72</v>
      </c>
      <c r="H351" s="158">
        <f t="shared" si="27"/>
        <v>8</v>
      </c>
      <c r="I351" s="171" t="s">
        <v>229</v>
      </c>
      <c r="J351" s="171" t="s">
        <v>3</v>
      </c>
      <c r="K351" s="288" t="s">
        <v>1167</v>
      </c>
      <c r="L351" s="286">
        <v>85319010</v>
      </c>
      <c r="M351" s="270" t="s">
        <v>634</v>
      </c>
      <c r="N351" s="172">
        <v>401</v>
      </c>
      <c r="O351" s="172" t="s">
        <v>1493</v>
      </c>
      <c r="P351" s="462"/>
      <c r="Q351" s="270" t="s">
        <v>603</v>
      </c>
      <c r="R351" s="270"/>
      <c r="S351" s="195">
        <v>8717332022724</v>
      </c>
    </row>
    <row r="352" spans="1:19" x14ac:dyDescent="0.2">
      <c r="A352" s="514"/>
      <c r="B352" s="166" t="s">
        <v>2108</v>
      </c>
      <c r="C352" s="167" t="s">
        <v>2109</v>
      </c>
      <c r="D352" s="168" t="s">
        <v>2110</v>
      </c>
      <c r="E352" s="169" t="s">
        <v>2111</v>
      </c>
      <c r="F352" s="170" t="s">
        <v>694</v>
      </c>
      <c r="G352" s="158">
        <v>6.78</v>
      </c>
      <c r="H352" s="158">
        <f t="shared" si="27"/>
        <v>33</v>
      </c>
      <c r="I352" s="171" t="s">
        <v>229</v>
      </c>
      <c r="J352" s="171" t="s">
        <v>3</v>
      </c>
      <c r="K352" s="169" t="s">
        <v>1167</v>
      </c>
      <c r="L352" s="172">
        <v>3926909790</v>
      </c>
      <c r="M352" s="171" t="s">
        <v>677</v>
      </c>
      <c r="N352" s="172">
        <v>103</v>
      </c>
      <c r="O352" s="172" t="s">
        <v>1743</v>
      </c>
      <c r="P352" s="193"/>
      <c r="Q352" s="171" t="s">
        <v>603</v>
      </c>
      <c r="R352" s="270"/>
      <c r="S352" s="195">
        <v>871733209655</v>
      </c>
    </row>
    <row r="353" spans="1:19" ht="16.5" x14ac:dyDescent="0.2">
      <c r="A353" s="514"/>
      <c r="B353" s="283" t="s">
        <v>2112</v>
      </c>
      <c r="C353" s="169" t="s">
        <v>2113</v>
      </c>
      <c r="D353" s="193" t="s">
        <v>2114</v>
      </c>
      <c r="E353" s="288" t="s">
        <v>2115</v>
      </c>
      <c r="F353" s="208" t="s">
        <v>694</v>
      </c>
      <c r="G353" s="158">
        <v>13.15</v>
      </c>
      <c r="H353" s="158">
        <f t="shared" si="27"/>
        <v>63</v>
      </c>
      <c r="I353" s="171" t="s">
        <v>229</v>
      </c>
      <c r="J353" s="171" t="s">
        <v>3</v>
      </c>
      <c r="K353" s="288" t="s">
        <v>1167</v>
      </c>
      <c r="L353" s="286">
        <v>3919101990</v>
      </c>
      <c r="M353" s="270" t="s">
        <v>677</v>
      </c>
      <c r="N353" s="172">
        <v>22</v>
      </c>
      <c r="O353" s="172" t="s">
        <v>2116</v>
      </c>
      <c r="P353" s="462" t="s">
        <v>2740</v>
      </c>
      <c r="Q353" s="270" t="s">
        <v>603</v>
      </c>
      <c r="R353" s="270"/>
      <c r="S353" s="195">
        <v>8717332003501</v>
      </c>
    </row>
    <row r="354" spans="1:19" x14ac:dyDescent="0.2">
      <c r="A354" s="514"/>
      <c r="B354" s="283" t="s">
        <v>2117</v>
      </c>
      <c r="C354" s="169" t="s">
        <v>1026</v>
      </c>
      <c r="D354" s="193" t="s">
        <v>1027</v>
      </c>
      <c r="E354" s="288" t="s">
        <v>2118</v>
      </c>
      <c r="F354" s="208" t="s">
        <v>694</v>
      </c>
      <c r="G354" s="158">
        <v>28.87</v>
      </c>
      <c r="H354" s="158">
        <f t="shared" si="27"/>
        <v>139</v>
      </c>
      <c r="I354" s="171" t="s">
        <v>229</v>
      </c>
      <c r="J354" s="171" t="s">
        <v>3</v>
      </c>
      <c r="K354" s="288" t="s">
        <v>1167</v>
      </c>
      <c r="L354" s="286">
        <v>3926909790</v>
      </c>
      <c r="M354" s="270" t="s">
        <v>634</v>
      </c>
      <c r="N354" s="172">
        <v>8</v>
      </c>
      <c r="O354" s="172" t="s">
        <v>2119</v>
      </c>
      <c r="P354" s="462" t="s">
        <v>2741</v>
      </c>
      <c r="Q354" s="270"/>
      <c r="R354" s="270"/>
      <c r="S354" s="195">
        <v>8717332324859</v>
      </c>
    </row>
    <row r="355" spans="1:19" x14ac:dyDescent="0.2">
      <c r="A355" s="514"/>
      <c r="B355" s="283" t="s">
        <v>2120</v>
      </c>
      <c r="C355" s="169" t="s">
        <v>2121</v>
      </c>
      <c r="D355" s="193" t="s">
        <v>2122</v>
      </c>
      <c r="E355" s="288" t="s">
        <v>2123</v>
      </c>
      <c r="F355" s="208" t="s">
        <v>694</v>
      </c>
      <c r="G355" s="158">
        <v>28.87</v>
      </c>
      <c r="H355" s="158">
        <f t="shared" si="27"/>
        <v>139</v>
      </c>
      <c r="I355" s="171" t="s">
        <v>229</v>
      </c>
      <c r="J355" s="171" t="s">
        <v>229</v>
      </c>
      <c r="K355" s="288" t="s">
        <v>1167</v>
      </c>
      <c r="L355" s="286">
        <v>3926909790</v>
      </c>
      <c r="M355" s="270" t="s">
        <v>634</v>
      </c>
      <c r="N355" s="172">
        <v>0</v>
      </c>
      <c r="O355" s="172" t="s">
        <v>1989</v>
      </c>
      <c r="P355" s="462" t="s">
        <v>2741</v>
      </c>
      <c r="Q355" s="270"/>
      <c r="R355" s="270"/>
      <c r="S355" s="195">
        <v>8717332324866</v>
      </c>
    </row>
    <row r="356" spans="1:19" x14ac:dyDescent="0.2">
      <c r="A356" s="514"/>
      <c r="B356" s="283" t="s">
        <v>2124</v>
      </c>
      <c r="C356" s="169" t="s">
        <v>2125</v>
      </c>
      <c r="D356" s="193" t="s">
        <v>2126</v>
      </c>
      <c r="E356" s="288" t="s">
        <v>2127</v>
      </c>
      <c r="F356" s="208" t="s">
        <v>694</v>
      </c>
      <c r="G356" s="158">
        <v>12.43</v>
      </c>
      <c r="H356" s="158">
        <f t="shared" si="27"/>
        <v>60</v>
      </c>
      <c r="I356" s="171" t="s">
        <v>229</v>
      </c>
      <c r="J356" s="171" t="s">
        <v>229</v>
      </c>
      <c r="K356" s="288" t="s">
        <v>1167</v>
      </c>
      <c r="L356" s="286">
        <v>3926909790</v>
      </c>
      <c r="M356" s="270" t="s">
        <v>634</v>
      </c>
      <c r="N356" s="172">
        <v>0</v>
      </c>
      <c r="O356" s="172" t="s">
        <v>1445</v>
      </c>
      <c r="P356" s="462"/>
      <c r="Q356" s="270"/>
      <c r="R356" s="270"/>
      <c r="S356" s="195" t="s">
        <v>2128</v>
      </c>
    </row>
    <row r="357" spans="1:19" x14ac:dyDescent="0.2">
      <c r="A357" s="514" t="s">
        <v>1839</v>
      </c>
      <c r="B357" s="283" t="s">
        <v>2129</v>
      </c>
      <c r="C357" s="169" t="s">
        <v>1029</v>
      </c>
      <c r="D357" s="193" t="s">
        <v>1031</v>
      </c>
      <c r="E357" s="288" t="s">
        <v>2130</v>
      </c>
      <c r="F357" s="208" t="s">
        <v>694</v>
      </c>
      <c r="G357" s="158">
        <v>13.89</v>
      </c>
      <c r="H357" s="483">
        <f>ROUND(ROUND(G357*4.8,2),0)</f>
        <v>67</v>
      </c>
      <c r="I357" s="171" t="s">
        <v>229</v>
      </c>
      <c r="J357" s="171" t="s">
        <v>3</v>
      </c>
      <c r="K357" s="288" t="s">
        <v>1167</v>
      </c>
      <c r="L357" s="565">
        <v>70060090</v>
      </c>
      <c r="M357" s="270" t="s">
        <v>634</v>
      </c>
      <c r="N357" s="172">
        <v>16</v>
      </c>
      <c r="O357" s="172" t="s">
        <v>1322</v>
      </c>
      <c r="P357" s="462" t="s">
        <v>2742</v>
      </c>
      <c r="Q357" s="270"/>
      <c r="R357" s="270"/>
      <c r="S357" s="195" t="s">
        <v>2131</v>
      </c>
    </row>
    <row r="358" spans="1:19" x14ac:dyDescent="0.2">
      <c r="A358" s="514"/>
      <c r="B358" s="283" t="s">
        <v>2132</v>
      </c>
      <c r="C358" s="169" t="s">
        <v>2133</v>
      </c>
      <c r="D358" s="193" t="s">
        <v>2134</v>
      </c>
      <c r="E358" s="288" t="s">
        <v>2135</v>
      </c>
      <c r="F358" s="208" t="s">
        <v>694</v>
      </c>
      <c r="G358" s="158">
        <v>12.43</v>
      </c>
      <c r="H358" s="483">
        <f t="shared" ref="H358:H381" si="28">ROUND(ROUND(G358*4.8,2),0)</f>
        <v>60</v>
      </c>
      <c r="I358" s="171" t="s">
        <v>229</v>
      </c>
      <c r="J358" s="171" t="s">
        <v>229</v>
      </c>
      <c r="K358" s="288" t="s">
        <v>1167</v>
      </c>
      <c r="L358" s="286">
        <v>3926909790</v>
      </c>
      <c r="M358" s="270" t="s">
        <v>634</v>
      </c>
      <c r="N358" s="172">
        <v>0</v>
      </c>
      <c r="O358" s="172" t="s">
        <v>2136</v>
      </c>
      <c r="P358" s="462"/>
      <c r="Q358" s="270"/>
      <c r="R358" s="270"/>
      <c r="S358" s="195" t="s">
        <v>2137</v>
      </c>
    </row>
    <row r="359" spans="1:19" x14ac:dyDescent="0.2">
      <c r="A359" s="514"/>
      <c r="B359" s="283" t="s">
        <v>2138</v>
      </c>
      <c r="C359" s="169" t="s">
        <v>1033</v>
      </c>
      <c r="D359" s="193" t="s">
        <v>1037</v>
      </c>
      <c r="E359" s="288" t="s">
        <v>2139</v>
      </c>
      <c r="F359" s="208" t="s">
        <v>694</v>
      </c>
      <c r="G359" s="158">
        <v>1.19</v>
      </c>
      <c r="H359" s="483">
        <f t="shared" si="28"/>
        <v>6</v>
      </c>
      <c r="I359" s="171" t="s">
        <v>229</v>
      </c>
      <c r="J359" s="171" t="s">
        <v>3</v>
      </c>
      <c r="K359" s="288" t="s">
        <v>1167</v>
      </c>
      <c r="L359" s="286">
        <v>3926909790</v>
      </c>
      <c r="M359" s="270" t="s">
        <v>634</v>
      </c>
      <c r="N359" s="172">
        <v>440</v>
      </c>
      <c r="O359" s="172" t="s">
        <v>1368</v>
      </c>
      <c r="P359" s="462"/>
      <c r="Q359" s="270"/>
      <c r="R359" s="270"/>
      <c r="S359" s="195" t="s">
        <v>2140</v>
      </c>
    </row>
    <row r="360" spans="1:19" ht="16.5" x14ac:dyDescent="0.2">
      <c r="A360" s="514"/>
      <c r="B360" s="283" t="s">
        <v>2141</v>
      </c>
      <c r="C360" s="169" t="s">
        <v>1035</v>
      </c>
      <c r="D360" s="193" t="s">
        <v>1038</v>
      </c>
      <c r="E360" s="288" t="s">
        <v>2142</v>
      </c>
      <c r="F360" s="208" t="s">
        <v>694</v>
      </c>
      <c r="G360" s="158">
        <v>17.54</v>
      </c>
      <c r="H360" s="483">
        <f t="shared" si="28"/>
        <v>84</v>
      </c>
      <c r="I360" s="171" t="s">
        <v>229</v>
      </c>
      <c r="J360" s="171" t="s">
        <v>3</v>
      </c>
      <c r="K360" s="288" t="s">
        <v>1167</v>
      </c>
      <c r="L360" s="286">
        <v>3926909790</v>
      </c>
      <c r="M360" s="270" t="s">
        <v>634</v>
      </c>
      <c r="N360" s="172">
        <v>124</v>
      </c>
      <c r="O360" s="172" t="s">
        <v>1541</v>
      </c>
      <c r="P360" s="462" t="s">
        <v>2742</v>
      </c>
      <c r="Q360" s="270"/>
      <c r="R360" s="270"/>
      <c r="S360" s="195" t="s">
        <v>2143</v>
      </c>
    </row>
    <row r="361" spans="1:19" s="525" customFormat="1" ht="13.5" thickBot="1" x14ac:dyDescent="0.25">
      <c r="A361" s="514"/>
      <c r="B361" s="166" t="s">
        <v>2144</v>
      </c>
      <c r="C361" s="166" t="s">
        <v>2145</v>
      </c>
      <c r="D361" s="168" t="s">
        <v>2146</v>
      </c>
      <c r="E361" s="191" t="s">
        <v>2147</v>
      </c>
      <c r="F361" s="170" t="s">
        <v>694</v>
      </c>
      <c r="G361" s="158">
        <v>26.31</v>
      </c>
      <c r="H361" s="483">
        <f t="shared" si="28"/>
        <v>126</v>
      </c>
      <c r="I361" s="209" t="s">
        <v>229</v>
      </c>
      <c r="J361" s="171" t="s">
        <v>229</v>
      </c>
      <c r="K361" s="191" t="s">
        <v>1167</v>
      </c>
      <c r="L361" s="172">
        <v>8309909090</v>
      </c>
      <c r="M361" s="209" t="s">
        <v>634</v>
      </c>
      <c r="N361" s="219">
        <v>0</v>
      </c>
      <c r="O361" s="219" t="s">
        <v>1764</v>
      </c>
      <c r="P361" s="462" t="s">
        <v>2743</v>
      </c>
      <c r="Q361" s="209"/>
      <c r="R361" s="270"/>
      <c r="S361" s="195">
        <v>8717332325252</v>
      </c>
    </row>
    <row r="362" spans="1:19" ht="13.5" thickBot="1" x14ac:dyDescent="0.25">
      <c r="A362" s="514"/>
      <c r="B362" s="240" t="s">
        <v>2148</v>
      </c>
      <c r="C362" s="241"/>
      <c r="D362" s="241" t="s">
        <v>1180</v>
      </c>
      <c r="E362" s="241"/>
      <c r="F362" s="242"/>
      <c r="G362" s="543"/>
      <c r="H362" s="243"/>
      <c r="I362" s="264"/>
      <c r="J362" s="264"/>
      <c r="K362" s="241" t="s">
        <v>1180</v>
      </c>
      <c r="L362" s="264"/>
      <c r="M362" s="264"/>
      <c r="N362" s="264" t="s">
        <v>1180</v>
      </c>
      <c r="O362" s="264" t="s">
        <v>1180</v>
      </c>
      <c r="P362" s="453"/>
      <c r="Q362" s="244"/>
      <c r="R362" s="246"/>
      <c r="S362" s="459"/>
    </row>
    <row r="363" spans="1:19" x14ac:dyDescent="0.2">
      <c r="A363" s="514"/>
      <c r="B363" s="181" t="s">
        <v>2149</v>
      </c>
      <c r="C363" s="182"/>
      <c r="D363" s="183" t="s">
        <v>1180</v>
      </c>
      <c r="E363" s="182"/>
      <c r="F363" s="184"/>
      <c r="G363" s="520"/>
      <c r="H363" s="185"/>
      <c r="I363" s="186"/>
      <c r="J363" s="186"/>
      <c r="K363" s="182" t="s">
        <v>1180</v>
      </c>
      <c r="L363" s="186"/>
      <c r="M363" s="186"/>
      <c r="N363" s="186" t="s">
        <v>1180</v>
      </c>
      <c r="O363" s="186" t="s">
        <v>1180</v>
      </c>
      <c r="P363" s="422"/>
      <c r="Q363" s="188"/>
      <c r="R363" s="189"/>
      <c r="S363" s="451"/>
    </row>
    <row r="364" spans="1:19" x14ac:dyDescent="0.2">
      <c r="A364" s="514"/>
      <c r="B364" s="166" t="s">
        <v>2150</v>
      </c>
      <c r="C364" s="166" t="s">
        <v>2151</v>
      </c>
      <c r="D364" s="168" t="s">
        <v>2152</v>
      </c>
      <c r="E364" s="191" t="s">
        <v>2153</v>
      </c>
      <c r="F364" s="170" t="s">
        <v>694</v>
      </c>
      <c r="G364" s="158">
        <v>218.4</v>
      </c>
      <c r="H364" s="483">
        <f t="shared" si="28"/>
        <v>1048</v>
      </c>
      <c r="I364" s="209" t="s">
        <v>229</v>
      </c>
      <c r="J364" s="209" t="s">
        <v>3</v>
      </c>
      <c r="K364" s="191" t="s">
        <v>834</v>
      </c>
      <c r="L364" s="172">
        <v>8517620000</v>
      </c>
      <c r="M364" s="209" t="s">
        <v>634</v>
      </c>
      <c r="N364" s="219">
        <v>20</v>
      </c>
      <c r="O364" s="219" t="s">
        <v>2154</v>
      </c>
      <c r="P364" s="469"/>
      <c r="Q364" s="209"/>
      <c r="R364" s="262"/>
      <c r="S364" s="195">
        <v>8717332288403</v>
      </c>
    </row>
    <row r="365" spans="1:19" x14ac:dyDescent="0.2">
      <c r="A365" s="514"/>
      <c r="B365" s="166" t="s">
        <v>2155</v>
      </c>
      <c r="C365" s="166" t="s">
        <v>2156</v>
      </c>
      <c r="D365" s="168" t="s">
        <v>2157</v>
      </c>
      <c r="E365" s="191" t="s">
        <v>2158</v>
      </c>
      <c r="F365" s="170" t="s">
        <v>694</v>
      </c>
      <c r="G365" s="158">
        <v>103.81</v>
      </c>
      <c r="H365" s="483">
        <f t="shared" si="28"/>
        <v>498</v>
      </c>
      <c r="I365" s="209" t="s">
        <v>229</v>
      </c>
      <c r="J365" s="209" t="s">
        <v>3</v>
      </c>
      <c r="K365" s="191" t="s">
        <v>834</v>
      </c>
      <c r="L365" s="172">
        <v>8517620000</v>
      </c>
      <c r="M365" s="209" t="s">
        <v>634</v>
      </c>
      <c r="N365" s="219">
        <v>532</v>
      </c>
      <c r="O365" s="219" t="s">
        <v>2159</v>
      </c>
      <c r="P365" s="469"/>
      <c r="Q365" s="209"/>
      <c r="R365" s="262"/>
      <c r="S365" s="195">
        <v>8717332288427</v>
      </c>
    </row>
    <row r="366" spans="1:19" x14ac:dyDescent="0.2">
      <c r="A366" s="514"/>
      <c r="B366" s="166" t="s">
        <v>2160</v>
      </c>
      <c r="C366" s="166" t="s">
        <v>2161</v>
      </c>
      <c r="D366" s="168" t="s">
        <v>2162</v>
      </c>
      <c r="E366" s="191" t="s">
        <v>2163</v>
      </c>
      <c r="F366" s="170" t="s">
        <v>694</v>
      </c>
      <c r="G366" s="158">
        <v>128.24</v>
      </c>
      <c r="H366" s="483">
        <f t="shared" si="28"/>
        <v>616</v>
      </c>
      <c r="I366" s="209" t="s">
        <v>229</v>
      </c>
      <c r="J366" s="209" t="s">
        <v>3</v>
      </c>
      <c r="K366" s="191" t="s">
        <v>834</v>
      </c>
      <c r="L366" s="172">
        <v>8517620000</v>
      </c>
      <c r="M366" s="209" t="s">
        <v>634</v>
      </c>
      <c r="N366" s="219">
        <v>122</v>
      </c>
      <c r="O366" s="219" t="s">
        <v>2164</v>
      </c>
      <c r="P366" s="469"/>
      <c r="Q366" s="209"/>
      <c r="R366" s="262"/>
      <c r="S366" s="195">
        <v>8717332288410</v>
      </c>
    </row>
    <row r="367" spans="1:19" ht="16.5" x14ac:dyDescent="0.2">
      <c r="A367" s="514"/>
      <c r="B367" s="166" t="s">
        <v>2165</v>
      </c>
      <c r="C367" s="166" t="s">
        <v>306</v>
      </c>
      <c r="D367" s="168" t="s">
        <v>305</v>
      </c>
      <c r="E367" s="191" t="s">
        <v>2166</v>
      </c>
      <c r="F367" s="170" t="s">
        <v>694</v>
      </c>
      <c r="G367" s="158">
        <v>186.04</v>
      </c>
      <c r="H367" s="483">
        <f t="shared" si="28"/>
        <v>893</v>
      </c>
      <c r="I367" s="209" t="s">
        <v>229</v>
      </c>
      <c r="J367" s="209" t="s">
        <v>3</v>
      </c>
      <c r="K367" s="191" t="s">
        <v>834</v>
      </c>
      <c r="L367" s="172">
        <v>8536501999</v>
      </c>
      <c r="M367" s="209" t="s">
        <v>634</v>
      </c>
      <c r="N367" s="219">
        <v>169</v>
      </c>
      <c r="O367" s="219" t="s">
        <v>1175</v>
      </c>
      <c r="P367" s="469"/>
      <c r="Q367" s="209"/>
      <c r="R367" s="262"/>
      <c r="S367" s="195">
        <v>8717332349562</v>
      </c>
    </row>
    <row r="368" spans="1:19" x14ac:dyDescent="0.2">
      <c r="A368" s="514"/>
      <c r="B368" s="166" t="s">
        <v>2167</v>
      </c>
      <c r="C368" s="166" t="s">
        <v>300</v>
      </c>
      <c r="D368" s="168" t="s">
        <v>299</v>
      </c>
      <c r="E368" s="191" t="s">
        <v>2168</v>
      </c>
      <c r="F368" s="170" t="s">
        <v>694</v>
      </c>
      <c r="G368" s="158">
        <v>274.22000000000003</v>
      </c>
      <c r="H368" s="483">
        <f t="shared" si="28"/>
        <v>1316</v>
      </c>
      <c r="I368" s="209" t="s">
        <v>229</v>
      </c>
      <c r="J368" s="219">
        <v>1</v>
      </c>
      <c r="K368" s="191" t="s">
        <v>834</v>
      </c>
      <c r="L368" s="172">
        <v>8517620000</v>
      </c>
      <c r="M368" s="209" t="s">
        <v>634</v>
      </c>
      <c r="N368" s="219">
        <v>355</v>
      </c>
      <c r="O368" s="219" t="s">
        <v>2169</v>
      </c>
      <c r="P368" s="469"/>
      <c r="Q368" s="209"/>
      <c r="R368" s="262"/>
      <c r="S368" s="195">
        <v>8717332288359</v>
      </c>
    </row>
    <row r="369" spans="1:19" x14ac:dyDescent="0.2">
      <c r="A369" s="514"/>
      <c r="B369" s="166" t="s">
        <v>2170</v>
      </c>
      <c r="C369" s="166" t="s">
        <v>303</v>
      </c>
      <c r="D369" s="168" t="s">
        <v>302</v>
      </c>
      <c r="E369" s="191" t="s">
        <v>2171</v>
      </c>
      <c r="F369" s="170" t="s">
        <v>694</v>
      </c>
      <c r="G369" s="158">
        <v>218.4</v>
      </c>
      <c r="H369" s="483">
        <f t="shared" si="28"/>
        <v>1048</v>
      </c>
      <c r="I369" s="209" t="s">
        <v>229</v>
      </c>
      <c r="J369" s="219">
        <v>1</v>
      </c>
      <c r="K369" s="191" t="s">
        <v>834</v>
      </c>
      <c r="L369" s="172">
        <v>8517620000</v>
      </c>
      <c r="M369" s="209" t="s">
        <v>634</v>
      </c>
      <c r="N369" s="219">
        <v>498</v>
      </c>
      <c r="O369" s="219" t="s">
        <v>1829</v>
      </c>
      <c r="P369" s="469"/>
      <c r="Q369" s="209"/>
      <c r="R369" s="262"/>
      <c r="S369" s="195">
        <v>8717332288373</v>
      </c>
    </row>
    <row r="370" spans="1:19" x14ac:dyDescent="0.2">
      <c r="A370" s="514"/>
      <c r="B370" s="166" t="s">
        <v>2172</v>
      </c>
      <c r="C370" s="166" t="s">
        <v>275</v>
      </c>
      <c r="D370" s="168" t="s">
        <v>274</v>
      </c>
      <c r="E370" s="191" t="s">
        <v>2173</v>
      </c>
      <c r="F370" s="170" t="s">
        <v>694</v>
      </c>
      <c r="G370" s="158">
        <v>207.59</v>
      </c>
      <c r="H370" s="483">
        <f t="shared" si="28"/>
        <v>996</v>
      </c>
      <c r="I370" s="209" t="s">
        <v>229</v>
      </c>
      <c r="J370" s="219">
        <v>1</v>
      </c>
      <c r="K370" s="191" t="s">
        <v>834</v>
      </c>
      <c r="L370" s="172">
        <v>8517620000</v>
      </c>
      <c r="M370" s="209" t="s">
        <v>634</v>
      </c>
      <c r="N370" s="219">
        <v>256</v>
      </c>
      <c r="O370" s="219" t="s">
        <v>2174</v>
      </c>
      <c r="P370" s="469"/>
      <c r="Q370" s="209" t="s">
        <v>1137</v>
      </c>
      <c r="R370" s="262"/>
      <c r="S370" s="195">
        <v>8717332099207</v>
      </c>
    </row>
    <row r="371" spans="1:19" x14ac:dyDescent="0.2">
      <c r="A371" s="514"/>
      <c r="B371" s="166" t="s">
        <v>2175</v>
      </c>
      <c r="C371" s="166" t="s">
        <v>277</v>
      </c>
      <c r="D371" s="168" t="s">
        <v>276</v>
      </c>
      <c r="E371" s="191" t="s">
        <v>2176</v>
      </c>
      <c r="F371" s="170" t="s">
        <v>694</v>
      </c>
      <c r="G371" s="158">
        <v>190.73</v>
      </c>
      <c r="H371" s="483">
        <f t="shared" si="28"/>
        <v>916</v>
      </c>
      <c r="I371" s="209" t="s">
        <v>229</v>
      </c>
      <c r="J371" s="209" t="s">
        <v>3</v>
      </c>
      <c r="K371" s="191" t="s">
        <v>834</v>
      </c>
      <c r="L371" s="172">
        <v>8517620000</v>
      </c>
      <c r="M371" s="209" t="s">
        <v>634</v>
      </c>
      <c r="N371" s="219">
        <v>26</v>
      </c>
      <c r="O371" s="219" t="s">
        <v>2177</v>
      </c>
      <c r="P371" s="469"/>
      <c r="Q371" s="209" t="s">
        <v>1137</v>
      </c>
      <c r="R371" s="262"/>
      <c r="S371" s="195">
        <v>8717332099221</v>
      </c>
    </row>
    <row r="372" spans="1:19" ht="16.5" x14ac:dyDescent="0.2">
      <c r="A372" s="514"/>
      <c r="B372" s="166" t="s">
        <v>2178</v>
      </c>
      <c r="C372" s="166" t="s">
        <v>279</v>
      </c>
      <c r="D372" s="168" t="s">
        <v>278</v>
      </c>
      <c r="E372" s="191" t="s">
        <v>2179</v>
      </c>
      <c r="F372" s="170" t="s">
        <v>694</v>
      </c>
      <c r="G372" s="158">
        <v>195.17</v>
      </c>
      <c r="H372" s="483">
        <f t="shared" si="28"/>
        <v>937</v>
      </c>
      <c r="I372" s="209" t="s">
        <v>229</v>
      </c>
      <c r="J372" s="219">
        <v>1</v>
      </c>
      <c r="K372" s="191" t="s">
        <v>834</v>
      </c>
      <c r="L372" s="172">
        <v>8517620000</v>
      </c>
      <c r="M372" s="209" t="s">
        <v>634</v>
      </c>
      <c r="N372" s="219">
        <v>295</v>
      </c>
      <c r="O372" s="219" t="s">
        <v>2180</v>
      </c>
      <c r="P372" s="469"/>
      <c r="Q372" s="209" t="s">
        <v>1137</v>
      </c>
      <c r="R372" s="262"/>
      <c r="S372" s="195">
        <v>8717332099238</v>
      </c>
    </row>
    <row r="373" spans="1:19" ht="16.5" x14ac:dyDescent="0.2">
      <c r="A373" s="514"/>
      <c r="B373" s="166" t="s">
        <v>2181</v>
      </c>
      <c r="C373" s="166" t="s">
        <v>281</v>
      </c>
      <c r="D373" s="168" t="s">
        <v>280</v>
      </c>
      <c r="E373" s="191" t="s">
        <v>2182</v>
      </c>
      <c r="F373" s="170" t="s">
        <v>694</v>
      </c>
      <c r="G373" s="158">
        <v>177.41</v>
      </c>
      <c r="H373" s="483">
        <f t="shared" si="28"/>
        <v>852</v>
      </c>
      <c r="I373" s="209" t="s">
        <v>229</v>
      </c>
      <c r="J373" s="209" t="s">
        <v>3</v>
      </c>
      <c r="K373" s="191" t="s">
        <v>834</v>
      </c>
      <c r="L373" s="172">
        <v>8517620000</v>
      </c>
      <c r="M373" s="209" t="s">
        <v>634</v>
      </c>
      <c r="N373" s="219">
        <v>108</v>
      </c>
      <c r="O373" s="219" t="s">
        <v>2183</v>
      </c>
      <c r="P373" s="469"/>
      <c r="Q373" s="209" t="s">
        <v>1137</v>
      </c>
      <c r="R373" s="262"/>
      <c r="S373" s="195">
        <v>8717332099252</v>
      </c>
    </row>
    <row r="374" spans="1:19" x14ac:dyDescent="0.2">
      <c r="A374" s="514"/>
      <c r="B374" s="166" t="s">
        <v>2184</v>
      </c>
      <c r="C374" s="166" t="s">
        <v>296</v>
      </c>
      <c r="D374" s="168" t="s">
        <v>295</v>
      </c>
      <c r="E374" s="191" t="s">
        <v>2185</v>
      </c>
      <c r="F374" s="170" t="s">
        <v>694</v>
      </c>
      <c r="G374" s="158">
        <v>177.41</v>
      </c>
      <c r="H374" s="483">
        <f t="shared" si="28"/>
        <v>852</v>
      </c>
      <c r="I374" s="209" t="s">
        <v>229</v>
      </c>
      <c r="J374" s="219">
        <v>1</v>
      </c>
      <c r="K374" s="191" t="s">
        <v>834</v>
      </c>
      <c r="L374" s="172">
        <v>8517620000</v>
      </c>
      <c r="M374" s="209" t="s">
        <v>634</v>
      </c>
      <c r="N374" s="219">
        <v>187</v>
      </c>
      <c r="O374" s="219" t="s">
        <v>2186</v>
      </c>
      <c r="P374" s="469"/>
      <c r="Q374" s="209"/>
      <c r="R374" s="262"/>
      <c r="S374" s="195">
        <v>8717332250257</v>
      </c>
    </row>
    <row r="375" spans="1:19" x14ac:dyDescent="0.2">
      <c r="A375" s="514"/>
      <c r="B375" s="166" t="s">
        <v>2187</v>
      </c>
      <c r="C375" s="166" t="s">
        <v>298</v>
      </c>
      <c r="D375" s="168" t="s">
        <v>297</v>
      </c>
      <c r="E375" s="191" t="s">
        <v>2188</v>
      </c>
      <c r="F375" s="170" t="s">
        <v>694</v>
      </c>
      <c r="G375" s="158">
        <v>170.32</v>
      </c>
      <c r="H375" s="483">
        <f t="shared" si="28"/>
        <v>818</v>
      </c>
      <c r="I375" s="209" t="s">
        <v>229</v>
      </c>
      <c r="J375" s="209" t="s">
        <v>3</v>
      </c>
      <c r="K375" s="191" t="s">
        <v>834</v>
      </c>
      <c r="L375" s="172">
        <v>8517620000</v>
      </c>
      <c r="M375" s="209" t="s">
        <v>634</v>
      </c>
      <c r="N375" s="219">
        <v>64</v>
      </c>
      <c r="O375" s="219" t="s">
        <v>2189</v>
      </c>
      <c r="P375" s="469"/>
      <c r="Q375" s="209"/>
      <c r="R375" s="262"/>
      <c r="S375" s="195">
        <v>8717332250264</v>
      </c>
    </row>
    <row r="376" spans="1:19" x14ac:dyDescent="0.2">
      <c r="A376" s="514"/>
      <c r="B376" s="166" t="s">
        <v>2190</v>
      </c>
      <c r="C376" s="166" t="s">
        <v>283</v>
      </c>
      <c r="D376" s="168" t="s">
        <v>282</v>
      </c>
      <c r="E376" s="191" t="s">
        <v>2191</v>
      </c>
      <c r="F376" s="170" t="s">
        <v>694</v>
      </c>
      <c r="G376" s="158">
        <v>84.06</v>
      </c>
      <c r="H376" s="483">
        <f t="shared" si="28"/>
        <v>403</v>
      </c>
      <c r="I376" s="209" t="s">
        <v>229</v>
      </c>
      <c r="J376" s="209" t="s">
        <v>3</v>
      </c>
      <c r="K376" s="191" t="s">
        <v>1167</v>
      </c>
      <c r="L376" s="172">
        <v>8517620000</v>
      </c>
      <c r="M376" s="209" t="s">
        <v>634</v>
      </c>
      <c r="N376" s="219">
        <v>16</v>
      </c>
      <c r="O376" s="219" t="s">
        <v>2192</v>
      </c>
      <c r="P376" s="469"/>
      <c r="Q376" s="209" t="s">
        <v>1137</v>
      </c>
      <c r="R376" s="262"/>
      <c r="S376" s="195">
        <v>8717332256020</v>
      </c>
    </row>
    <row r="377" spans="1:19" x14ac:dyDescent="0.2">
      <c r="A377" s="514"/>
      <c r="B377" s="166" t="s">
        <v>2193</v>
      </c>
      <c r="C377" s="166" t="s">
        <v>286</v>
      </c>
      <c r="D377" s="168" t="s">
        <v>285</v>
      </c>
      <c r="E377" s="191" t="s">
        <v>2194</v>
      </c>
      <c r="F377" s="170" t="s">
        <v>694</v>
      </c>
      <c r="G377" s="158">
        <v>106.9</v>
      </c>
      <c r="H377" s="483">
        <f t="shared" si="28"/>
        <v>513</v>
      </c>
      <c r="I377" s="209" t="s">
        <v>229</v>
      </c>
      <c r="J377" s="209" t="s">
        <v>3</v>
      </c>
      <c r="K377" s="191" t="s">
        <v>834</v>
      </c>
      <c r="L377" s="172">
        <v>8517620000</v>
      </c>
      <c r="M377" s="209" t="s">
        <v>634</v>
      </c>
      <c r="N377" s="219">
        <v>34</v>
      </c>
      <c r="O377" s="219" t="s">
        <v>1451</v>
      </c>
      <c r="P377" s="469"/>
      <c r="Q377" s="209" t="s">
        <v>1137</v>
      </c>
      <c r="R377" s="262"/>
      <c r="S377" s="195">
        <v>8717332250295</v>
      </c>
    </row>
    <row r="378" spans="1:19" x14ac:dyDescent="0.2">
      <c r="A378" s="514"/>
      <c r="B378" s="166" t="s">
        <v>2195</v>
      </c>
      <c r="C378" s="166" t="s">
        <v>288</v>
      </c>
      <c r="D378" s="168" t="s">
        <v>287</v>
      </c>
      <c r="E378" s="191" t="s">
        <v>2196</v>
      </c>
      <c r="F378" s="170" t="s">
        <v>694</v>
      </c>
      <c r="G378" s="158">
        <v>103.81</v>
      </c>
      <c r="H378" s="483">
        <f t="shared" si="28"/>
        <v>498</v>
      </c>
      <c r="I378" s="209" t="s">
        <v>229</v>
      </c>
      <c r="J378" s="209" t="s">
        <v>3</v>
      </c>
      <c r="K378" s="191" t="s">
        <v>834</v>
      </c>
      <c r="L378" s="172">
        <v>8517620000</v>
      </c>
      <c r="M378" s="209" t="s">
        <v>634</v>
      </c>
      <c r="N378" s="219">
        <v>243</v>
      </c>
      <c r="O378" s="219" t="s">
        <v>1541</v>
      </c>
      <c r="P378" s="469"/>
      <c r="Q378" s="209" t="s">
        <v>1137</v>
      </c>
      <c r="R378" s="262"/>
      <c r="S378" s="195">
        <v>8717332250301</v>
      </c>
    </row>
    <row r="379" spans="1:19" x14ac:dyDescent="0.2">
      <c r="A379" s="514"/>
      <c r="B379" s="166" t="s">
        <v>2197</v>
      </c>
      <c r="C379" s="166" t="s">
        <v>290</v>
      </c>
      <c r="D379" s="168" t="s">
        <v>289</v>
      </c>
      <c r="E379" s="191" t="s">
        <v>2198</v>
      </c>
      <c r="F379" s="170" t="s">
        <v>694</v>
      </c>
      <c r="G379" s="158">
        <v>128.24</v>
      </c>
      <c r="H379" s="483">
        <f t="shared" si="28"/>
        <v>616</v>
      </c>
      <c r="I379" s="209" t="s">
        <v>229</v>
      </c>
      <c r="J379" s="209" t="s">
        <v>3</v>
      </c>
      <c r="K379" s="191" t="s">
        <v>834</v>
      </c>
      <c r="L379" s="172">
        <v>8517620000</v>
      </c>
      <c r="M379" s="209" t="s">
        <v>634</v>
      </c>
      <c r="N379" s="219">
        <v>157</v>
      </c>
      <c r="O379" s="219" t="s">
        <v>1142</v>
      </c>
      <c r="P379" s="469"/>
      <c r="Q379" s="209" t="s">
        <v>1137</v>
      </c>
      <c r="R379" s="262"/>
      <c r="S379" s="195">
        <v>8717332250318</v>
      </c>
    </row>
    <row r="380" spans="1:19" x14ac:dyDescent="0.2">
      <c r="A380" s="514"/>
      <c r="B380" s="166" t="s">
        <v>2199</v>
      </c>
      <c r="C380" s="166" t="s">
        <v>292</v>
      </c>
      <c r="D380" s="168" t="s">
        <v>291</v>
      </c>
      <c r="E380" s="191" t="s">
        <v>2200</v>
      </c>
      <c r="F380" s="170" t="s">
        <v>694</v>
      </c>
      <c r="G380" s="158">
        <v>103.81</v>
      </c>
      <c r="H380" s="483">
        <f t="shared" si="28"/>
        <v>498</v>
      </c>
      <c r="I380" s="209" t="s">
        <v>229</v>
      </c>
      <c r="J380" s="209" t="s">
        <v>3</v>
      </c>
      <c r="K380" s="191" t="s">
        <v>834</v>
      </c>
      <c r="L380" s="172">
        <v>8517620000</v>
      </c>
      <c r="M380" s="209" t="s">
        <v>634</v>
      </c>
      <c r="N380" s="219">
        <v>582</v>
      </c>
      <c r="O380" s="219" t="s">
        <v>2201</v>
      </c>
      <c r="P380" s="469"/>
      <c r="Q380" s="209" t="s">
        <v>1137</v>
      </c>
      <c r="R380" s="262"/>
      <c r="S380" s="195">
        <v>8717332250400</v>
      </c>
    </row>
    <row r="381" spans="1:19" x14ac:dyDescent="0.2">
      <c r="A381" s="514"/>
      <c r="B381" s="166" t="s">
        <v>2202</v>
      </c>
      <c r="C381" s="166" t="s">
        <v>294</v>
      </c>
      <c r="D381" s="168" t="s">
        <v>293</v>
      </c>
      <c r="E381" s="191" t="s">
        <v>2203</v>
      </c>
      <c r="F381" s="170" t="s">
        <v>694</v>
      </c>
      <c r="G381" s="158">
        <v>128.24</v>
      </c>
      <c r="H381" s="483">
        <f t="shared" si="28"/>
        <v>616</v>
      </c>
      <c r="I381" s="209" t="s">
        <v>229</v>
      </c>
      <c r="J381" s="209" t="s">
        <v>3</v>
      </c>
      <c r="K381" s="191" t="s">
        <v>834</v>
      </c>
      <c r="L381" s="172">
        <v>8517620000</v>
      </c>
      <c r="M381" s="209" t="s">
        <v>634</v>
      </c>
      <c r="N381" s="219">
        <v>203</v>
      </c>
      <c r="O381" s="219" t="s">
        <v>2204</v>
      </c>
      <c r="P381" s="469"/>
      <c r="Q381" s="209" t="s">
        <v>1137</v>
      </c>
      <c r="R381" s="262"/>
      <c r="S381" s="195">
        <v>8717332250417</v>
      </c>
    </row>
    <row r="382" spans="1:19" x14ac:dyDescent="0.2">
      <c r="A382" s="514"/>
      <c r="B382" s="166" t="s">
        <v>2205</v>
      </c>
      <c r="C382" s="166" t="s">
        <v>308</v>
      </c>
      <c r="D382" s="168" t="s">
        <v>307</v>
      </c>
      <c r="E382" s="191" t="s">
        <v>2206</v>
      </c>
      <c r="F382" s="170" t="s">
        <v>694</v>
      </c>
      <c r="G382" s="158">
        <v>7.1</v>
      </c>
      <c r="H382" s="483">
        <f>ROUND(ROUND(G382*4.8,2),0)</f>
        <v>34</v>
      </c>
      <c r="I382" s="209" t="s">
        <v>229</v>
      </c>
      <c r="J382" s="209" t="s">
        <v>3</v>
      </c>
      <c r="K382" s="191" t="s">
        <v>1167</v>
      </c>
      <c r="L382" s="172">
        <v>3926909790</v>
      </c>
      <c r="M382" s="209" t="s">
        <v>634</v>
      </c>
      <c r="N382" s="219">
        <v>39</v>
      </c>
      <c r="O382" s="219" t="s">
        <v>2207</v>
      </c>
      <c r="P382" s="469"/>
      <c r="Q382" s="209" t="s">
        <v>603</v>
      </c>
      <c r="R382" s="262"/>
      <c r="S382" s="195">
        <v>8717332250424</v>
      </c>
    </row>
    <row r="383" spans="1:19" x14ac:dyDescent="0.2">
      <c r="A383" s="514"/>
      <c r="B383" s="166" t="s">
        <v>2208</v>
      </c>
      <c r="C383" s="166" t="s">
        <v>311</v>
      </c>
      <c r="D383" s="168" t="s">
        <v>310</v>
      </c>
      <c r="E383" s="191" t="s">
        <v>2209</v>
      </c>
      <c r="F383" s="170" t="s">
        <v>694</v>
      </c>
      <c r="G383" s="158">
        <v>21.3</v>
      </c>
      <c r="H383" s="483">
        <f t="shared" ref="H383:H386" si="29">ROUND(ROUND(G383*4.8,2),0)</f>
        <v>102</v>
      </c>
      <c r="I383" s="209" t="s">
        <v>229</v>
      </c>
      <c r="J383" s="219">
        <v>1</v>
      </c>
      <c r="K383" s="191" t="s">
        <v>1167</v>
      </c>
      <c r="L383" s="172">
        <v>3926909790</v>
      </c>
      <c r="M383" s="209" t="s">
        <v>634</v>
      </c>
      <c r="N383" s="219">
        <v>375</v>
      </c>
      <c r="O383" s="219" t="s">
        <v>1336</v>
      </c>
      <c r="P383" s="469"/>
      <c r="Q383" s="209" t="s">
        <v>603</v>
      </c>
      <c r="R383" s="262"/>
      <c r="S383" s="195">
        <v>8717332264636</v>
      </c>
    </row>
    <row r="384" spans="1:19" x14ac:dyDescent="0.2">
      <c r="A384" s="514"/>
      <c r="B384" s="166" t="s">
        <v>2210</v>
      </c>
      <c r="C384" s="166" t="s">
        <v>312</v>
      </c>
      <c r="D384" s="168" t="s">
        <v>313</v>
      </c>
      <c r="E384" s="191" t="s">
        <v>2211</v>
      </c>
      <c r="F384" s="170" t="s">
        <v>694</v>
      </c>
      <c r="G384" s="158">
        <v>82.67</v>
      </c>
      <c r="H384" s="483">
        <f t="shared" si="29"/>
        <v>397</v>
      </c>
      <c r="I384" s="209" t="s">
        <v>229</v>
      </c>
      <c r="J384" s="209" t="s">
        <v>3</v>
      </c>
      <c r="K384" s="191" t="s">
        <v>1167</v>
      </c>
      <c r="L384" s="172">
        <v>8537109199</v>
      </c>
      <c r="M384" s="209" t="s">
        <v>634</v>
      </c>
      <c r="N384" s="219">
        <v>2</v>
      </c>
      <c r="O384" s="219" t="s">
        <v>1776</v>
      </c>
      <c r="P384" s="469"/>
      <c r="Q384" s="209"/>
      <c r="R384" s="262"/>
      <c r="S384" s="195">
        <v>8717332381395</v>
      </c>
    </row>
    <row r="385" spans="1:19" x14ac:dyDescent="0.2">
      <c r="A385" s="514"/>
      <c r="B385" s="166" t="s">
        <v>2212</v>
      </c>
      <c r="C385" s="166" t="s">
        <v>314</v>
      </c>
      <c r="D385" s="168" t="s">
        <v>315</v>
      </c>
      <c r="E385" s="191" t="s">
        <v>2213</v>
      </c>
      <c r="F385" s="170" t="s">
        <v>694</v>
      </c>
      <c r="G385" s="158">
        <v>165.36</v>
      </c>
      <c r="H385" s="483">
        <f t="shared" si="29"/>
        <v>794</v>
      </c>
      <c r="I385" s="209" t="s">
        <v>229</v>
      </c>
      <c r="J385" s="209" t="s">
        <v>3</v>
      </c>
      <c r="K385" s="191" t="s">
        <v>834</v>
      </c>
      <c r="L385" s="172">
        <v>8536501999</v>
      </c>
      <c r="M385" s="209" t="s">
        <v>634</v>
      </c>
      <c r="N385" s="219">
        <v>4</v>
      </c>
      <c r="O385" s="219" t="s">
        <v>1549</v>
      </c>
      <c r="P385" s="469"/>
      <c r="Q385" s="209" t="s">
        <v>1137</v>
      </c>
      <c r="R385" s="262"/>
      <c r="S385" s="195">
        <v>8717332361090</v>
      </c>
    </row>
    <row r="386" spans="1:19" ht="13.5" thickBot="1" x14ac:dyDescent="0.25">
      <c r="A386" s="514"/>
      <c r="B386" s="166" t="s">
        <v>2214</v>
      </c>
      <c r="C386" s="166" t="s">
        <v>316</v>
      </c>
      <c r="D386" s="168" t="s">
        <v>317</v>
      </c>
      <c r="E386" s="191" t="s">
        <v>2215</v>
      </c>
      <c r="F386" s="170" t="s">
        <v>694</v>
      </c>
      <c r="G386" s="158">
        <v>151.57</v>
      </c>
      <c r="H386" s="483">
        <f t="shared" si="29"/>
        <v>728</v>
      </c>
      <c r="I386" s="209" t="s">
        <v>229</v>
      </c>
      <c r="J386" s="209" t="s">
        <v>3</v>
      </c>
      <c r="K386" s="191" t="s">
        <v>834</v>
      </c>
      <c r="L386" s="172">
        <v>8536501999</v>
      </c>
      <c r="M386" s="209" t="s">
        <v>634</v>
      </c>
      <c r="N386" s="219">
        <v>0</v>
      </c>
      <c r="O386" s="219" t="s">
        <v>2216</v>
      </c>
      <c r="P386" s="469"/>
      <c r="Q386" s="209" t="s">
        <v>1137</v>
      </c>
      <c r="R386" s="262"/>
      <c r="S386" s="195">
        <v>8717332361106</v>
      </c>
    </row>
    <row r="387" spans="1:19" ht="13.5" thickBot="1" x14ac:dyDescent="0.25">
      <c r="A387" s="514"/>
      <c r="B387" s="240" t="s">
        <v>2217</v>
      </c>
      <c r="C387" s="241"/>
      <c r="D387" s="241" t="s">
        <v>1180</v>
      </c>
      <c r="E387" s="241"/>
      <c r="F387" s="242"/>
      <c r="G387" s="543"/>
      <c r="H387" s="243"/>
      <c r="I387" s="264"/>
      <c r="J387" s="264"/>
      <c r="K387" s="241" t="s">
        <v>1180</v>
      </c>
      <c r="L387" s="264"/>
      <c r="M387" s="264"/>
      <c r="N387" s="264" t="s">
        <v>1180</v>
      </c>
      <c r="O387" s="264" t="s">
        <v>1180</v>
      </c>
      <c r="P387" s="453"/>
      <c r="Q387" s="264"/>
      <c r="R387" s="264"/>
      <c r="S387" s="454"/>
    </row>
    <row r="388" spans="1:19" x14ac:dyDescent="0.2">
      <c r="A388" s="514"/>
      <c r="B388" s="247" t="s">
        <v>2218</v>
      </c>
      <c r="C388" s="248"/>
      <c r="D388" s="249" t="s">
        <v>1180</v>
      </c>
      <c r="E388" s="248"/>
      <c r="F388" s="250"/>
      <c r="G388" s="544"/>
      <c r="H388" s="251"/>
      <c r="I388" s="293"/>
      <c r="J388" s="293"/>
      <c r="K388" s="248" t="s">
        <v>1180</v>
      </c>
      <c r="L388" s="293"/>
      <c r="M388" s="293"/>
      <c r="N388" s="293" t="s">
        <v>1180</v>
      </c>
      <c r="O388" s="293" t="s">
        <v>1180</v>
      </c>
      <c r="P388" s="470"/>
      <c r="Q388" s="293"/>
      <c r="R388" s="293"/>
      <c r="S388" s="451"/>
    </row>
    <row r="389" spans="1:19" x14ac:dyDescent="0.2">
      <c r="A389" s="514"/>
      <c r="B389" s="283" t="s">
        <v>2692</v>
      </c>
      <c r="C389" s="169" t="s">
        <v>2219</v>
      </c>
      <c r="D389" s="193" t="s">
        <v>2220</v>
      </c>
      <c r="E389" s="288" t="s">
        <v>2221</v>
      </c>
      <c r="F389" s="208" t="s">
        <v>694</v>
      </c>
      <c r="G389" s="158">
        <v>374.11374000000001</v>
      </c>
      <c r="H389" s="158">
        <f>ROUND(ROUND(G389*4.8,2),0)</f>
        <v>1796</v>
      </c>
      <c r="I389" s="209" t="s">
        <v>229</v>
      </c>
      <c r="J389" s="171" t="s">
        <v>3</v>
      </c>
      <c r="K389" s="288" t="s">
        <v>1167</v>
      </c>
      <c r="L389" s="286" t="s">
        <v>2222</v>
      </c>
      <c r="M389" s="270" t="s">
        <v>677</v>
      </c>
      <c r="N389" s="172">
        <v>42</v>
      </c>
      <c r="O389" s="172" t="s">
        <v>2223</v>
      </c>
      <c r="P389" s="462" t="s">
        <v>2224</v>
      </c>
      <c r="Q389" s="270"/>
      <c r="R389" s="262"/>
      <c r="S389" s="195" t="s">
        <v>2225</v>
      </c>
    </row>
    <row r="390" spans="1:19" x14ac:dyDescent="0.2">
      <c r="A390" s="514"/>
      <c r="B390" s="283" t="s">
        <v>2693</v>
      </c>
      <c r="C390" s="169" t="s">
        <v>2226</v>
      </c>
      <c r="D390" s="193" t="s">
        <v>2227</v>
      </c>
      <c r="E390" s="288" t="s">
        <v>2228</v>
      </c>
      <c r="F390" s="208" t="s">
        <v>694</v>
      </c>
      <c r="G390" s="158">
        <v>374.11374000000001</v>
      </c>
      <c r="H390" s="158">
        <f>ROUND(ROUND(G390*4.8,2),0)</f>
        <v>1796</v>
      </c>
      <c r="I390" s="209" t="s">
        <v>229</v>
      </c>
      <c r="J390" s="171" t="s">
        <v>3</v>
      </c>
      <c r="K390" s="288" t="s">
        <v>1167</v>
      </c>
      <c r="L390" s="286" t="s">
        <v>2222</v>
      </c>
      <c r="M390" s="270" t="s">
        <v>677</v>
      </c>
      <c r="N390" s="172">
        <v>60</v>
      </c>
      <c r="O390" s="172" t="s">
        <v>2223</v>
      </c>
      <c r="P390" s="462" t="s">
        <v>2224</v>
      </c>
      <c r="Q390" s="270"/>
      <c r="R390" s="262"/>
      <c r="S390" s="195" t="s">
        <v>2229</v>
      </c>
    </row>
    <row r="391" spans="1:19" x14ac:dyDescent="0.2">
      <c r="A391" s="514"/>
      <c r="B391" s="283" t="s">
        <v>2694</v>
      </c>
      <c r="C391" s="169" t="s">
        <v>2230</v>
      </c>
      <c r="D391" s="193" t="s">
        <v>2231</v>
      </c>
      <c r="E391" s="288" t="s">
        <v>2232</v>
      </c>
      <c r="F391" s="208" t="s">
        <v>694</v>
      </c>
      <c r="G391" s="158">
        <v>374.11374000000001</v>
      </c>
      <c r="H391" s="158">
        <f t="shared" ref="H391:H416" si="30">ROUND(ROUND(G391*4.8,2),0)</f>
        <v>1796</v>
      </c>
      <c r="I391" s="209" t="s">
        <v>229</v>
      </c>
      <c r="J391" s="171" t="s">
        <v>3</v>
      </c>
      <c r="K391" s="288" t="s">
        <v>1167</v>
      </c>
      <c r="L391" s="286" t="s">
        <v>2222</v>
      </c>
      <c r="M391" s="270" t="s">
        <v>677</v>
      </c>
      <c r="N391" s="172">
        <v>39</v>
      </c>
      <c r="O391" s="172" t="s">
        <v>2223</v>
      </c>
      <c r="P391" s="462" t="s">
        <v>2233</v>
      </c>
      <c r="Q391" s="270"/>
      <c r="R391" s="262"/>
      <c r="S391" s="195" t="s">
        <v>2234</v>
      </c>
    </row>
    <row r="392" spans="1:19" x14ac:dyDescent="0.2">
      <c r="A392" s="514"/>
      <c r="B392" s="283" t="s">
        <v>2695</v>
      </c>
      <c r="C392" s="169" t="s">
        <v>1005</v>
      </c>
      <c r="D392" s="193" t="s">
        <v>1010</v>
      </c>
      <c r="E392" s="288" t="s">
        <v>2235</v>
      </c>
      <c r="F392" s="208" t="s">
        <v>694</v>
      </c>
      <c r="G392" s="158">
        <v>374.11374000000001</v>
      </c>
      <c r="H392" s="158">
        <f t="shared" si="30"/>
        <v>1796</v>
      </c>
      <c r="I392" s="209" t="s">
        <v>229</v>
      </c>
      <c r="J392" s="171" t="s">
        <v>3</v>
      </c>
      <c r="K392" s="288" t="s">
        <v>1167</v>
      </c>
      <c r="L392" s="286" t="s">
        <v>2222</v>
      </c>
      <c r="M392" s="270" t="s">
        <v>677</v>
      </c>
      <c r="N392" s="172">
        <v>37</v>
      </c>
      <c r="O392" s="172" t="s">
        <v>2223</v>
      </c>
      <c r="P392" s="462" t="s">
        <v>2233</v>
      </c>
      <c r="Q392" s="270"/>
      <c r="R392" s="262"/>
      <c r="S392" s="195" t="s">
        <v>2236</v>
      </c>
    </row>
    <row r="393" spans="1:19" x14ac:dyDescent="0.2">
      <c r="A393" s="514"/>
      <c r="B393" s="283" t="s">
        <v>2696</v>
      </c>
      <c r="C393" s="169" t="s">
        <v>1006</v>
      </c>
      <c r="D393" s="193" t="s">
        <v>1011</v>
      </c>
      <c r="E393" s="288" t="s">
        <v>2237</v>
      </c>
      <c r="F393" s="208" t="s">
        <v>694</v>
      </c>
      <c r="G393" s="593">
        <v>812.5</v>
      </c>
      <c r="H393" s="158">
        <f t="shared" si="30"/>
        <v>3900</v>
      </c>
      <c r="I393" s="209" t="s">
        <v>229</v>
      </c>
      <c r="J393" s="171" t="s">
        <v>3</v>
      </c>
      <c r="K393" s="288" t="s">
        <v>1167</v>
      </c>
      <c r="L393" s="286" t="s">
        <v>2238</v>
      </c>
      <c r="M393" s="270" t="s">
        <v>677</v>
      </c>
      <c r="N393" s="172">
        <v>3</v>
      </c>
      <c r="O393" s="172" t="s">
        <v>2239</v>
      </c>
      <c r="P393" s="462" t="s">
        <v>2744</v>
      </c>
      <c r="Q393" s="270"/>
      <c r="R393" s="262"/>
      <c r="S393" s="195" t="s">
        <v>2240</v>
      </c>
    </row>
    <row r="394" spans="1:19" x14ac:dyDescent="0.2">
      <c r="A394" s="514"/>
      <c r="B394" s="283" t="s">
        <v>2697</v>
      </c>
      <c r="C394" s="169" t="s">
        <v>2241</v>
      </c>
      <c r="D394" s="193" t="s">
        <v>2242</v>
      </c>
      <c r="E394" s="288" t="s">
        <v>2243</v>
      </c>
      <c r="F394" s="208" t="s">
        <v>694</v>
      </c>
      <c r="G394" s="158">
        <v>120.59</v>
      </c>
      <c r="H394" s="158">
        <f t="shared" si="30"/>
        <v>579</v>
      </c>
      <c r="I394" s="209" t="s">
        <v>229</v>
      </c>
      <c r="J394" s="171" t="s">
        <v>3</v>
      </c>
      <c r="K394" s="288" t="s">
        <v>1167</v>
      </c>
      <c r="L394" s="286" t="s">
        <v>2244</v>
      </c>
      <c r="M394" s="270" t="s">
        <v>677</v>
      </c>
      <c r="N394" s="172">
        <v>20</v>
      </c>
      <c r="O394" s="172" t="s">
        <v>1589</v>
      </c>
      <c r="P394" s="462" t="s">
        <v>2745</v>
      </c>
      <c r="Q394" s="270"/>
      <c r="R394" s="262"/>
      <c r="S394" s="195" t="s">
        <v>2245</v>
      </c>
    </row>
    <row r="395" spans="1:19" ht="13.5" thickBot="1" x14ac:dyDescent="0.25">
      <c r="A395" s="514"/>
      <c r="B395" s="283" t="s">
        <v>2698</v>
      </c>
      <c r="C395" s="169" t="s">
        <v>2246</v>
      </c>
      <c r="D395" s="193" t="s">
        <v>2247</v>
      </c>
      <c r="E395" s="288" t="s">
        <v>2248</v>
      </c>
      <c r="F395" s="208" t="s">
        <v>694</v>
      </c>
      <c r="G395" s="158">
        <v>120.59</v>
      </c>
      <c r="H395" s="158">
        <f t="shared" si="30"/>
        <v>579</v>
      </c>
      <c r="I395" s="209" t="s">
        <v>229</v>
      </c>
      <c r="J395" s="171" t="s">
        <v>3</v>
      </c>
      <c r="K395" s="288" t="s">
        <v>1167</v>
      </c>
      <c r="L395" s="286" t="s">
        <v>2244</v>
      </c>
      <c r="M395" s="270" t="s">
        <v>677</v>
      </c>
      <c r="N395" s="172">
        <v>1</v>
      </c>
      <c r="O395" s="172" t="s">
        <v>1589</v>
      </c>
      <c r="P395" s="462" t="s">
        <v>2745</v>
      </c>
      <c r="Q395" s="270"/>
      <c r="R395" s="262"/>
      <c r="S395" s="195" t="s">
        <v>2249</v>
      </c>
    </row>
    <row r="396" spans="1:19" x14ac:dyDescent="0.2">
      <c r="A396" s="514"/>
      <c r="B396" s="247" t="s">
        <v>2250</v>
      </c>
      <c r="C396" s="248"/>
      <c r="D396" s="249" t="s">
        <v>1180</v>
      </c>
      <c r="E396" s="248"/>
      <c r="F396" s="250"/>
      <c r="G396" s="544"/>
      <c r="H396" s="251"/>
      <c r="I396" s="293"/>
      <c r="J396" s="293"/>
      <c r="K396" s="248" t="s">
        <v>1180</v>
      </c>
      <c r="L396" s="293"/>
      <c r="M396" s="293"/>
      <c r="N396" s="293" t="s">
        <v>1180</v>
      </c>
      <c r="O396" s="293" t="s">
        <v>1180</v>
      </c>
      <c r="P396" s="470"/>
      <c r="Q396" s="293"/>
      <c r="R396" s="293"/>
      <c r="S396" s="451"/>
    </row>
    <row r="397" spans="1:19" x14ac:dyDescent="0.2">
      <c r="A397" s="514"/>
      <c r="B397" s="166" t="s">
        <v>2251</v>
      </c>
      <c r="C397" s="167" t="s">
        <v>340</v>
      </c>
      <c r="D397" s="168" t="s">
        <v>339</v>
      </c>
      <c r="E397" s="169" t="s">
        <v>2252</v>
      </c>
      <c r="F397" s="170" t="s">
        <v>694</v>
      </c>
      <c r="G397" s="158">
        <v>188.43</v>
      </c>
      <c r="H397" s="158">
        <f t="shared" si="30"/>
        <v>904</v>
      </c>
      <c r="I397" s="171" t="s">
        <v>229</v>
      </c>
      <c r="J397" s="171" t="s">
        <v>3</v>
      </c>
      <c r="K397" s="169" t="s">
        <v>1167</v>
      </c>
      <c r="L397" s="172">
        <v>8531103000</v>
      </c>
      <c r="M397" s="171" t="s">
        <v>634</v>
      </c>
      <c r="N397" s="172">
        <v>19</v>
      </c>
      <c r="O397" s="172" t="s">
        <v>2051</v>
      </c>
      <c r="P397" s="193" t="s">
        <v>2746</v>
      </c>
      <c r="Q397" s="171"/>
      <c r="R397" s="270"/>
      <c r="S397" s="195">
        <v>8717332880942</v>
      </c>
    </row>
    <row r="398" spans="1:19" x14ac:dyDescent="0.2">
      <c r="A398" s="514"/>
      <c r="B398" s="166" t="s">
        <v>2253</v>
      </c>
      <c r="C398" s="167" t="s">
        <v>343</v>
      </c>
      <c r="D398" s="168" t="s">
        <v>342</v>
      </c>
      <c r="E398" s="169" t="s">
        <v>2254</v>
      </c>
      <c r="F398" s="170" t="s">
        <v>694</v>
      </c>
      <c r="G398" s="158">
        <v>188.43</v>
      </c>
      <c r="H398" s="158">
        <f t="shared" si="30"/>
        <v>904</v>
      </c>
      <c r="I398" s="171" t="s">
        <v>229</v>
      </c>
      <c r="J398" s="171" t="s">
        <v>3</v>
      </c>
      <c r="K398" s="169" t="s">
        <v>1167</v>
      </c>
      <c r="L398" s="172">
        <v>8531103000</v>
      </c>
      <c r="M398" s="171" t="s">
        <v>634</v>
      </c>
      <c r="N398" s="172">
        <v>12</v>
      </c>
      <c r="O398" s="172" t="s">
        <v>2051</v>
      </c>
      <c r="P398" s="193" t="s">
        <v>2747</v>
      </c>
      <c r="Q398" s="171"/>
      <c r="R398" s="270"/>
      <c r="S398" s="195">
        <v>8717332880942</v>
      </c>
    </row>
    <row r="399" spans="1:19" x14ac:dyDescent="0.2">
      <c r="A399" s="514"/>
      <c r="B399" s="166" t="s">
        <v>2255</v>
      </c>
      <c r="C399" s="167" t="s">
        <v>349</v>
      </c>
      <c r="D399" s="168" t="s">
        <v>348</v>
      </c>
      <c r="E399" s="169" t="s">
        <v>2256</v>
      </c>
      <c r="F399" s="170" t="s">
        <v>694</v>
      </c>
      <c r="G399" s="158">
        <v>159.35</v>
      </c>
      <c r="H399" s="158">
        <f t="shared" si="30"/>
        <v>765</v>
      </c>
      <c r="I399" s="171" t="s">
        <v>229</v>
      </c>
      <c r="J399" s="171" t="s">
        <v>3</v>
      </c>
      <c r="K399" s="169" t="s">
        <v>1167</v>
      </c>
      <c r="L399" s="172">
        <v>8531103000</v>
      </c>
      <c r="M399" s="171" t="s">
        <v>634</v>
      </c>
      <c r="N399" s="172">
        <v>2179</v>
      </c>
      <c r="O399" s="172" t="s">
        <v>2257</v>
      </c>
      <c r="P399" s="193" t="s">
        <v>2748</v>
      </c>
      <c r="Q399" s="171"/>
      <c r="R399" s="270"/>
      <c r="S399" s="195">
        <v>8717332770762</v>
      </c>
    </row>
    <row r="400" spans="1:19" x14ac:dyDescent="0.2">
      <c r="A400" s="514"/>
      <c r="B400" s="166" t="s">
        <v>2258</v>
      </c>
      <c r="C400" s="167" t="s">
        <v>346</v>
      </c>
      <c r="D400" s="168" t="s">
        <v>345</v>
      </c>
      <c r="E400" s="169" t="s">
        <v>2259</v>
      </c>
      <c r="F400" s="170" t="s">
        <v>694</v>
      </c>
      <c r="G400" s="158">
        <v>159.35</v>
      </c>
      <c r="H400" s="158">
        <f t="shared" si="30"/>
        <v>765</v>
      </c>
      <c r="I400" s="171" t="s">
        <v>229</v>
      </c>
      <c r="J400" s="171" t="s">
        <v>3</v>
      </c>
      <c r="K400" s="169" t="s">
        <v>1167</v>
      </c>
      <c r="L400" s="172">
        <v>8531103000</v>
      </c>
      <c r="M400" s="171" t="s">
        <v>634</v>
      </c>
      <c r="N400" s="172">
        <v>28</v>
      </c>
      <c r="O400" s="172" t="s">
        <v>2257</v>
      </c>
      <c r="P400" s="193" t="s">
        <v>2260</v>
      </c>
      <c r="Q400" s="171"/>
      <c r="R400" s="270"/>
      <c r="S400" s="195">
        <v>8717332770779</v>
      </c>
    </row>
    <row r="401" spans="1:19" x14ac:dyDescent="0.2">
      <c r="A401" s="514"/>
      <c r="B401" s="166" t="s">
        <v>2261</v>
      </c>
      <c r="C401" s="167" t="s">
        <v>352</v>
      </c>
      <c r="D401" s="168" t="s">
        <v>351</v>
      </c>
      <c r="E401" s="169" t="s">
        <v>2262</v>
      </c>
      <c r="F401" s="170" t="s">
        <v>694</v>
      </c>
      <c r="G401" s="158">
        <v>167.27</v>
      </c>
      <c r="H401" s="158">
        <f t="shared" si="30"/>
        <v>803</v>
      </c>
      <c r="I401" s="171" t="s">
        <v>229</v>
      </c>
      <c r="J401" s="171" t="s">
        <v>3</v>
      </c>
      <c r="K401" s="169" t="s">
        <v>1167</v>
      </c>
      <c r="L401" s="172">
        <v>8531103000</v>
      </c>
      <c r="M401" s="171" t="s">
        <v>634</v>
      </c>
      <c r="N401" s="172">
        <v>348</v>
      </c>
      <c r="O401" s="172" t="s">
        <v>2263</v>
      </c>
      <c r="P401" s="193"/>
      <c r="Q401" s="171"/>
      <c r="R401" s="270"/>
      <c r="S401" s="195">
        <v>8717332770786</v>
      </c>
    </row>
    <row r="402" spans="1:19" x14ac:dyDescent="0.2">
      <c r="A402" s="514"/>
      <c r="B402" s="166" t="s">
        <v>2264</v>
      </c>
      <c r="C402" s="167" t="s">
        <v>355</v>
      </c>
      <c r="D402" s="168" t="s">
        <v>354</v>
      </c>
      <c r="E402" s="169" t="s">
        <v>2265</v>
      </c>
      <c r="F402" s="170" t="s">
        <v>694</v>
      </c>
      <c r="G402" s="158">
        <v>167.27</v>
      </c>
      <c r="H402" s="158">
        <f t="shared" si="30"/>
        <v>803</v>
      </c>
      <c r="I402" s="171" t="s">
        <v>229</v>
      </c>
      <c r="J402" s="172">
        <v>1</v>
      </c>
      <c r="K402" s="169" t="s">
        <v>1167</v>
      </c>
      <c r="L402" s="172">
        <v>8531103000</v>
      </c>
      <c r="M402" s="171" t="s">
        <v>634</v>
      </c>
      <c r="N402" s="172">
        <v>354</v>
      </c>
      <c r="O402" s="172" t="s">
        <v>2263</v>
      </c>
      <c r="P402" s="193"/>
      <c r="Q402" s="171"/>
      <c r="R402" s="270"/>
      <c r="S402" s="195">
        <v>8717332770793</v>
      </c>
    </row>
    <row r="403" spans="1:19" x14ac:dyDescent="0.2">
      <c r="A403" s="514"/>
      <c r="B403" s="166" t="s">
        <v>2266</v>
      </c>
      <c r="C403" s="167" t="s">
        <v>358</v>
      </c>
      <c r="D403" s="168" t="s">
        <v>357</v>
      </c>
      <c r="E403" s="169" t="s">
        <v>2267</v>
      </c>
      <c r="F403" s="170" t="s">
        <v>694</v>
      </c>
      <c r="G403" s="158">
        <v>184.34</v>
      </c>
      <c r="H403" s="158">
        <f t="shared" si="30"/>
        <v>885</v>
      </c>
      <c r="I403" s="171" t="s">
        <v>229</v>
      </c>
      <c r="J403" s="171" t="s">
        <v>3</v>
      </c>
      <c r="K403" s="169" t="s">
        <v>1167</v>
      </c>
      <c r="L403" s="172">
        <v>8531103000</v>
      </c>
      <c r="M403" s="171" t="s">
        <v>634</v>
      </c>
      <c r="N403" s="172">
        <v>86</v>
      </c>
      <c r="O403" s="172" t="s">
        <v>2268</v>
      </c>
      <c r="P403" s="193"/>
      <c r="Q403" s="171"/>
      <c r="R403" s="270"/>
      <c r="S403" s="195">
        <v>8717332770809</v>
      </c>
    </row>
    <row r="404" spans="1:19" x14ac:dyDescent="0.2">
      <c r="A404" s="514"/>
      <c r="B404" s="166" t="s">
        <v>2269</v>
      </c>
      <c r="C404" s="167" t="s">
        <v>361</v>
      </c>
      <c r="D404" s="168" t="s">
        <v>360</v>
      </c>
      <c r="E404" s="169" t="s">
        <v>2270</v>
      </c>
      <c r="F404" s="170" t="s">
        <v>694</v>
      </c>
      <c r="G404" s="158">
        <v>334.54</v>
      </c>
      <c r="H404" s="158">
        <f t="shared" si="30"/>
        <v>1606</v>
      </c>
      <c r="I404" s="171" t="s">
        <v>229</v>
      </c>
      <c r="J404" s="171" t="s">
        <v>3</v>
      </c>
      <c r="K404" s="169" t="s">
        <v>1167</v>
      </c>
      <c r="L404" s="172">
        <v>8531103000</v>
      </c>
      <c r="M404" s="171" t="s">
        <v>634</v>
      </c>
      <c r="N404" s="172">
        <v>9</v>
      </c>
      <c r="O404" s="172" t="s">
        <v>1175</v>
      </c>
      <c r="P404" s="193" t="s">
        <v>2271</v>
      </c>
      <c r="Q404" s="171"/>
      <c r="R404" s="270"/>
      <c r="S404" s="195">
        <v>8717332770823</v>
      </c>
    </row>
    <row r="405" spans="1:19" x14ac:dyDescent="0.2">
      <c r="A405" s="514"/>
      <c r="B405" s="166" t="s">
        <v>2272</v>
      </c>
      <c r="C405" s="167" t="s">
        <v>2273</v>
      </c>
      <c r="D405" s="168" t="s">
        <v>2274</v>
      </c>
      <c r="E405" s="169" t="s">
        <v>2275</v>
      </c>
      <c r="F405" s="170" t="s">
        <v>694</v>
      </c>
      <c r="G405" s="158">
        <v>132.44999999999999</v>
      </c>
      <c r="H405" s="158">
        <f t="shared" si="30"/>
        <v>636</v>
      </c>
      <c r="I405" s="171" t="s">
        <v>229</v>
      </c>
      <c r="J405" s="172">
        <v>1</v>
      </c>
      <c r="K405" s="169" t="s">
        <v>1167</v>
      </c>
      <c r="L405" s="172">
        <v>8531103000</v>
      </c>
      <c r="M405" s="171" t="s">
        <v>634</v>
      </c>
      <c r="N405" s="172">
        <v>390</v>
      </c>
      <c r="O405" s="172" t="s">
        <v>1280</v>
      </c>
      <c r="P405" s="193" t="s">
        <v>2749</v>
      </c>
      <c r="Q405" s="171"/>
      <c r="R405" s="270"/>
      <c r="S405" s="195">
        <v>8717332311323</v>
      </c>
    </row>
    <row r="406" spans="1:19" x14ac:dyDescent="0.2">
      <c r="A406" s="514"/>
      <c r="B406" s="166" t="s">
        <v>2276</v>
      </c>
      <c r="C406" s="167" t="s">
        <v>2277</v>
      </c>
      <c r="D406" s="168" t="s">
        <v>2657</v>
      </c>
      <c r="E406" s="169" t="s">
        <v>2278</v>
      </c>
      <c r="F406" s="170" t="s">
        <v>694</v>
      </c>
      <c r="G406" s="158">
        <v>132.44999999999999</v>
      </c>
      <c r="H406" s="158">
        <f t="shared" si="30"/>
        <v>636</v>
      </c>
      <c r="I406" s="171" t="s">
        <v>229</v>
      </c>
      <c r="J406" s="172">
        <v>1</v>
      </c>
      <c r="K406" s="169" t="s">
        <v>1167</v>
      </c>
      <c r="L406" s="172">
        <v>8531103000</v>
      </c>
      <c r="M406" s="171" t="s">
        <v>634</v>
      </c>
      <c r="N406" s="172">
        <v>105</v>
      </c>
      <c r="O406" s="172" t="s">
        <v>1484</v>
      </c>
      <c r="P406" s="193" t="s">
        <v>2279</v>
      </c>
      <c r="Q406" s="171"/>
      <c r="R406" s="270"/>
      <c r="S406" s="195">
        <v>8717332311330</v>
      </c>
    </row>
    <row r="407" spans="1:19" x14ac:dyDescent="0.2">
      <c r="A407" s="514"/>
      <c r="B407" s="166" t="s">
        <v>2280</v>
      </c>
      <c r="C407" s="167" t="s">
        <v>2281</v>
      </c>
      <c r="D407" s="168" t="s">
        <v>2282</v>
      </c>
      <c r="E407" s="169" t="s">
        <v>2283</v>
      </c>
      <c r="F407" s="170" t="s">
        <v>694</v>
      </c>
      <c r="G407" s="158">
        <v>137.91</v>
      </c>
      <c r="H407" s="158">
        <f t="shared" si="30"/>
        <v>662</v>
      </c>
      <c r="I407" s="171" t="s">
        <v>229</v>
      </c>
      <c r="J407" s="171" t="s">
        <v>3</v>
      </c>
      <c r="K407" s="169" t="s">
        <v>1167</v>
      </c>
      <c r="L407" s="172">
        <v>8531103000</v>
      </c>
      <c r="M407" s="171" t="s">
        <v>634</v>
      </c>
      <c r="N407" s="172">
        <v>36</v>
      </c>
      <c r="O407" s="172" t="s">
        <v>1436</v>
      </c>
      <c r="P407" s="193"/>
      <c r="Q407" s="171"/>
      <c r="R407" s="270"/>
      <c r="S407" s="195">
        <v>8717332311347</v>
      </c>
    </row>
    <row r="408" spans="1:19" x14ac:dyDescent="0.2">
      <c r="A408" s="514"/>
      <c r="B408" s="166" t="s">
        <v>2284</v>
      </c>
      <c r="C408" s="167" t="s">
        <v>2285</v>
      </c>
      <c r="D408" s="168" t="s">
        <v>2286</v>
      </c>
      <c r="E408" s="169" t="s">
        <v>2287</v>
      </c>
      <c r="F408" s="170" t="s">
        <v>694</v>
      </c>
      <c r="G408" s="158">
        <v>137.91</v>
      </c>
      <c r="H408" s="158">
        <f t="shared" si="30"/>
        <v>662</v>
      </c>
      <c r="I408" s="171" t="s">
        <v>229</v>
      </c>
      <c r="J408" s="172">
        <v>1</v>
      </c>
      <c r="K408" s="169" t="s">
        <v>1167</v>
      </c>
      <c r="L408" s="172">
        <v>8531103000</v>
      </c>
      <c r="M408" s="171" t="s">
        <v>634</v>
      </c>
      <c r="N408" s="172">
        <v>178</v>
      </c>
      <c r="O408" s="172" t="s">
        <v>1464</v>
      </c>
      <c r="P408" s="193"/>
      <c r="Q408" s="171"/>
      <c r="R408" s="270"/>
      <c r="S408" s="195">
        <v>8717332311354</v>
      </c>
    </row>
    <row r="409" spans="1:19" x14ac:dyDescent="0.2">
      <c r="A409" s="514"/>
      <c r="B409" s="166" t="s">
        <v>2288</v>
      </c>
      <c r="C409" s="167" t="s">
        <v>2289</v>
      </c>
      <c r="D409" s="168" t="s">
        <v>2290</v>
      </c>
      <c r="E409" s="169" t="s">
        <v>2291</v>
      </c>
      <c r="F409" s="170" t="s">
        <v>694</v>
      </c>
      <c r="G409" s="158">
        <v>161.26</v>
      </c>
      <c r="H409" s="158">
        <f t="shared" si="30"/>
        <v>774</v>
      </c>
      <c r="I409" s="171" t="s">
        <v>229</v>
      </c>
      <c r="J409" s="172">
        <v>1</v>
      </c>
      <c r="K409" s="169" t="s">
        <v>1167</v>
      </c>
      <c r="L409" s="172">
        <v>8531103000</v>
      </c>
      <c r="M409" s="171" t="s">
        <v>634</v>
      </c>
      <c r="N409" s="172">
        <v>55</v>
      </c>
      <c r="O409" s="172" t="s">
        <v>1151</v>
      </c>
      <c r="P409" s="193"/>
      <c r="Q409" s="171"/>
      <c r="R409" s="270"/>
      <c r="S409" s="195">
        <v>8717332311361</v>
      </c>
    </row>
    <row r="410" spans="1:19" x14ac:dyDescent="0.2">
      <c r="A410" s="514"/>
      <c r="B410" s="166" t="s">
        <v>2292</v>
      </c>
      <c r="C410" s="167" t="s">
        <v>363</v>
      </c>
      <c r="D410" s="168" t="s">
        <v>362</v>
      </c>
      <c r="E410" s="169" t="s">
        <v>2293</v>
      </c>
      <c r="F410" s="170" t="s">
        <v>694</v>
      </c>
      <c r="G410" s="158">
        <v>106.68</v>
      </c>
      <c r="H410" s="158">
        <f t="shared" si="30"/>
        <v>512</v>
      </c>
      <c r="I410" s="171" t="s">
        <v>229</v>
      </c>
      <c r="J410" s="171" t="s">
        <v>3</v>
      </c>
      <c r="K410" s="169" t="s">
        <v>1167</v>
      </c>
      <c r="L410" s="172">
        <v>8531103000</v>
      </c>
      <c r="M410" s="171" t="s">
        <v>2294</v>
      </c>
      <c r="N410" s="172">
        <v>4</v>
      </c>
      <c r="O410" s="172" t="s">
        <v>1436</v>
      </c>
      <c r="P410" s="193" t="s">
        <v>2740</v>
      </c>
      <c r="Q410" s="171"/>
      <c r="R410" s="270"/>
      <c r="S410" s="195">
        <v>8717332311392</v>
      </c>
    </row>
    <row r="411" spans="1:19" x14ac:dyDescent="0.2">
      <c r="A411" s="514"/>
      <c r="B411" s="166" t="s">
        <v>2295</v>
      </c>
      <c r="C411" s="167" t="s">
        <v>365</v>
      </c>
      <c r="D411" s="168" t="s">
        <v>364</v>
      </c>
      <c r="E411" s="169" t="s">
        <v>2296</v>
      </c>
      <c r="F411" s="170" t="s">
        <v>694</v>
      </c>
      <c r="G411" s="158">
        <v>106.68</v>
      </c>
      <c r="H411" s="158">
        <f t="shared" si="30"/>
        <v>512</v>
      </c>
      <c r="I411" s="171" t="s">
        <v>229</v>
      </c>
      <c r="J411" s="171" t="s">
        <v>3</v>
      </c>
      <c r="K411" s="169" t="s">
        <v>1167</v>
      </c>
      <c r="L411" s="172">
        <v>8531103000</v>
      </c>
      <c r="M411" s="171" t="s">
        <v>2294</v>
      </c>
      <c r="N411" s="172">
        <v>17</v>
      </c>
      <c r="O411" s="172" t="s">
        <v>1436</v>
      </c>
      <c r="P411" s="193" t="s">
        <v>2740</v>
      </c>
      <c r="Q411" s="171"/>
      <c r="R411" s="270"/>
      <c r="S411" s="195">
        <v>8717332311408</v>
      </c>
    </row>
    <row r="412" spans="1:19" x14ac:dyDescent="0.2">
      <c r="A412" s="514"/>
      <c r="B412" s="166" t="s">
        <v>2297</v>
      </c>
      <c r="C412" s="167" t="s">
        <v>367</v>
      </c>
      <c r="D412" s="168" t="s">
        <v>366</v>
      </c>
      <c r="E412" s="169" t="s">
        <v>2298</v>
      </c>
      <c r="F412" s="170" t="s">
        <v>694</v>
      </c>
      <c r="G412" s="158">
        <v>166.41</v>
      </c>
      <c r="H412" s="158">
        <f t="shared" si="30"/>
        <v>799</v>
      </c>
      <c r="I412" s="171" t="s">
        <v>229</v>
      </c>
      <c r="J412" s="172">
        <v>1</v>
      </c>
      <c r="K412" s="169" t="s">
        <v>1167</v>
      </c>
      <c r="L412" s="172">
        <v>8531103000</v>
      </c>
      <c r="M412" s="171" t="s">
        <v>634</v>
      </c>
      <c r="N412" s="172">
        <v>64</v>
      </c>
      <c r="O412" s="172" t="s">
        <v>2299</v>
      </c>
      <c r="P412" s="193" t="s">
        <v>2740</v>
      </c>
      <c r="Q412" s="171"/>
      <c r="R412" s="270"/>
      <c r="S412" s="195">
        <v>8717332311378</v>
      </c>
    </row>
    <row r="413" spans="1:19" x14ac:dyDescent="0.2">
      <c r="A413" s="514"/>
      <c r="B413" s="166" t="s">
        <v>2300</v>
      </c>
      <c r="C413" s="167" t="s">
        <v>369</v>
      </c>
      <c r="D413" s="168" t="s">
        <v>368</v>
      </c>
      <c r="E413" s="169" t="s">
        <v>2301</v>
      </c>
      <c r="F413" s="170" t="s">
        <v>694</v>
      </c>
      <c r="G413" s="158">
        <v>166.41</v>
      </c>
      <c r="H413" s="158">
        <f t="shared" si="30"/>
        <v>799</v>
      </c>
      <c r="I413" s="171" t="s">
        <v>229</v>
      </c>
      <c r="J413" s="171" t="s">
        <v>3</v>
      </c>
      <c r="K413" s="169" t="s">
        <v>1167</v>
      </c>
      <c r="L413" s="172">
        <v>8531103000</v>
      </c>
      <c r="M413" s="171" t="s">
        <v>634</v>
      </c>
      <c r="N413" s="172">
        <v>5</v>
      </c>
      <c r="O413" s="172" t="s">
        <v>2299</v>
      </c>
      <c r="P413" s="193" t="s">
        <v>2740</v>
      </c>
      <c r="Q413" s="171"/>
      <c r="R413" s="270"/>
      <c r="S413" s="195">
        <v>8717332311385</v>
      </c>
    </row>
    <row r="414" spans="1:19" ht="16.5" x14ac:dyDescent="0.2">
      <c r="A414" s="514"/>
      <c r="B414" s="166" t="s">
        <v>2302</v>
      </c>
      <c r="C414" s="167" t="s">
        <v>2303</v>
      </c>
      <c r="D414" s="168" t="s">
        <v>2304</v>
      </c>
      <c r="E414" s="169" t="s">
        <v>2305</v>
      </c>
      <c r="F414" s="170" t="s">
        <v>694</v>
      </c>
      <c r="G414" s="158">
        <v>548.1</v>
      </c>
      <c r="H414" s="158">
        <f t="shared" si="30"/>
        <v>2631</v>
      </c>
      <c r="I414" s="171" t="s">
        <v>229</v>
      </c>
      <c r="J414" s="171" t="s">
        <v>3</v>
      </c>
      <c r="K414" s="169" t="s">
        <v>2306</v>
      </c>
      <c r="L414" s="172">
        <v>8531900000</v>
      </c>
      <c r="M414" s="206" t="s">
        <v>677</v>
      </c>
      <c r="N414" s="172">
        <v>6</v>
      </c>
      <c r="O414" s="172" t="s">
        <v>2307</v>
      </c>
      <c r="P414" s="193"/>
      <c r="Q414" s="171" t="s">
        <v>1137</v>
      </c>
      <c r="R414" s="270"/>
      <c r="S414" s="195">
        <v>8717332019199</v>
      </c>
    </row>
    <row r="415" spans="1:19" ht="16.5" x14ac:dyDescent="0.2">
      <c r="A415" s="514"/>
      <c r="B415" s="166" t="s">
        <v>2308</v>
      </c>
      <c r="C415" s="167" t="s">
        <v>2309</v>
      </c>
      <c r="D415" s="168" t="s">
        <v>2310</v>
      </c>
      <c r="E415" s="169" t="s">
        <v>2311</v>
      </c>
      <c r="F415" s="170" t="s">
        <v>694</v>
      </c>
      <c r="G415" s="158">
        <v>585.65</v>
      </c>
      <c r="H415" s="158">
        <f t="shared" si="30"/>
        <v>2811</v>
      </c>
      <c r="I415" s="171" t="s">
        <v>229</v>
      </c>
      <c r="J415" s="217" t="s">
        <v>229</v>
      </c>
      <c r="K415" s="169" t="s">
        <v>2306</v>
      </c>
      <c r="L415" s="172">
        <v>8531900000</v>
      </c>
      <c r="M415" s="206" t="s">
        <v>677</v>
      </c>
      <c r="N415" s="172">
        <v>1</v>
      </c>
      <c r="O415" s="172" t="s">
        <v>2312</v>
      </c>
      <c r="P415" s="193"/>
      <c r="Q415" s="171" t="s">
        <v>1137</v>
      </c>
      <c r="R415" s="270"/>
      <c r="S415" s="195">
        <v>8717332019205</v>
      </c>
    </row>
    <row r="416" spans="1:19" x14ac:dyDescent="0.2">
      <c r="A416" s="514"/>
      <c r="B416" s="166" t="s">
        <v>2313</v>
      </c>
      <c r="C416" s="166" t="s">
        <v>322</v>
      </c>
      <c r="D416" s="280" t="s">
        <v>321</v>
      </c>
      <c r="E416" s="166" t="s">
        <v>2314</v>
      </c>
      <c r="F416" s="170" t="s">
        <v>694</v>
      </c>
      <c r="G416" s="158">
        <v>61.87</v>
      </c>
      <c r="H416" s="158">
        <f t="shared" si="30"/>
        <v>297</v>
      </c>
      <c r="I416" s="217" t="s">
        <v>229</v>
      </c>
      <c r="J416" s="294" t="s">
        <v>3</v>
      </c>
      <c r="K416" s="166" t="s">
        <v>1167</v>
      </c>
      <c r="L416" s="172">
        <v>8531103000</v>
      </c>
      <c r="M416" s="294" t="s">
        <v>634</v>
      </c>
      <c r="N416" s="294">
        <v>161</v>
      </c>
      <c r="O416" s="294" t="s">
        <v>1960</v>
      </c>
      <c r="P416" s="471"/>
      <c r="Q416" s="294"/>
      <c r="R416" s="270"/>
      <c r="S416" s="195">
        <v>8717332494477</v>
      </c>
    </row>
    <row r="417" spans="1:19" x14ac:dyDescent="0.2">
      <c r="A417" s="514"/>
      <c r="B417" s="166" t="s">
        <v>2315</v>
      </c>
      <c r="C417" s="166" t="s">
        <v>325</v>
      </c>
      <c r="D417" s="280" t="s">
        <v>324</v>
      </c>
      <c r="E417" s="166" t="s">
        <v>2316</v>
      </c>
      <c r="F417" s="170" t="s">
        <v>694</v>
      </c>
      <c r="G417" s="158">
        <v>58.03</v>
      </c>
      <c r="H417" s="158">
        <f>ROUND(ROUND(G417*4.8,2),0)</f>
        <v>279</v>
      </c>
      <c r="I417" s="217" t="s">
        <v>229</v>
      </c>
      <c r="J417" s="294" t="s">
        <v>3</v>
      </c>
      <c r="K417" s="166" t="s">
        <v>1167</v>
      </c>
      <c r="L417" s="172">
        <v>8531103000</v>
      </c>
      <c r="M417" s="294" t="s">
        <v>634</v>
      </c>
      <c r="N417" s="294">
        <v>31</v>
      </c>
      <c r="O417" s="294" t="s">
        <v>2317</v>
      </c>
      <c r="P417" s="471"/>
      <c r="Q417" s="294"/>
      <c r="R417" s="270"/>
      <c r="S417" s="195">
        <v>8717332494484</v>
      </c>
    </row>
    <row r="418" spans="1:19" x14ac:dyDescent="0.2">
      <c r="A418" s="514"/>
      <c r="B418" s="166" t="s">
        <v>2318</v>
      </c>
      <c r="C418" s="166" t="s">
        <v>328</v>
      </c>
      <c r="D418" s="280" t="s">
        <v>327</v>
      </c>
      <c r="E418" s="166" t="s">
        <v>2319</v>
      </c>
      <c r="F418" s="170" t="s">
        <v>694</v>
      </c>
      <c r="G418" s="158">
        <v>61.87</v>
      </c>
      <c r="H418" s="158">
        <f t="shared" ref="H418:H445" si="31">ROUND(ROUND(G418*4.8,2),0)</f>
        <v>297</v>
      </c>
      <c r="I418" s="217" t="s">
        <v>229</v>
      </c>
      <c r="J418" s="294" t="s">
        <v>3</v>
      </c>
      <c r="K418" s="166" t="s">
        <v>1167</v>
      </c>
      <c r="L418" s="172">
        <v>8531103000</v>
      </c>
      <c r="M418" s="294" t="s">
        <v>634</v>
      </c>
      <c r="N418" s="294">
        <v>61</v>
      </c>
      <c r="O418" s="294" t="s">
        <v>2320</v>
      </c>
      <c r="P418" s="471"/>
      <c r="Q418" s="294"/>
      <c r="R418" s="270"/>
      <c r="S418" s="195">
        <v>8717332494491</v>
      </c>
    </row>
    <row r="419" spans="1:19" x14ac:dyDescent="0.2">
      <c r="A419" s="514"/>
      <c r="B419" s="166" t="s">
        <v>2321</v>
      </c>
      <c r="C419" s="166" t="s">
        <v>331</v>
      </c>
      <c r="D419" s="280" t="s">
        <v>330</v>
      </c>
      <c r="E419" s="166" t="s">
        <v>2322</v>
      </c>
      <c r="F419" s="170" t="s">
        <v>694</v>
      </c>
      <c r="G419" s="158">
        <v>58.03</v>
      </c>
      <c r="H419" s="158">
        <f t="shared" si="31"/>
        <v>279</v>
      </c>
      <c r="I419" s="217" t="s">
        <v>229</v>
      </c>
      <c r="J419" s="294" t="s">
        <v>3</v>
      </c>
      <c r="K419" s="166" t="s">
        <v>1167</v>
      </c>
      <c r="L419" s="172">
        <v>8531103000</v>
      </c>
      <c r="M419" s="294" t="s">
        <v>634</v>
      </c>
      <c r="N419" s="294">
        <v>73</v>
      </c>
      <c r="O419" s="294" t="s">
        <v>2317</v>
      </c>
      <c r="P419" s="471"/>
      <c r="Q419" s="294"/>
      <c r="R419" s="270"/>
      <c r="S419" s="195">
        <v>8717332494507</v>
      </c>
    </row>
    <row r="420" spans="1:19" x14ac:dyDescent="0.2">
      <c r="A420" s="514"/>
      <c r="B420" s="166" t="s">
        <v>2323</v>
      </c>
      <c r="C420" s="166" t="s">
        <v>2324</v>
      </c>
      <c r="D420" s="280" t="s">
        <v>333</v>
      </c>
      <c r="E420" s="166" t="s">
        <v>2325</v>
      </c>
      <c r="F420" s="170" t="s">
        <v>694</v>
      </c>
      <c r="G420" s="158">
        <v>133.13</v>
      </c>
      <c r="H420" s="158">
        <f t="shared" si="31"/>
        <v>639</v>
      </c>
      <c r="I420" s="217" t="s">
        <v>229</v>
      </c>
      <c r="J420" s="294" t="s">
        <v>3</v>
      </c>
      <c r="K420" s="166" t="s">
        <v>1167</v>
      </c>
      <c r="L420" s="172">
        <v>8531103000</v>
      </c>
      <c r="M420" s="294" t="s">
        <v>634</v>
      </c>
      <c r="N420" s="294">
        <v>73</v>
      </c>
      <c r="O420" s="294" t="s">
        <v>2326</v>
      </c>
      <c r="P420" s="471"/>
      <c r="Q420" s="294"/>
      <c r="R420" s="270"/>
      <c r="S420" s="195">
        <v>8717332494514</v>
      </c>
    </row>
    <row r="421" spans="1:19" x14ac:dyDescent="0.2">
      <c r="A421" s="514"/>
      <c r="B421" s="166" t="s">
        <v>2327</v>
      </c>
      <c r="C421" s="167" t="s">
        <v>1100</v>
      </c>
      <c r="D421" s="168" t="s">
        <v>1098</v>
      </c>
      <c r="E421" s="169" t="s">
        <v>2328</v>
      </c>
      <c r="F421" s="170" t="s">
        <v>694</v>
      </c>
      <c r="G421" s="158">
        <v>541.38</v>
      </c>
      <c r="H421" s="158">
        <f t="shared" si="31"/>
        <v>2599</v>
      </c>
      <c r="I421" s="171" t="s">
        <v>229</v>
      </c>
      <c r="J421" s="171" t="s">
        <v>3</v>
      </c>
      <c r="K421" s="169" t="s">
        <v>1167</v>
      </c>
      <c r="L421" s="172">
        <v>85318070</v>
      </c>
      <c r="M421" s="294" t="s">
        <v>677</v>
      </c>
      <c r="N421" s="172">
        <v>0</v>
      </c>
      <c r="O421" s="172" t="s">
        <v>2329</v>
      </c>
      <c r="P421" s="472"/>
      <c r="Q421" s="171"/>
      <c r="R421" s="270"/>
      <c r="S421" s="195">
        <v>4060039128270</v>
      </c>
    </row>
    <row r="422" spans="1:19" x14ac:dyDescent="0.2">
      <c r="A422" s="518"/>
      <c r="B422" s="166" t="s">
        <v>2330</v>
      </c>
      <c r="C422" s="166" t="s">
        <v>1101</v>
      </c>
      <c r="D422" s="280" t="s">
        <v>1099</v>
      </c>
      <c r="E422" s="166" t="s">
        <v>2331</v>
      </c>
      <c r="F422" s="170" t="s">
        <v>694</v>
      </c>
      <c r="G422" s="158">
        <v>325.23</v>
      </c>
      <c r="H422" s="158">
        <f t="shared" si="31"/>
        <v>1561</v>
      </c>
      <c r="I422" s="217" t="s">
        <v>229</v>
      </c>
      <c r="J422" s="294" t="s">
        <v>3</v>
      </c>
      <c r="K422" s="166" t="s">
        <v>1167</v>
      </c>
      <c r="L422" s="172">
        <v>85318070</v>
      </c>
      <c r="M422" s="294" t="s">
        <v>677</v>
      </c>
      <c r="N422" s="294">
        <v>1</v>
      </c>
      <c r="O422" s="294" t="s">
        <v>2332</v>
      </c>
      <c r="P422" s="471"/>
      <c r="Q422" s="294"/>
      <c r="R422" s="270"/>
      <c r="S422" s="195">
        <v>4060039128287</v>
      </c>
    </row>
    <row r="423" spans="1:19" x14ac:dyDescent="0.2">
      <c r="A423" s="514"/>
      <c r="B423" s="181" t="s">
        <v>2333</v>
      </c>
      <c r="C423" s="182"/>
      <c r="D423" s="183" t="s">
        <v>1180</v>
      </c>
      <c r="E423" s="182"/>
      <c r="F423" s="184"/>
      <c r="G423" s="158">
        <v>3875</v>
      </c>
      <c r="H423" s="185"/>
      <c r="I423" s="186"/>
      <c r="J423" s="186"/>
      <c r="K423" s="182" t="s">
        <v>1180</v>
      </c>
      <c r="L423" s="186"/>
      <c r="M423" s="186"/>
      <c r="N423" s="186" t="s">
        <v>1180</v>
      </c>
      <c r="O423" s="186" t="s">
        <v>1180</v>
      </c>
      <c r="P423" s="422"/>
      <c r="Q423" s="188"/>
      <c r="R423" s="189"/>
      <c r="S423" s="451"/>
    </row>
    <row r="424" spans="1:19" x14ac:dyDescent="0.2">
      <c r="A424" s="514"/>
      <c r="B424" s="166" t="s">
        <v>2334</v>
      </c>
      <c r="C424" s="167" t="s">
        <v>2335</v>
      </c>
      <c r="D424" s="280" t="s">
        <v>2336</v>
      </c>
      <c r="E424" s="295" t="s">
        <v>2337</v>
      </c>
      <c r="F424" s="170" t="s">
        <v>694</v>
      </c>
      <c r="G424" s="520"/>
      <c r="H424" s="158">
        <f t="shared" si="31"/>
        <v>0</v>
      </c>
      <c r="I424" s="171" t="s">
        <v>229</v>
      </c>
      <c r="J424" s="171" t="s">
        <v>3</v>
      </c>
      <c r="K424" s="295" t="s">
        <v>1167</v>
      </c>
      <c r="L424" s="172">
        <v>8531103000</v>
      </c>
      <c r="M424" s="294" t="s">
        <v>634</v>
      </c>
      <c r="N424" s="172">
        <v>45</v>
      </c>
      <c r="O424" s="172" t="s">
        <v>2338</v>
      </c>
      <c r="P424" s="193"/>
      <c r="Q424" s="171"/>
      <c r="R424" s="270"/>
      <c r="S424" s="195">
        <v>8717332925155</v>
      </c>
    </row>
    <row r="425" spans="1:19" x14ac:dyDescent="0.2">
      <c r="A425" s="514"/>
      <c r="B425" s="166" t="s">
        <v>2339</v>
      </c>
      <c r="C425" s="167" t="s">
        <v>2340</v>
      </c>
      <c r="D425" s="280" t="s">
        <v>2341</v>
      </c>
      <c r="E425" s="295" t="s">
        <v>2342</v>
      </c>
      <c r="F425" s="170" t="s">
        <v>694</v>
      </c>
      <c r="G425" s="158">
        <v>105.13</v>
      </c>
      <c r="H425" s="158">
        <f t="shared" si="31"/>
        <v>505</v>
      </c>
      <c r="I425" s="171" t="s">
        <v>229</v>
      </c>
      <c r="J425" s="171" t="s">
        <v>3</v>
      </c>
      <c r="K425" s="295" t="s">
        <v>1167</v>
      </c>
      <c r="L425" s="172">
        <v>8531103000</v>
      </c>
      <c r="M425" s="294" t="s">
        <v>634</v>
      </c>
      <c r="N425" s="172">
        <v>52</v>
      </c>
      <c r="O425" s="172" t="s">
        <v>2338</v>
      </c>
      <c r="P425" s="193"/>
      <c r="Q425" s="171"/>
      <c r="R425" s="270"/>
      <c r="S425" s="195">
        <v>8717332925162</v>
      </c>
    </row>
    <row r="426" spans="1:19" x14ac:dyDescent="0.2">
      <c r="A426" s="514"/>
      <c r="B426" s="166" t="s">
        <v>2343</v>
      </c>
      <c r="C426" s="167" t="s">
        <v>2344</v>
      </c>
      <c r="D426" s="280" t="s">
        <v>2345</v>
      </c>
      <c r="E426" s="295" t="s">
        <v>2346</v>
      </c>
      <c r="F426" s="170" t="s">
        <v>694</v>
      </c>
      <c r="G426" s="158">
        <v>105.13</v>
      </c>
      <c r="H426" s="158">
        <f t="shared" si="31"/>
        <v>505</v>
      </c>
      <c r="I426" s="171" t="s">
        <v>229</v>
      </c>
      <c r="J426" s="217" t="s">
        <v>229</v>
      </c>
      <c r="K426" s="295" t="s">
        <v>1167</v>
      </c>
      <c r="L426" s="172">
        <v>8531103000</v>
      </c>
      <c r="M426" s="294" t="s">
        <v>634</v>
      </c>
      <c r="N426" s="172">
        <v>0</v>
      </c>
      <c r="O426" s="172" t="s">
        <v>2347</v>
      </c>
      <c r="P426" s="193"/>
      <c r="Q426" s="171"/>
      <c r="R426" s="270"/>
      <c r="S426" s="195">
        <v>8717332925179</v>
      </c>
    </row>
    <row r="427" spans="1:19" x14ac:dyDescent="0.2">
      <c r="A427" s="514"/>
      <c r="B427" s="166" t="s">
        <v>2348</v>
      </c>
      <c r="C427" s="167" t="s">
        <v>2349</v>
      </c>
      <c r="D427" s="280" t="s">
        <v>2350</v>
      </c>
      <c r="E427" s="295" t="s">
        <v>2351</v>
      </c>
      <c r="F427" s="170" t="s">
        <v>694</v>
      </c>
      <c r="G427" s="158">
        <v>105.13</v>
      </c>
      <c r="H427" s="158">
        <f t="shared" si="31"/>
        <v>505</v>
      </c>
      <c r="I427" s="171" t="s">
        <v>229</v>
      </c>
      <c r="J427" s="171" t="s">
        <v>3</v>
      </c>
      <c r="K427" s="295" t="s">
        <v>1167</v>
      </c>
      <c r="L427" s="172">
        <v>8531103000</v>
      </c>
      <c r="M427" s="294" t="s">
        <v>634</v>
      </c>
      <c r="N427" s="172">
        <v>19</v>
      </c>
      <c r="O427" s="172" t="s">
        <v>2347</v>
      </c>
      <c r="P427" s="193"/>
      <c r="Q427" s="171"/>
      <c r="R427" s="270"/>
      <c r="S427" s="195">
        <v>8717332925186</v>
      </c>
    </row>
    <row r="428" spans="1:19" x14ac:dyDescent="0.2">
      <c r="A428" s="514"/>
      <c r="B428" s="166" t="s">
        <v>2352</v>
      </c>
      <c r="C428" s="167" t="s">
        <v>2353</v>
      </c>
      <c r="D428" s="280" t="s">
        <v>2354</v>
      </c>
      <c r="E428" s="295" t="s">
        <v>2355</v>
      </c>
      <c r="F428" s="170" t="s">
        <v>694</v>
      </c>
      <c r="G428" s="158">
        <v>105.13</v>
      </c>
      <c r="H428" s="158">
        <f t="shared" si="31"/>
        <v>505</v>
      </c>
      <c r="I428" s="171" t="s">
        <v>229</v>
      </c>
      <c r="J428" s="171" t="s">
        <v>3</v>
      </c>
      <c r="K428" s="295" t="s">
        <v>1167</v>
      </c>
      <c r="L428" s="172">
        <v>8531103000</v>
      </c>
      <c r="M428" s="294" t="s">
        <v>634</v>
      </c>
      <c r="N428" s="172">
        <v>7</v>
      </c>
      <c r="O428" s="172" t="s">
        <v>2338</v>
      </c>
      <c r="P428" s="193"/>
      <c r="Q428" s="171"/>
      <c r="R428" s="270"/>
      <c r="S428" s="195">
        <v>8717332925193</v>
      </c>
    </row>
    <row r="429" spans="1:19" x14ac:dyDescent="0.2">
      <c r="A429" s="514"/>
      <c r="B429" s="166" t="s">
        <v>2356</v>
      </c>
      <c r="C429" s="167" t="s">
        <v>2357</v>
      </c>
      <c r="D429" s="280" t="s">
        <v>2358</v>
      </c>
      <c r="E429" s="295" t="s">
        <v>2359</v>
      </c>
      <c r="F429" s="170" t="s">
        <v>694</v>
      </c>
      <c r="G429" s="158">
        <v>105.13</v>
      </c>
      <c r="H429" s="158">
        <f t="shared" si="31"/>
        <v>505</v>
      </c>
      <c r="I429" s="171" t="s">
        <v>229</v>
      </c>
      <c r="J429" s="171" t="s">
        <v>3</v>
      </c>
      <c r="K429" s="295" t="s">
        <v>1167</v>
      </c>
      <c r="L429" s="172">
        <v>8531103000</v>
      </c>
      <c r="M429" s="294" t="s">
        <v>634</v>
      </c>
      <c r="N429" s="172">
        <v>4</v>
      </c>
      <c r="O429" s="172" t="s">
        <v>2338</v>
      </c>
      <c r="P429" s="193"/>
      <c r="Q429" s="171"/>
      <c r="R429" s="270"/>
      <c r="S429" s="195">
        <v>8717332925209</v>
      </c>
    </row>
    <row r="430" spans="1:19" x14ac:dyDescent="0.2">
      <c r="A430" s="514"/>
      <c r="B430" s="166" t="s">
        <v>2360</v>
      </c>
      <c r="C430" s="167" t="s">
        <v>2361</v>
      </c>
      <c r="D430" s="280" t="s">
        <v>2362</v>
      </c>
      <c r="E430" s="295" t="s">
        <v>2363</v>
      </c>
      <c r="F430" s="170" t="s">
        <v>694</v>
      </c>
      <c r="G430" s="158">
        <v>105.13</v>
      </c>
      <c r="H430" s="158">
        <f t="shared" si="31"/>
        <v>505</v>
      </c>
      <c r="I430" s="171" t="s">
        <v>229</v>
      </c>
      <c r="J430" s="171" t="s">
        <v>3</v>
      </c>
      <c r="K430" s="295" t="s">
        <v>1167</v>
      </c>
      <c r="L430" s="172">
        <v>8531103000</v>
      </c>
      <c r="M430" s="294" t="s">
        <v>634</v>
      </c>
      <c r="N430" s="172">
        <v>10</v>
      </c>
      <c r="O430" s="172" t="s">
        <v>2347</v>
      </c>
      <c r="P430" s="193"/>
      <c r="Q430" s="171"/>
      <c r="R430" s="270"/>
      <c r="S430" s="195">
        <v>8717332925216</v>
      </c>
    </row>
    <row r="431" spans="1:19" x14ac:dyDescent="0.2">
      <c r="A431" s="514"/>
      <c r="B431" s="166" t="s">
        <v>2364</v>
      </c>
      <c r="C431" s="167" t="s">
        <v>2365</v>
      </c>
      <c r="D431" s="280" t="s">
        <v>2366</v>
      </c>
      <c r="E431" s="295" t="s">
        <v>2367</v>
      </c>
      <c r="F431" s="170" t="s">
        <v>694</v>
      </c>
      <c r="G431" s="158">
        <v>105.13</v>
      </c>
      <c r="H431" s="158">
        <f t="shared" si="31"/>
        <v>505</v>
      </c>
      <c r="I431" s="171" t="s">
        <v>229</v>
      </c>
      <c r="J431" s="171" t="s">
        <v>3</v>
      </c>
      <c r="K431" s="295" t="s">
        <v>1167</v>
      </c>
      <c r="L431" s="172">
        <v>8531103000</v>
      </c>
      <c r="M431" s="294" t="s">
        <v>634</v>
      </c>
      <c r="N431" s="172">
        <v>13</v>
      </c>
      <c r="O431" s="172" t="s">
        <v>2347</v>
      </c>
      <c r="P431" s="193"/>
      <c r="Q431" s="171"/>
      <c r="R431" s="270"/>
      <c r="S431" s="195">
        <v>8717332925223</v>
      </c>
    </row>
    <row r="432" spans="1:19" x14ac:dyDescent="0.2">
      <c r="A432" s="514"/>
      <c r="B432" s="166" t="s">
        <v>2368</v>
      </c>
      <c r="C432" s="167" t="s">
        <v>2369</v>
      </c>
      <c r="D432" s="280" t="s">
        <v>2370</v>
      </c>
      <c r="E432" s="295" t="s">
        <v>2371</v>
      </c>
      <c r="F432" s="170" t="s">
        <v>694</v>
      </c>
      <c r="G432" s="158">
        <v>105.13</v>
      </c>
      <c r="H432" s="158">
        <f t="shared" si="31"/>
        <v>505</v>
      </c>
      <c r="I432" s="171" t="s">
        <v>229</v>
      </c>
      <c r="J432" s="171" t="s">
        <v>3</v>
      </c>
      <c r="K432" s="295" t="s">
        <v>1167</v>
      </c>
      <c r="L432" s="172">
        <v>8531103000</v>
      </c>
      <c r="M432" s="294" t="s">
        <v>634</v>
      </c>
      <c r="N432" s="172">
        <v>20</v>
      </c>
      <c r="O432" s="172" t="s">
        <v>2338</v>
      </c>
      <c r="P432" s="193"/>
      <c r="Q432" s="171"/>
      <c r="R432" s="270"/>
      <c r="S432" s="195">
        <v>8717332925230</v>
      </c>
    </row>
    <row r="433" spans="1:19" x14ac:dyDescent="0.2">
      <c r="A433" s="514"/>
      <c r="B433" s="166" t="s">
        <v>2372</v>
      </c>
      <c r="C433" s="167" t="s">
        <v>379</v>
      </c>
      <c r="D433" s="280" t="s">
        <v>378</v>
      </c>
      <c r="E433" s="295" t="s">
        <v>2373</v>
      </c>
      <c r="F433" s="170" t="s">
        <v>694</v>
      </c>
      <c r="G433" s="158">
        <v>105.13</v>
      </c>
      <c r="H433" s="158">
        <f t="shared" si="31"/>
        <v>505</v>
      </c>
      <c r="I433" s="171" t="s">
        <v>229</v>
      </c>
      <c r="J433" s="171" t="s">
        <v>3</v>
      </c>
      <c r="K433" s="295" t="s">
        <v>1167</v>
      </c>
      <c r="L433" s="172">
        <v>8531103000</v>
      </c>
      <c r="M433" s="294" t="s">
        <v>634</v>
      </c>
      <c r="N433" s="172">
        <v>20</v>
      </c>
      <c r="O433" s="172" t="s">
        <v>2338</v>
      </c>
      <c r="P433" s="193"/>
      <c r="Q433" s="171"/>
      <c r="R433" s="270"/>
      <c r="S433" s="195">
        <v>8717332925247</v>
      </c>
    </row>
    <row r="434" spans="1:19" x14ac:dyDescent="0.2">
      <c r="A434" s="514"/>
      <c r="B434" s="166" t="s">
        <v>2374</v>
      </c>
      <c r="C434" s="167" t="s">
        <v>2375</v>
      </c>
      <c r="D434" s="280" t="s">
        <v>2376</v>
      </c>
      <c r="E434" s="295" t="s">
        <v>2377</v>
      </c>
      <c r="F434" s="170" t="s">
        <v>694</v>
      </c>
      <c r="G434" s="158">
        <v>105.13</v>
      </c>
      <c r="H434" s="158">
        <f t="shared" si="31"/>
        <v>505</v>
      </c>
      <c r="I434" s="171" t="s">
        <v>229</v>
      </c>
      <c r="J434" s="171" t="s">
        <v>3</v>
      </c>
      <c r="K434" s="295" t="s">
        <v>1167</v>
      </c>
      <c r="L434" s="172">
        <v>8531103000</v>
      </c>
      <c r="M434" s="294" t="s">
        <v>634</v>
      </c>
      <c r="N434" s="172">
        <v>12</v>
      </c>
      <c r="O434" s="172" t="s">
        <v>2338</v>
      </c>
      <c r="P434" s="193"/>
      <c r="Q434" s="171"/>
      <c r="R434" s="270"/>
      <c r="S434" s="195">
        <v>8717332925254</v>
      </c>
    </row>
    <row r="435" spans="1:19" x14ac:dyDescent="0.2">
      <c r="A435" s="514"/>
      <c r="B435" s="166" t="s">
        <v>2378</v>
      </c>
      <c r="C435" s="167" t="s">
        <v>382</v>
      </c>
      <c r="D435" s="280" t="s">
        <v>381</v>
      </c>
      <c r="E435" s="295" t="s">
        <v>2379</v>
      </c>
      <c r="F435" s="170" t="s">
        <v>694</v>
      </c>
      <c r="G435" s="158">
        <v>105.13</v>
      </c>
      <c r="H435" s="158">
        <f t="shared" si="31"/>
        <v>505</v>
      </c>
      <c r="I435" s="171" t="s">
        <v>229</v>
      </c>
      <c r="J435" s="171" t="s">
        <v>3</v>
      </c>
      <c r="K435" s="295" t="s">
        <v>1167</v>
      </c>
      <c r="L435" s="172">
        <v>8531103000</v>
      </c>
      <c r="M435" s="294" t="s">
        <v>634</v>
      </c>
      <c r="N435" s="172">
        <v>61</v>
      </c>
      <c r="O435" s="172" t="s">
        <v>2347</v>
      </c>
      <c r="P435" s="193"/>
      <c r="Q435" s="171"/>
      <c r="R435" s="270"/>
      <c r="S435" s="195">
        <v>8717332925261</v>
      </c>
    </row>
    <row r="436" spans="1:19" x14ac:dyDescent="0.2">
      <c r="A436" s="514"/>
      <c r="B436" s="166" t="s">
        <v>2380</v>
      </c>
      <c r="C436" s="167" t="s">
        <v>2381</v>
      </c>
      <c r="D436" s="168" t="s">
        <v>2382</v>
      </c>
      <c r="E436" s="169" t="s">
        <v>2383</v>
      </c>
      <c r="F436" s="170" t="s">
        <v>694</v>
      </c>
      <c r="G436" s="158">
        <v>105.13</v>
      </c>
      <c r="H436" s="158">
        <f t="shared" si="31"/>
        <v>505</v>
      </c>
      <c r="I436" s="171" t="s">
        <v>229</v>
      </c>
      <c r="J436" s="171" t="s">
        <v>3</v>
      </c>
      <c r="K436" s="169" t="s">
        <v>1167</v>
      </c>
      <c r="L436" s="172">
        <v>85318070</v>
      </c>
      <c r="M436" s="171" t="s">
        <v>677</v>
      </c>
      <c r="N436" s="172">
        <v>1</v>
      </c>
      <c r="O436" s="172" t="s">
        <v>2384</v>
      </c>
      <c r="P436" s="193"/>
      <c r="Q436" s="171"/>
      <c r="R436" s="270"/>
      <c r="S436" s="195">
        <v>8717332402854</v>
      </c>
    </row>
    <row r="437" spans="1:19" x14ac:dyDescent="0.2">
      <c r="A437" s="514"/>
      <c r="B437" s="166" t="s">
        <v>2385</v>
      </c>
      <c r="C437" s="167" t="s">
        <v>2386</v>
      </c>
      <c r="D437" s="168" t="s">
        <v>2387</v>
      </c>
      <c r="E437" s="169" t="s">
        <v>2388</v>
      </c>
      <c r="F437" s="170" t="s">
        <v>694</v>
      </c>
      <c r="G437" s="158">
        <v>232.81</v>
      </c>
      <c r="H437" s="158">
        <f t="shared" si="31"/>
        <v>1117</v>
      </c>
      <c r="I437" s="171" t="s">
        <v>229</v>
      </c>
      <c r="J437" s="171" t="s">
        <v>3</v>
      </c>
      <c r="K437" s="169" t="s">
        <v>1167</v>
      </c>
      <c r="L437" s="172">
        <v>85318070</v>
      </c>
      <c r="M437" s="171" t="s">
        <v>677</v>
      </c>
      <c r="N437" s="172">
        <v>1</v>
      </c>
      <c r="O437" s="172" t="s">
        <v>2389</v>
      </c>
      <c r="P437" s="193"/>
      <c r="Q437" s="171"/>
      <c r="R437" s="270"/>
      <c r="S437" s="195">
        <v>8717332402861</v>
      </c>
    </row>
    <row r="438" spans="1:19" x14ac:dyDescent="0.2">
      <c r="A438" s="514"/>
      <c r="B438" s="166" t="s">
        <v>2390</v>
      </c>
      <c r="C438" s="167" t="s">
        <v>373</v>
      </c>
      <c r="D438" s="168" t="s">
        <v>372</v>
      </c>
      <c r="E438" s="169" t="s">
        <v>2391</v>
      </c>
      <c r="F438" s="170" t="s">
        <v>694</v>
      </c>
      <c r="G438" s="158">
        <v>232.81</v>
      </c>
      <c r="H438" s="158">
        <f t="shared" si="31"/>
        <v>1117</v>
      </c>
      <c r="I438" s="171" t="s">
        <v>229</v>
      </c>
      <c r="J438" s="171" t="s">
        <v>3</v>
      </c>
      <c r="K438" s="169" t="s">
        <v>1167</v>
      </c>
      <c r="L438" s="172">
        <v>8531103000</v>
      </c>
      <c r="M438" s="294" t="s">
        <v>634</v>
      </c>
      <c r="N438" s="172">
        <v>47</v>
      </c>
      <c r="O438" s="172" t="s">
        <v>1464</v>
      </c>
      <c r="P438" s="472"/>
      <c r="Q438" s="171"/>
      <c r="R438" s="270"/>
      <c r="S438" s="195">
        <v>8717332494521</v>
      </c>
    </row>
    <row r="439" spans="1:19" x14ac:dyDescent="0.2">
      <c r="A439" s="514"/>
      <c r="B439" s="166" t="s">
        <v>2392</v>
      </c>
      <c r="C439" s="167" t="s">
        <v>2393</v>
      </c>
      <c r="D439" s="168" t="s">
        <v>2394</v>
      </c>
      <c r="E439" s="169" t="s">
        <v>2395</v>
      </c>
      <c r="F439" s="170" t="s">
        <v>694</v>
      </c>
      <c r="G439" s="158">
        <v>74.680000000000007</v>
      </c>
      <c r="H439" s="158">
        <f t="shared" si="31"/>
        <v>358</v>
      </c>
      <c r="I439" s="171" t="s">
        <v>229</v>
      </c>
      <c r="J439" s="171" t="s">
        <v>3</v>
      </c>
      <c r="K439" s="169" t="s">
        <v>1167</v>
      </c>
      <c r="L439" s="172">
        <v>8531103000</v>
      </c>
      <c r="M439" s="294" t="s">
        <v>634</v>
      </c>
      <c r="N439" s="172">
        <v>10</v>
      </c>
      <c r="O439" s="172" t="s">
        <v>2396</v>
      </c>
      <c r="P439" s="472"/>
      <c r="Q439" s="171"/>
      <c r="R439" s="270"/>
      <c r="S439" s="195">
        <v>8717332494538</v>
      </c>
    </row>
    <row r="440" spans="1:19" x14ac:dyDescent="0.2">
      <c r="A440" s="514"/>
      <c r="B440" s="166" t="s">
        <v>2397</v>
      </c>
      <c r="C440" s="167" t="s">
        <v>376</v>
      </c>
      <c r="D440" s="168" t="s">
        <v>375</v>
      </c>
      <c r="E440" s="169" t="s">
        <v>2398</v>
      </c>
      <c r="F440" s="170" t="s">
        <v>694</v>
      </c>
      <c r="G440" s="158">
        <v>74.680000000000007</v>
      </c>
      <c r="H440" s="158">
        <f t="shared" si="31"/>
        <v>358</v>
      </c>
      <c r="I440" s="171" t="s">
        <v>229</v>
      </c>
      <c r="J440" s="171" t="s">
        <v>3</v>
      </c>
      <c r="K440" s="169" t="s">
        <v>1167</v>
      </c>
      <c r="L440" s="172">
        <v>8531103000</v>
      </c>
      <c r="M440" s="294" t="s">
        <v>634</v>
      </c>
      <c r="N440" s="172">
        <v>4</v>
      </c>
      <c r="O440" s="172" t="s">
        <v>2399</v>
      </c>
      <c r="P440" s="193"/>
      <c r="Q440" s="171"/>
      <c r="R440" s="270"/>
      <c r="S440" s="195">
        <v>8717332494545</v>
      </c>
    </row>
    <row r="441" spans="1:19" x14ac:dyDescent="0.2">
      <c r="A441" s="514"/>
      <c r="B441" s="166" t="s">
        <v>2400</v>
      </c>
      <c r="C441" s="167" t="s">
        <v>2401</v>
      </c>
      <c r="D441" s="168" t="s">
        <v>2402</v>
      </c>
      <c r="E441" s="169" t="s">
        <v>2403</v>
      </c>
      <c r="F441" s="170" t="s">
        <v>694</v>
      </c>
      <c r="G441" s="158">
        <v>74.680000000000007</v>
      </c>
      <c r="H441" s="158">
        <f t="shared" si="31"/>
        <v>358</v>
      </c>
      <c r="I441" s="171" t="s">
        <v>229</v>
      </c>
      <c r="J441" s="171" t="s">
        <v>3</v>
      </c>
      <c r="K441" s="169" t="s">
        <v>1167</v>
      </c>
      <c r="L441" s="172">
        <v>8531103000</v>
      </c>
      <c r="M441" s="294" t="s">
        <v>634</v>
      </c>
      <c r="N441" s="172">
        <v>2</v>
      </c>
      <c r="O441" s="172" t="s">
        <v>2399</v>
      </c>
      <c r="P441" s="193"/>
      <c r="Q441" s="171"/>
      <c r="R441" s="270"/>
      <c r="S441" s="195">
        <v>8717332494552</v>
      </c>
    </row>
    <row r="442" spans="1:19" x14ac:dyDescent="0.2">
      <c r="A442" s="514"/>
      <c r="B442" s="166" t="s">
        <v>2404</v>
      </c>
      <c r="C442" s="167" t="s">
        <v>386</v>
      </c>
      <c r="D442" s="168" t="s">
        <v>385</v>
      </c>
      <c r="E442" s="169" t="s">
        <v>2405</v>
      </c>
      <c r="F442" s="170" t="s">
        <v>694</v>
      </c>
      <c r="G442" s="158">
        <v>74.680000000000007</v>
      </c>
      <c r="H442" s="158">
        <f t="shared" si="31"/>
        <v>358</v>
      </c>
      <c r="I442" s="171" t="s">
        <v>229</v>
      </c>
      <c r="J442" s="171" t="s">
        <v>3</v>
      </c>
      <c r="K442" s="169" t="s">
        <v>834</v>
      </c>
      <c r="L442" s="172">
        <v>8531900000</v>
      </c>
      <c r="M442" s="171" t="s">
        <v>634</v>
      </c>
      <c r="N442" s="172">
        <v>274</v>
      </c>
      <c r="O442" s="172" t="s">
        <v>1412</v>
      </c>
      <c r="P442" s="193"/>
      <c r="Q442" s="171"/>
      <c r="R442" s="270" t="s">
        <v>2406</v>
      </c>
      <c r="S442" s="195">
        <v>8717332282999</v>
      </c>
    </row>
    <row r="443" spans="1:19" x14ac:dyDescent="0.2">
      <c r="A443" s="514"/>
      <c r="B443" s="166" t="s">
        <v>2407</v>
      </c>
      <c r="C443" s="166" t="s">
        <v>2408</v>
      </c>
      <c r="D443" s="168" t="s">
        <v>2409</v>
      </c>
      <c r="E443" s="191" t="s">
        <v>2410</v>
      </c>
      <c r="F443" s="170" t="s">
        <v>694</v>
      </c>
      <c r="G443" s="158">
        <v>128.9</v>
      </c>
      <c r="H443" s="158">
        <f t="shared" si="31"/>
        <v>619</v>
      </c>
      <c r="I443" s="171" t="s">
        <v>229</v>
      </c>
      <c r="J443" s="294" t="s">
        <v>3</v>
      </c>
      <c r="K443" s="191" t="s">
        <v>1167</v>
      </c>
      <c r="L443" s="172">
        <v>3926909790</v>
      </c>
      <c r="M443" s="294" t="s">
        <v>677</v>
      </c>
      <c r="N443" s="294">
        <v>1</v>
      </c>
      <c r="O443" s="294" t="s">
        <v>2411</v>
      </c>
      <c r="P443" s="471"/>
      <c r="Q443" s="294"/>
      <c r="R443" s="294"/>
      <c r="S443" s="195">
        <v>8717332457519</v>
      </c>
    </row>
    <row r="444" spans="1:19" x14ac:dyDescent="0.2">
      <c r="A444" s="514"/>
      <c r="B444" s="166" t="s">
        <v>2412</v>
      </c>
      <c r="C444" s="167" t="s">
        <v>1111</v>
      </c>
      <c r="D444" s="168" t="s">
        <v>1110</v>
      </c>
      <c r="E444" s="169" t="s">
        <v>2413</v>
      </c>
      <c r="F444" s="170" t="s">
        <v>694</v>
      </c>
      <c r="G444" s="158">
        <v>59.91</v>
      </c>
      <c r="H444" s="158">
        <f t="shared" si="31"/>
        <v>288</v>
      </c>
      <c r="I444" s="171" t="s">
        <v>229</v>
      </c>
      <c r="J444" s="171" t="s">
        <v>3</v>
      </c>
      <c r="K444" s="169" t="s">
        <v>1167</v>
      </c>
      <c r="L444" s="172">
        <v>85318070</v>
      </c>
      <c r="M444" s="294" t="s">
        <v>677</v>
      </c>
      <c r="N444" s="172">
        <v>0</v>
      </c>
      <c r="O444" s="172" t="s">
        <v>2414</v>
      </c>
      <c r="P444" s="472"/>
      <c r="Q444" s="171"/>
      <c r="R444" s="270"/>
      <c r="S444" s="195">
        <v>4060039128256</v>
      </c>
    </row>
    <row r="445" spans="1:19" x14ac:dyDescent="0.2">
      <c r="A445" s="514"/>
      <c r="B445" s="166" t="s">
        <v>2415</v>
      </c>
      <c r="C445" s="167" t="s">
        <v>2416</v>
      </c>
      <c r="D445" s="168" t="s">
        <v>2417</v>
      </c>
      <c r="E445" s="169" t="s">
        <v>2418</v>
      </c>
      <c r="F445" s="170" t="s">
        <v>694</v>
      </c>
      <c r="G445" s="158">
        <v>499.01</v>
      </c>
      <c r="H445" s="158">
        <f t="shared" si="31"/>
        <v>2395</v>
      </c>
      <c r="I445" s="171" t="s">
        <v>229</v>
      </c>
      <c r="J445" s="171" t="s">
        <v>3</v>
      </c>
      <c r="K445" s="169" t="s">
        <v>1167</v>
      </c>
      <c r="L445" s="172">
        <v>85318070</v>
      </c>
      <c r="M445" s="294" t="s">
        <v>677</v>
      </c>
      <c r="N445" s="172">
        <v>3</v>
      </c>
      <c r="O445" s="172" t="s">
        <v>2414</v>
      </c>
      <c r="P445" s="472"/>
      <c r="Q445" s="171"/>
      <c r="R445" s="270"/>
      <c r="S445" s="195">
        <v>4060039128263</v>
      </c>
    </row>
    <row r="446" spans="1:19" x14ac:dyDescent="0.2">
      <c r="A446" s="514"/>
      <c r="B446" s="181" t="s">
        <v>2419</v>
      </c>
      <c r="C446" s="182"/>
      <c r="D446" s="183" t="s">
        <v>1180</v>
      </c>
      <c r="E446" s="182"/>
      <c r="F446" s="184"/>
      <c r="G446" s="158">
        <v>499.01</v>
      </c>
      <c r="H446" s="185"/>
      <c r="I446" s="186"/>
      <c r="J446" s="186"/>
      <c r="K446" s="182" t="s">
        <v>1180</v>
      </c>
      <c r="L446" s="186"/>
      <c r="M446" s="186"/>
      <c r="N446" s="186" t="s">
        <v>1180</v>
      </c>
      <c r="O446" s="186" t="s">
        <v>1180</v>
      </c>
      <c r="P446" s="422"/>
      <c r="Q446" s="188"/>
      <c r="R446" s="189"/>
      <c r="S446" s="451"/>
    </row>
    <row r="447" spans="1:19" x14ac:dyDescent="0.2">
      <c r="A447" s="514"/>
      <c r="B447" s="166" t="s">
        <v>2420</v>
      </c>
      <c r="C447" s="167" t="s">
        <v>2421</v>
      </c>
      <c r="D447" s="168" t="s">
        <v>2422</v>
      </c>
      <c r="E447" s="169" t="s">
        <v>2423</v>
      </c>
      <c r="F447" s="170" t="s">
        <v>694</v>
      </c>
      <c r="G447" s="520"/>
      <c r="H447" s="158">
        <f t="shared" ref="H447:H461" si="32">ROUND(ROUND(G447*4.8,2),0)</f>
        <v>0</v>
      </c>
      <c r="I447" s="171" t="s">
        <v>229</v>
      </c>
      <c r="J447" s="171" t="s">
        <v>3</v>
      </c>
      <c r="K447" s="169" t="s">
        <v>1167</v>
      </c>
      <c r="L447" s="172">
        <v>8531103000</v>
      </c>
      <c r="M447" s="294" t="s">
        <v>634</v>
      </c>
      <c r="N447" s="172">
        <v>24</v>
      </c>
      <c r="O447" s="172" t="s">
        <v>2424</v>
      </c>
      <c r="P447" s="472"/>
      <c r="Q447" s="171"/>
      <c r="R447" s="270"/>
      <c r="S447" s="195">
        <v>8717332925278</v>
      </c>
    </row>
    <row r="448" spans="1:19" x14ac:dyDescent="0.2">
      <c r="A448" s="514"/>
      <c r="B448" s="166" t="s">
        <v>2425</v>
      </c>
      <c r="C448" s="167" t="s">
        <v>2426</v>
      </c>
      <c r="D448" s="168" t="s">
        <v>2427</v>
      </c>
      <c r="E448" s="169" t="s">
        <v>2428</v>
      </c>
      <c r="F448" s="170" t="s">
        <v>694</v>
      </c>
      <c r="G448" s="158">
        <v>152.91999999999999</v>
      </c>
      <c r="H448" s="158">
        <f t="shared" si="32"/>
        <v>734</v>
      </c>
      <c r="I448" s="171" t="s">
        <v>229</v>
      </c>
      <c r="J448" s="171" t="s">
        <v>3</v>
      </c>
      <c r="K448" s="169" t="s">
        <v>1167</v>
      </c>
      <c r="L448" s="172">
        <v>8531103000</v>
      </c>
      <c r="M448" s="294" t="s">
        <v>634</v>
      </c>
      <c r="N448" s="172">
        <v>25</v>
      </c>
      <c r="O448" s="172" t="s">
        <v>2424</v>
      </c>
      <c r="P448" s="472"/>
      <c r="Q448" s="171"/>
      <c r="R448" s="270"/>
      <c r="S448" s="195">
        <v>8717332925285</v>
      </c>
    </row>
    <row r="449" spans="1:19" x14ac:dyDescent="0.2">
      <c r="A449" s="514"/>
      <c r="B449" s="166" t="s">
        <v>2429</v>
      </c>
      <c r="C449" s="167" t="s">
        <v>2430</v>
      </c>
      <c r="D449" s="168" t="s">
        <v>2431</v>
      </c>
      <c r="E449" s="169" t="s">
        <v>2432</v>
      </c>
      <c r="F449" s="170" t="s">
        <v>694</v>
      </c>
      <c r="G449" s="158">
        <v>152.91999999999999</v>
      </c>
      <c r="H449" s="158">
        <f t="shared" si="32"/>
        <v>734</v>
      </c>
      <c r="I449" s="171" t="s">
        <v>229</v>
      </c>
      <c r="J449" s="171" t="s">
        <v>3</v>
      </c>
      <c r="K449" s="169" t="s">
        <v>1167</v>
      </c>
      <c r="L449" s="172">
        <v>8531103000</v>
      </c>
      <c r="M449" s="294" t="s">
        <v>634</v>
      </c>
      <c r="N449" s="172">
        <v>39</v>
      </c>
      <c r="O449" s="172" t="s">
        <v>2424</v>
      </c>
      <c r="P449" s="472"/>
      <c r="Q449" s="171"/>
      <c r="R449" s="270"/>
      <c r="S449" s="195">
        <v>8717332925292</v>
      </c>
    </row>
    <row r="450" spans="1:19" ht="13.5" thickBot="1" x14ac:dyDescent="0.25">
      <c r="A450" s="514"/>
      <c r="B450" s="166" t="s">
        <v>2433</v>
      </c>
      <c r="C450" s="167" t="s">
        <v>337</v>
      </c>
      <c r="D450" s="168" t="s">
        <v>336</v>
      </c>
      <c r="E450" s="169" t="s">
        <v>2434</v>
      </c>
      <c r="F450" s="170" t="s">
        <v>694</v>
      </c>
      <c r="G450" s="158">
        <v>152.91999999999999</v>
      </c>
      <c r="H450" s="158">
        <f t="shared" si="32"/>
        <v>734</v>
      </c>
      <c r="I450" s="171" t="s">
        <v>229</v>
      </c>
      <c r="J450" s="171" t="s">
        <v>3</v>
      </c>
      <c r="K450" s="169" t="s">
        <v>1167</v>
      </c>
      <c r="L450" s="172">
        <v>8531103000</v>
      </c>
      <c r="M450" s="294" t="s">
        <v>634</v>
      </c>
      <c r="N450" s="172">
        <v>160</v>
      </c>
      <c r="O450" s="172" t="s">
        <v>2424</v>
      </c>
      <c r="P450" s="472"/>
      <c r="Q450" s="171"/>
      <c r="R450" s="270"/>
      <c r="S450" s="195">
        <v>8717332925308</v>
      </c>
    </row>
    <row r="451" spans="1:19" ht="13.5" thickBot="1" x14ac:dyDescent="0.25">
      <c r="A451" s="514"/>
      <c r="B451" s="240" t="s">
        <v>2435</v>
      </c>
      <c r="C451" s="241"/>
      <c r="D451" s="241" t="s">
        <v>1180</v>
      </c>
      <c r="E451" s="241"/>
      <c r="F451" s="242"/>
      <c r="G451" s="158">
        <v>152.91999999999999</v>
      </c>
      <c r="H451" s="243"/>
      <c r="I451" s="264"/>
      <c r="J451" s="264"/>
      <c r="K451" s="241" t="s">
        <v>1180</v>
      </c>
      <c r="L451" s="264"/>
      <c r="M451" s="264"/>
      <c r="N451" s="264" t="s">
        <v>1180</v>
      </c>
      <c r="O451" s="264" t="s">
        <v>1180</v>
      </c>
      <c r="P451" s="453"/>
      <c r="Q451" s="264"/>
      <c r="R451" s="244"/>
      <c r="S451" s="473"/>
    </row>
    <row r="452" spans="1:19" ht="13.5" thickBot="1" x14ac:dyDescent="0.25">
      <c r="A452" s="514"/>
      <c r="B452" s="166" t="s">
        <v>2436</v>
      </c>
      <c r="C452" s="167" t="s">
        <v>390</v>
      </c>
      <c r="D452" s="168" t="s">
        <v>389</v>
      </c>
      <c r="E452" s="169" t="s">
        <v>2437</v>
      </c>
      <c r="F452" s="170" t="s">
        <v>694</v>
      </c>
      <c r="G452" s="543"/>
      <c r="H452" s="158">
        <f t="shared" si="32"/>
        <v>0</v>
      </c>
      <c r="I452" s="171" t="s">
        <v>229</v>
      </c>
      <c r="J452" s="171" t="s">
        <v>3</v>
      </c>
      <c r="K452" s="169" t="s">
        <v>1167</v>
      </c>
      <c r="L452" s="172">
        <v>8205598000</v>
      </c>
      <c r="M452" s="171" t="s">
        <v>678</v>
      </c>
      <c r="N452" s="172">
        <v>0</v>
      </c>
      <c r="O452" s="172" t="s">
        <v>2438</v>
      </c>
      <c r="P452" s="271"/>
      <c r="Q452" s="171" t="s">
        <v>1137</v>
      </c>
      <c r="R452" s="173"/>
      <c r="S452" s="195" t="s">
        <v>2439</v>
      </c>
    </row>
    <row r="453" spans="1:19" x14ac:dyDescent="0.2">
      <c r="A453" s="514"/>
      <c r="B453" s="166" t="s">
        <v>2440</v>
      </c>
      <c r="C453" s="167" t="s">
        <v>393</v>
      </c>
      <c r="D453" s="168" t="s">
        <v>392</v>
      </c>
      <c r="E453" s="169" t="s">
        <v>2441</v>
      </c>
      <c r="F453" s="170" t="s">
        <v>694</v>
      </c>
      <c r="G453" s="158">
        <v>1071.93</v>
      </c>
      <c r="H453" s="158">
        <f t="shared" si="32"/>
        <v>5145</v>
      </c>
      <c r="I453" s="171" t="s">
        <v>1185</v>
      </c>
      <c r="J453" s="171" t="s">
        <v>3</v>
      </c>
      <c r="K453" s="169" t="s">
        <v>1167</v>
      </c>
      <c r="L453" s="172">
        <v>3926909790</v>
      </c>
      <c r="M453" s="171" t="s">
        <v>678</v>
      </c>
      <c r="N453" s="172">
        <v>2</v>
      </c>
      <c r="O453" s="172" t="s">
        <v>1451</v>
      </c>
      <c r="P453" s="271"/>
      <c r="Q453" s="171" t="s">
        <v>1137</v>
      </c>
      <c r="R453" s="173"/>
      <c r="S453" s="195" t="s">
        <v>2442</v>
      </c>
    </row>
    <row r="454" spans="1:19" x14ac:dyDescent="0.2">
      <c r="A454" s="547"/>
      <c r="B454" s="166" t="s">
        <v>2443</v>
      </c>
      <c r="C454" s="167" t="s">
        <v>395</v>
      </c>
      <c r="D454" s="168" t="s">
        <v>803</v>
      </c>
      <c r="E454" s="169" t="s">
        <v>2444</v>
      </c>
      <c r="F454" s="170" t="s">
        <v>694</v>
      </c>
      <c r="G454" s="158">
        <v>1906.58</v>
      </c>
      <c r="H454" s="158">
        <f t="shared" si="32"/>
        <v>9152</v>
      </c>
      <c r="I454" s="171" t="s">
        <v>229</v>
      </c>
      <c r="J454" s="171" t="s">
        <v>3</v>
      </c>
      <c r="K454" s="169" t="s">
        <v>1167</v>
      </c>
      <c r="L454" s="172">
        <v>3926909790</v>
      </c>
      <c r="M454" s="171" t="s">
        <v>678</v>
      </c>
      <c r="N454" s="172">
        <v>1</v>
      </c>
      <c r="O454" s="172" t="s">
        <v>2445</v>
      </c>
      <c r="P454" s="566"/>
      <c r="Q454" s="171" t="s">
        <v>1137</v>
      </c>
      <c r="R454" s="270"/>
      <c r="S454" s="195">
        <v>4060039081209</v>
      </c>
    </row>
    <row r="455" spans="1:19" x14ac:dyDescent="0.2">
      <c r="A455" s="514"/>
      <c r="B455" s="166" t="s">
        <v>2446</v>
      </c>
      <c r="C455" s="167" t="s">
        <v>398</v>
      </c>
      <c r="D455" s="168" t="s">
        <v>397</v>
      </c>
      <c r="E455" s="169" t="s">
        <v>2447</v>
      </c>
      <c r="F455" s="170" t="s">
        <v>694</v>
      </c>
      <c r="G455" s="158">
        <v>535.36</v>
      </c>
      <c r="H455" s="158">
        <f t="shared" si="32"/>
        <v>2570</v>
      </c>
      <c r="I455" s="171" t="s">
        <v>229</v>
      </c>
      <c r="J455" s="171" t="s">
        <v>3</v>
      </c>
      <c r="K455" s="169" t="s">
        <v>1167</v>
      </c>
      <c r="L455" s="172">
        <v>3926909790</v>
      </c>
      <c r="M455" s="171" t="s">
        <v>678</v>
      </c>
      <c r="N455" s="172">
        <v>5</v>
      </c>
      <c r="O455" s="172" t="s">
        <v>2448</v>
      </c>
      <c r="P455" s="193"/>
      <c r="Q455" s="171" t="s">
        <v>1137</v>
      </c>
      <c r="R455" s="270"/>
      <c r="S455" s="195">
        <v>8717332003600</v>
      </c>
    </row>
    <row r="456" spans="1:19" x14ac:dyDescent="0.2">
      <c r="A456" s="514"/>
      <c r="B456" s="215" t="s">
        <v>2449</v>
      </c>
      <c r="C456" s="167" t="s">
        <v>1012</v>
      </c>
      <c r="D456" s="168" t="s">
        <v>789</v>
      </c>
      <c r="E456" s="169" t="s">
        <v>2450</v>
      </c>
      <c r="F456" s="170" t="s">
        <v>694</v>
      </c>
      <c r="G456" s="158">
        <v>73.34</v>
      </c>
      <c r="H456" s="158">
        <f t="shared" si="32"/>
        <v>352</v>
      </c>
      <c r="I456" s="171" t="s">
        <v>229</v>
      </c>
      <c r="J456" s="172" t="s">
        <v>3</v>
      </c>
      <c r="K456" s="169" t="s">
        <v>1167</v>
      </c>
      <c r="L456" s="172">
        <v>4911990000</v>
      </c>
      <c r="M456" s="171" t="s">
        <v>678</v>
      </c>
      <c r="N456" s="172">
        <v>439</v>
      </c>
      <c r="O456" s="172" t="s">
        <v>1456</v>
      </c>
      <c r="P456" s="193" t="s">
        <v>2451</v>
      </c>
      <c r="Q456" s="171" t="s">
        <v>603</v>
      </c>
      <c r="R456" s="270"/>
      <c r="S456" s="195">
        <v>4060039009142</v>
      </c>
    </row>
    <row r="457" spans="1:19" ht="16.5" x14ac:dyDescent="0.2">
      <c r="A457" s="514"/>
      <c r="B457" s="166" t="s">
        <v>2452</v>
      </c>
      <c r="C457" s="167" t="s">
        <v>2453</v>
      </c>
      <c r="D457" s="168" t="s">
        <v>400</v>
      </c>
      <c r="E457" s="169" t="s">
        <v>2454</v>
      </c>
      <c r="F457" s="170" t="s">
        <v>694</v>
      </c>
      <c r="G457" s="158">
        <v>78.7</v>
      </c>
      <c r="H457" s="158">
        <f t="shared" si="32"/>
        <v>378</v>
      </c>
      <c r="I457" s="171" t="s">
        <v>229</v>
      </c>
      <c r="J457" s="171" t="s">
        <v>3</v>
      </c>
      <c r="K457" s="169" t="s">
        <v>1167</v>
      </c>
      <c r="L457" s="172">
        <v>3824840000</v>
      </c>
      <c r="M457" s="171" t="s">
        <v>678</v>
      </c>
      <c r="N457" s="172">
        <v>51</v>
      </c>
      <c r="O457" s="172" t="s">
        <v>2136</v>
      </c>
      <c r="P457" s="193"/>
      <c r="Q457" s="171" t="s">
        <v>603</v>
      </c>
      <c r="R457" s="270"/>
      <c r="S457" s="195">
        <v>8717332955183</v>
      </c>
    </row>
    <row r="458" spans="1:19" x14ac:dyDescent="0.2">
      <c r="A458" s="514"/>
      <c r="B458" s="166" t="s">
        <v>2455</v>
      </c>
      <c r="C458" s="167" t="s">
        <v>659</v>
      </c>
      <c r="D458" s="168">
        <v>4998112073</v>
      </c>
      <c r="E458" s="169" t="s">
        <v>2456</v>
      </c>
      <c r="F458" s="170" t="s">
        <v>694</v>
      </c>
      <c r="G458" s="158">
        <v>356.52</v>
      </c>
      <c r="H458" s="158">
        <f t="shared" si="32"/>
        <v>1711</v>
      </c>
      <c r="I458" s="171" t="s">
        <v>229</v>
      </c>
      <c r="J458" s="171" t="s">
        <v>3</v>
      </c>
      <c r="K458" s="169" t="s">
        <v>1167</v>
      </c>
      <c r="L458" s="172">
        <v>4202929890</v>
      </c>
      <c r="M458" s="171" t="s">
        <v>678</v>
      </c>
      <c r="N458" s="172">
        <v>5</v>
      </c>
      <c r="O458" s="172" t="s">
        <v>2457</v>
      </c>
      <c r="P458" s="193"/>
      <c r="Q458" s="171" t="s">
        <v>603</v>
      </c>
      <c r="R458" s="270"/>
      <c r="S458" s="195">
        <v>8717332020447</v>
      </c>
    </row>
    <row r="459" spans="1:19" x14ac:dyDescent="0.2">
      <c r="A459" s="547"/>
      <c r="B459" s="166" t="s">
        <v>2458</v>
      </c>
      <c r="C459" s="167" t="s">
        <v>805</v>
      </c>
      <c r="D459" s="168" t="s">
        <v>806</v>
      </c>
      <c r="E459" s="169" t="s">
        <v>2459</v>
      </c>
      <c r="F459" s="170" t="s">
        <v>694</v>
      </c>
      <c r="G459" s="158">
        <v>387.52</v>
      </c>
      <c r="H459" s="158">
        <f t="shared" si="32"/>
        <v>1860</v>
      </c>
      <c r="I459" s="171" t="s">
        <v>229</v>
      </c>
      <c r="J459" s="171" t="s">
        <v>3</v>
      </c>
      <c r="K459" s="169" t="s">
        <v>1167</v>
      </c>
      <c r="L459" s="172">
        <v>3926909790</v>
      </c>
      <c r="M459" s="171" t="s">
        <v>678</v>
      </c>
      <c r="N459" s="172" t="s">
        <v>1180</v>
      </c>
      <c r="O459" s="172" t="s">
        <v>2192</v>
      </c>
      <c r="P459" s="193"/>
      <c r="Q459" s="171" t="s">
        <v>1137</v>
      </c>
      <c r="R459" s="270"/>
      <c r="S459" s="195">
        <v>4060039081216</v>
      </c>
    </row>
    <row r="460" spans="1:19" x14ac:dyDescent="0.2">
      <c r="A460" s="514"/>
      <c r="B460" s="166" t="s">
        <v>2460</v>
      </c>
      <c r="C460" s="167" t="s">
        <v>404</v>
      </c>
      <c r="D460" s="168" t="s">
        <v>403</v>
      </c>
      <c r="E460" s="169" t="s">
        <v>2461</v>
      </c>
      <c r="F460" s="170" t="s">
        <v>694</v>
      </c>
      <c r="G460" s="158">
        <v>714.22</v>
      </c>
      <c r="H460" s="158">
        <f t="shared" si="32"/>
        <v>3428</v>
      </c>
      <c r="I460" s="171" t="s">
        <v>229</v>
      </c>
      <c r="J460" s="171" t="s">
        <v>3</v>
      </c>
      <c r="K460" s="169" t="s">
        <v>1167</v>
      </c>
      <c r="L460" s="172">
        <v>8205598000</v>
      </c>
      <c r="M460" s="171" t="s">
        <v>678</v>
      </c>
      <c r="N460" s="172">
        <v>1</v>
      </c>
      <c r="O460" s="172" t="s">
        <v>2462</v>
      </c>
      <c r="P460" s="193"/>
      <c r="Q460" s="171" t="s">
        <v>1137</v>
      </c>
      <c r="R460" s="270"/>
      <c r="S460" s="195">
        <v>8717332003679</v>
      </c>
    </row>
    <row r="461" spans="1:19" x14ac:dyDescent="0.2">
      <c r="A461" s="514"/>
      <c r="B461" s="166" t="s">
        <v>2463</v>
      </c>
      <c r="C461" s="167" t="s">
        <v>2464</v>
      </c>
      <c r="D461" s="168" t="s">
        <v>406</v>
      </c>
      <c r="E461" s="169" t="s">
        <v>2465</v>
      </c>
      <c r="F461" s="170" t="s">
        <v>694</v>
      </c>
      <c r="G461" s="158">
        <v>1310.4000000000001</v>
      </c>
      <c r="H461" s="158">
        <f t="shared" si="32"/>
        <v>6290</v>
      </c>
      <c r="I461" s="171" t="s">
        <v>229</v>
      </c>
      <c r="J461" s="171" t="s">
        <v>3</v>
      </c>
      <c r="K461" s="169" t="s">
        <v>1167</v>
      </c>
      <c r="L461" s="172">
        <v>3926909790</v>
      </c>
      <c r="M461" s="171" t="s">
        <v>678</v>
      </c>
      <c r="N461" s="172">
        <v>4</v>
      </c>
      <c r="O461" s="172" t="s">
        <v>2466</v>
      </c>
      <c r="P461" s="193" t="s">
        <v>2467</v>
      </c>
      <c r="Q461" s="171" t="s">
        <v>1137</v>
      </c>
      <c r="R461" s="270"/>
      <c r="S461" s="195">
        <v>8717332003587</v>
      </c>
    </row>
    <row r="462" spans="1:19" x14ac:dyDescent="0.2">
      <c r="A462" s="514"/>
      <c r="B462" s="166" t="s">
        <v>2468</v>
      </c>
      <c r="C462" s="167" t="s">
        <v>664</v>
      </c>
      <c r="D462" s="168" t="s">
        <v>657</v>
      </c>
      <c r="E462" s="169" t="s">
        <v>2469</v>
      </c>
      <c r="F462" s="170" t="s">
        <v>694</v>
      </c>
      <c r="G462" s="158">
        <v>273.05</v>
      </c>
      <c r="H462" s="158">
        <f>ROUND(ROUND(G462*4.8,2),0)</f>
        <v>1311</v>
      </c>
      <c r="I462" s="171" t="s">
        <v>229</v>
      </c>
      <c r="J462" s="171" t="s">
        <v>3</v>
      </c>
      <c r="K462" s="169" t="s">
        <v>1167</v>
      </c>
      <c r="L462" s="172">
        <v>3926909790</v>
      </c>
      <c r="M462" s="171" t="s">
        <v>678</v>
      </c>
      <c r="N462" s="172">
        <v>10</v>
      </c>
      <c r="O462" s="172" t="s">
        <v>2470</v>
      </c>
      <c r="P462" s="193"/>
      <c r="Q462" s="171" t="s">
        <v>1137</v>
      </c>
      <c r="R462" s="270"/>
      <c r="S462" s="195">
        <v>8717332003594</v>
      </c>
    </row>
    <row r="463" spans="1:19" x14ac:dyDescent="0.2">
      <c r="A463" s="514"/>
      <c r="B463" s="166" t="s">
        <v>2471</v>
      </c>
      <c r="C463" s="167" t="s">
        <v>408</v>
      </c>
      <c r="D463" s="168" t="s">
        <v>407</v>
      </c>
      <c r="E463" s="169" t="s">
        <v>2472</v>
      </c>
      <c r="F463" s="170" t="s">
        <v>694</v>
      </c>
      <c r="G463" s="158">
        <v>31</v>
      </c>
      <c r="H463" s="158">
        <f t="shared" ref="H463:H475" si="33">ROUND(ROUND(G463*4.8,2),0)</f>
        <v>149</v>
      </c>
      <c r="I463" s="171" t="s">
        <v>229</v>
      </c>
      <c r="J463" s="171" t="s">
        <v>3</v>
      </c>
      <c r="K463" s="169" t="s">
        <v>1167</v>
      </c>
      <c r="L463" s="172">
        <v>3926909790</v>
      </c>
      <c r="M463" s="171" t="s">
        <v>678</v>
      </c>
      <c r="N463" s="172">
        <v>3</v>
      </c>
      <c r="O463" s="172" t="s">
        <v>2473</v>
      </c>
      <c r="P463" s="193"/>
      <c r="Q463" s="171" t="s">
        <v>603</v>
      </c>
      <c r="R463" s="270"/>
      <c r="S463" s="195">
        <v>8717332020089</v>
      </c>
    </row>
    <row r="464" spans="1:19" ht="13.5" thickBot="1" x14ac:dyDescent="0.25">
      <c r="A464" s="514"/>
      <c r="B464" s="166">
        <v>705000169803</v>
      </c>
      <c r="C464" s="167" t="s">
        <v>801</v>
      </c>
      <c r="D464" s="168" t="s">
        <v>410</v>
      </c>
      <c r="E464" s="169" t="s">
        <v>2474</v>
      </c>
      <c r="F464" s="170" t="s">
        <v>694</v>
      </c>
      <c r="G464" s="158">
        <v>4895.88</v>
      </c>
      <c r="H464" s="158">
        <f t="shared" si="33"/>
        <v>23500</v>
      </c>
      <c r="I464" s="171" t="s">
        <v>229</v>
      </c>
      <c r="J464" s="171" t="s">
        <v>229</v>
      </c>
      <c r="K464" s="169" t="s">
        <v>1167</v>
      </c>
      <c r="L464" s="172">
        <v>90303900</v>
      </c>
      <c r="M464" s="171" t="s">
        <v>677</v>
      </c>
      <c r="N464" s="172">
        <v>4</v>
      </c>
      <c r="O464" s="172" t="s">
        <v>2475</v>
      </c>
      <c r="P464" s="458"/>
      <c r="Q464" s="171"/>
      <c r="R464" s="270"/>
      <c r="S464" s="195">
        <v>8717332774494</v>
      </c>
    </row>
    <row r="465" spans="1:19" ht="13.5" thickBot="1" x14ac:dyDescent="0.25">
      <c r="A465" s="514"/>
      <c r="B465" s="296" t="s">
        <v>2476</v>
      </c>
      <c r="C465" s="241"/>
      <c r="D465" s="297" t="s">
        <v>1180</v>
      </c>
      <c r="E465" s="241"/>
      <c r="F465" s="242"/>
      <c r="G465" s="543"/>
      <c r="H465" s="243"/>
      <c r="I465" s="244"/>
      <c r="J465" s="244"/>
      <c r="K465" s="241" t="s">
        <v>1180</v>
      </c>
      <c r="L465" s="244"/>
      <c r="M465" s="244"/>
      <c r="N465" s="244" t="s">
        <v>1180</v>
      </c>
      <c r="O465" s="244" t="s">
        <v>1180</v>
      </c>
      <c r="P465" s="241"/>
      <c r="Q465" s="244"/>
      <c r="R465" s="246"/>
      <c r="S465" s="459"/>
    </row>
    <row r="466" spans="1:19" x14ac:dyDescent="0.2">
      <c r="A466" s="514"/>
      <c r="B466" s="181" t="s">
        <v>2477</v>
      </c>
      <c r="C466" s="182"/>
      <c r="D466" s="183" t="s">
        <v>1180</v>
      </c>
      <c r="E466" s="182"/>
      <c r="F466" s="184"/>
      <c r="G466" s="520"/>
      <c r="H466" s="185"/>
      <c r="I466" s="188"/>
      <c r="J466" s="188"/>
      <c r="K466" s="182" t="s">
        <v>1180</v>
      </c>
      <c r="L466" s="188"/>
      <c r="M466" s="188"/>
      <c r="N466" s="188" t="s">
        <v>1180</v>
      </c>
      <c r="O466" s="188" t="s">
        <v>1180</v>
      </c>
      <c r="P466" s="474"/>
      <c r="Q466" s="188"/>
      <c r="R466" s="189"/>
      <c r="S466" s="451"/>
    </row>
    <row r="467" spans="1:19" x14ac:dyDescent="0.2">
      <c r="A467" s="514"/>
      <c r="B467" s="166" t="s">
        <v>2478</v>
      </c>
      <c r="C467" s="167" t="s">
        <v>2479</v>
      </c>
      <c r="D467" s="168" t="s">
        <v>2480</v>
      </c>
      <c r="E467" s="169" t="s">
        <v>2481</v>
      </c>
      <c r="F467" s="170" t="s">
        <v>694</v>
      </c>
      <c r="G467" s="158">
        <v>541.64</v>
      </c>
      <c r="H467" s="158">
        <f t="shared" si="33"/>
        <v>2600</v>
      </c>
      <c r="I467" s="171" t="s">
        <v>229</v>
      </c>
      <c r="J467" s="172">
        <v>1</v>
      </c>
      <c r="K467" s="169" t="s">
        <v>1167</v>
      </c>
      <c r="L467" s="172">
        <v>8531202090</v>
      </c>
      <c r="M467" s="171" t="s">
        <v>677</v>
      </c>
      <c r="N467" s="172">
        <v>2</v>
      </c>
      <c r="O467" s="172" t="s">
        <v>2482</v>
      </c>
      <c r="P467" s="193"/>
      <c r="Q467" s="171"/>
      <c r="R467" s="270" t="s">
        <v>2483</v>
      </c>
      <c r="S467" s="195">
        <v>8717332020768</v>
      </c>
    </row>
    <row r="468" spans="1:19" x14ac:dyDescent="0.2">
      <c r="A468" s="514"/>
      <c r="B468" s="166" t="s">
        <v>2484</v>
      </c>
      <c r="C468" s="167" t="s">
        <v>2485</v>
      </c>
      <c r="D468" s="168" t="s">
        <v>2486</v>
      </c>
      <c r="E468" s="169" t="s">
        <v>2487</v>
      </c>
      <c r="F468" s="170" t="s">
        <v>694</v>
      </c>
      <c r="G468" s="158">
        <v>739.26</v>
      </c>
      <c r="H468" s="158">
        <f t="shared" si="33"/>
        <v>3548</v>
      </c>
      <c r="I468" s="171" t="s">
        <v>229</v>
      </c>
      <c r="J468" s="171" t="s">
        <v>3</v>
      </c>
      <c r="K468" s="169" t="s">
        <v>1167</v>
      </c>
      <c r="L468" s="172">
        <v>8531202090</v>
      </c>
      <c r="M468" s="171" t="s">
        <v>677</v>
      </c>
      <c r="N468" s="172">
        <v>0</v>
      </c>
      <c r="O468" s="172" t="s">
        <v>2482</v>
      </c>
      <c r="P468" s="193"/>
      <c r="Q468" s="171"/>
      <c r="R468" s="270" t="s">
        <v>2483</v>
      </c>
      <c r="S468" s="195">
        <v>8717332020751</v>
      </c>
    </row>
    <row r="469" spans="1:19" x14ac:dyDescent="0.2">
      <c r="A469" s="547"/>
      <c r="B469" s="166" t="s">
        <v>1332</v>
      </c>
      <c r="C469" s="167" t="s">
        <v>2488</v>
      </c>
      <c r="D469" s="168" t="s">
        <v>2489</v>
      </c>
      <c r="E469" s="169" t="s">
        <v>2490</v>
      </c>
      <c r="F469" s="170" t="s">
        <v>694</v>
      </c>
      <c r="G469" s="158">
        <v>1493.89</v>
      </c>
      <c r="H469" s="158">
        <f t="shared" si="33"/>
        <v>7171</v>
      </c>
      <c r="I469" s="171" t="s">
        <v>229</v>
      </c>
      <c r="J469" s="171" t="s">
        <v>3</v>
      </c>
      <c r="K469" s="169" t="s">
        <v>1167</v>
      </c>
      <c r="L469" s="172">
        <v>8531202090</v>
      </c>
      <c r="M469" s="171" t="s">
        <v>677</v>
      </c>
      <c r="N469" s="172">
        <v>1</v>
      </c>
      <c r="O469" s="172" t="s">
        <v>2491</v>
      </c>
      <c r="P469" s="458"/>
      <c r="Q469" s="171"/>
      <c r="R469" s="270" t="s">
        <v>2483</v>
      </c>
      <c r="S469" s="195" t="s">
        <v>1180</v>
      </c>
    </row>
    <row r="470" spans="1:19" x14ac:dyDescent="0.2">
      <c r="A470" s="514"/>
      <c r="B470" s="166" t="s">
        <v>2492</v>
      </c>
      <c r="C470" s="167" t="s">
        <v>2493</v>
      </c>
      <c r="D470" s="168" t="s">
        <v>2494</v>
      </c>
      <c r="E470" s="169" t="s">
        <v>2495</v>
      </c>
      <c r="F470" s="170" t="s">
        <v>694</v>
      </c>
      <c r="G470" s="158">
        <v>224.28</v>
      </c>
      <c r="H470" s="158">
        <f t="shared" si="33"/>
        <v>1077</v>
      </c>
      <c r="I470" s="171" t="s">
        <v>229</v>
      </c>
      <c r="J470" s="172">
        <v>1</v>
      </c>
      <c r="K470" s="169" t="s">
        <v>1167</v>
      </c>
      <c r="L470" s="172">
        <v>8531103000</v>
      </c>
      <c r="M470" s="171" t="s">
        <v>677</v>
      </c>
      <c r="N470" s="172">
        <v>1</v>
      </c>
      <c r="O470" s="172" t="s">
        <v>2496</v>
      </c>
      <c r="P470" s="193"/>
      <c r="Q470" s="171"/>
      <c r="R470" s="270" t="s">
        <v>2483</v>
      </c>
      <c r="S470" s="195">
        <v>8717332099702</v>
      </c>
    </row>
    <row r="471" spans="1:19" x14ac:dyDescent="0.2">
      <c r="A471" s="514"/>
      <c r="B471" s="166" t="s">
        <v>2497</v>
      </c>
      <c r="C471" s="167" t="s">
        <v>2498</v>
      </c>
      <c r="D471" s="168" t="s">
        <v>2499</v>
      </c>
      <c r="E471" s="169" t="s">
        <v>2495</v>
      </c>
      <c r="F471" s="170" t="s">
        <v>694</v>
      </c>
      <c r="G471" s="158">
        <v>2595.4</v>
      </c>
      <c r="H471" s="158">
        <f t="shared" si="33"/>
        <v>12458</v>
      </c>
      <c r="I471" s="171" t="s">
        <v>229</v>
      </c>
      <c r="J471" s="172">
        <v>1</v>
      </c>
      <c r="K471" s="169" t="s">
        <v>1167</v>
      </c>
      <c r="L471" s="172">
        <v>8531103000</v>
      </c>
      <c r="M471" s="171" t="s">
        <v>677</v>
      </c>
      <c r="N471" s="172">
        <v>2</v>
      </c>
      <c r="O471" s="172" t="s">
        <v>2500</v>
      </c>
      <c r="P471" s="193"/>
      <c r="Q471" s="171"/>
      <c r="R471" s="270" t="s">
        <v>2483</v>
      </c>
      <c r="S471" s="195">
        <v>8717332099719</v>
      </c>
    </row>
    <row r="472" spans="1:19" x14ac:dyDescent="0.2">
      <c r="A472" s="514"/>
      <c r="B472" s="166" t="s">
        <v>2501</v>
      </c>
      <c r="C472" s="167" t="s">
        <v>2502</v>
      </c>
      <c r="D472" s="168" t="s">
        <v>2503</v>
      </c>
      <c r="E472" s="169" t="s">
        <v>2504</v>
      </c>
      <c r="F472" s="170" t="s">
        <v>694</v>
      </c>
      <c r="G472" s="158">
        <v>2595.4</v>
      </c>
      <c r="H472" s="158">
        <f t="shared" si="33"/>
        <v>12458</v>
      </c>
      <c r="I472" s="171" t="s">
        <v>229</v>
      </c>
      <c r="J472" s="171" t="s">
        <v>3</v>
      </c>
      <c r="K472" s="169" t="s">
        <v>1167</v>
      </c>
      <c r="L472" s="172">
        <v>8303009000</v>
      </c>
      <c r="M472" s="171" t="s">
        <v>677</v>
      </c>
      <c r="N472" s="172">
        <v>0</v>
      </c>
      <c r="O472" s="172" t="s">
        <v>2505</v>
      </c>
      <c r="P472" s="464"/>
      <c r="Q472" s="298"/>
      <c r="R472" s="270" t="s">
        <v>2506</v>
      </c>
      <c r="S472" s="195">
        <v>8717332773879</v>
      </c>
    </row>
    <row r="473" spans="1:19" ht="16.5" x14ac:dyDescent="0.2">
      <c r="A473" s="514"/>
      <c r="B473" s="166">
        <v>705000288669</v>
      </c>
      <c r="C473" s="167" t="s">
        <v>2507</v>
      </c>
      <c r="D473" s="193" t="s">
        <v>2508</v>
      </c>
      <c r="E473" s="288" t="s">
        <v>2509</v>
      </c>
      <c r="F473" s="208" t="s">
        <v>694</v>
      </c>
      <c r="G473" s="158">
        <v>1068.04</v>
      </c>
      <c r="H473" s="158">
        <f t="shared" si="33"/>
        <v>5127</v>
      </c>
      <c r="I473" s="171" t="s">
        <v>229</v>
      </c>
      <c r="J473" s="171" t="s">
        <v>229</v>
      </c>
      <c r="K473" s="288" t="s">
        <v>1167</v>
      </c>
      <c r="L473" s="286">
        <v>8538909999</v>
      </c>
      <c r="M473" s="270" t="s">
        <v>677</v>
      </c>
      <c r="N473" s="172">
        <v>11</v>
      </c>
      <c r="O473" s="172" t="s">
        <v>2510</v>
      </c>
      <c r="P473" s="462"/>
      <c r="Q473" s="270" t="s">
        <v>603</v>
      </c>
      <c r="R473" s="270"/>
      <c r="S473" s="195">
        <v>8717332925537</v>
      </c>
    </row>
    <row r="474" spans="1:19" ht="16.5" x14ac:dyDescent="0.2">
      <c r="A474" s="514"/>
      <c r="B474" s="166">
        <v>705000317733</v>
      </c>
      <c r="C474" s="167" t="s">
        <v>2511</v>
      </c>
      <c r="D474" s="193" t="s">
        <v>2512</v>
      </c>
      <c r="E474" s="169" t="s">
        <v>2513</v>
      </c>
      <c r="F474" s="208" t="s">
        <v>694</v>
      </c>
      <c r="G474" s="520"/>
      <c r="H474" s="158">
        <f t="shared" si="33"/>
        <v>0</v>
      </c>
      <c r="I474" s="171" t="s">
        <v>229</v>
      </c>
      <c r="J474" s="171" t="s">
        <v>229</v>
      </c>
      <c r="K474" s="169" t="s">
        <v>1167</v>
      </c>
      <c r="L474" s="286">
        <v>8538909999</v>
      </c>
      <c r="M474" s="270" t="s">
        <v>677</v>
      </c>
      <c r="N474" s="172">
        <v>0</v>
      </c>
      <c r="O474" s="289">
        <v>0.2</v>
      </c>
      <c r="P474" s="462"/>
      <c r="Q474" s="270" t="s">
        <v>603</v>
      </c>
      <c r="R474" s="270"/>
      <c r="S474" s="195">
        <v>8717332541201</v>
      </c>
    </row>
    <row r="475" spans="1:19" x14ac:dyDescent="0.2">
      <c r="A475" s="547"/>
      <c r="B475" s="166" t="s">
        <v>2514</v>
      </c>
      <c r="C475" s="166" t="s">
        <v>2515</v>
      </c>
      <c r="D475" s="168" t="s">
        <v>2514</v>
      </c>
      <c r="E475" s="191" t="s">
        <v>2516</v>
      </c>
      <c r="F475" s="170" t="s">
        <v>694</v>
      </c>
      <c r="G475" s="158">
        <v>493.53</v>
      </c>
      <c r="H475" s="158">
        <f t="shared" si="33"/>
        <v>2369</v>
      </c>
      <c r="I475" s="171" t="s">
        <v>229</v>
      </c>
      <c r="J475" s="209" t="s">
        <v>229</v>
      </c>
      <c r="K475" s="191" t="s">
        <v>1167</v>
      </c>
      <c r="L475" s="219">
        <v>8531103000</v>
      </c>
      <c r="M475" s="171" t="s">
        <v>677</v>
      </c>
      <c r="N475" s="172">
        <v>3</v>
      </c>
      <c r="O475" s="289">
        <v>3.72</v>
      </c>
      <c r="P475" s="464"/>
      <c r="Q475" s="298" t="s">
        <v>603</v>
      </c>
      <c r="R475" s="270" t="s">
        <v>2483</v>
      </c>
      <c r="S475" s="195">
        <v>8717332925582</v>
      </c>
    </row>
    <row r="476" spans="1:19" x14ac:dyDescent="0.2">
      <c r="A476" s="547"/>
      <c r="B476" s="166" t="s">
        <v>2517</v>
      </c>
      <c r="C476" s="166" t="s">
        <v>2518</v>
      </c>
      <c r="D476" s="168" t="s">
        <v>2517</v>
      </c>
      <c r="E476" s="191" t="s">
        <v>2519</v>
      </c>
      <c r="F476" s="170" t="s">
        <v>694</v>
      </c>
      <c r="G476" s="158">
        <v>2126.23</v>
      </c>
      <c r="H476" s="158">
        <f>ROUND(ROUND(G476*4.8,2),0)</f>
        <v>10206</v>
      </c>
      <c r="I476" s="171" t="s">
        <v>229</v>
      </c>
      <c r="J476" s="209" t="s">
        <v>229</v>
      </c>
      <c r="K476" s="191" t="s">
        <v>1167</v>
      </c>
      <c r="L476" s="219">
        <v>8531103000</v>
      </c>
      <c r="M476" s="171" t="s">
        <v>677</v>
      </c>
      <c r="N476" s="172">
        <v>0</v>
      </c>
      <c r="O476" s="289">
        <v>0.14000000000000001</v>
      </c>
      <c r="P476" s="464"/>
      <c r="Q476" s="298" t="s">
        <v>603</v>
      </c>
      <c r="R476" s="270"/>
      <c r="S476" s="195">
        <v>8717332925599</v>
      </c>
    </row>
    <row r="477" spans="1:19" x14ac:dyDescent="0.2">
      <c r="A477" s="547"/>
      <c r="B477" s="166" t="s">
        <v>2520</v>
      </c>
      <c r="C477" s="166" t="s">
        <v>2521</v>
      </c>
      <c r="D477" s="168" t="s">
        <v>2520</v>
      </c>
      <c r="E477" s="191" t="s">
        <v>2522</v>
      </c>
      <c r="F477" s="170" t="s">
        <v>694</v>
      </c>
      <c r="G477" s="158">
        <v>1720.44</v>
      </c>
      <c r="H477" s="158">
        <f t="shared" ref="H477:H479" si="34">ROUND(ROUND(G477*4.8,2),0)</f>
        <v>8258</v>
      </c>
      <c r="I477" s="171" t="s">
        <v>229</v>
      </c>
      <c r="J477" s="209" t="s">
        <v>229</v>
      </c>
      <c r="K477" s="191" t="s">
        <v>1167</v>
      </c>
      <c r="L477" s="219">
        <v>8531103000</v>
      </c>
      <c r="M477" s="171" t="s">
        <v>677</v>
      </c>
      <c r="N477" s="172">
        <v>0</v>
      </c>
      <c r="O477" s="289">
        <v>17.739999999999998</v>
      </c>
      <c r="P477" s="464"/>
      <c r="Q477" s="298" t="s">
        <v>603</v>
      </c>
      <c r="R477" s="270" t="s">
        <v>2483</v>
      </c>
      <c r="S477" s="195">
        <v>8717332925605</v>
      </c>
    </row>
    <row r="478" spans="1:19" x14ac:dyDescent="0.2">
      <c r="A478" s="547"/>
      <c r="B478" s="166" t="s">
        <v>2523</v>
      </c>
      <c r="C478" s="166" t="s">
        <v>2524</v>
      </c>
      <c r="D478" s="168" t="s">
        <v>2523</v>
      </c>
      <c r="E478" s="191" t="s">
        <v>2525</v>
      </c>
      <c r="F478" s="170" t="s">
        <v>694</v>
      </c>
      <c r="G478" s="158">
        <v>71.13</v>
      </c>
      <c r="H478" s="158">
        <f t="shared" si="34"/>
        <v>341</v>
      </c>
      <c r="I478" s="171" t="s">
        <v>229</v>
      </c>
      <c r="J478" s="209" t="s">
        <v>229</v>
      </c>
      <c r="K478" s="191" t="s">
        <v>1167</v>
      </c>
      <c r="L478" s="219">
        <v>8531103000</v>
      </c>
      <c r="M478" s="171" t="s">
        <v>677</v>
      </c>
      <c r="N478" s="172">
        <v>0</v>
      </c>
      <c r="O478" s="289">
        <v>24</v>
      </c>
      <c r="P478" s="464"/>
      <c r="Q478" s="298" t="s">
        <v>603</v>
      </c>
      <c r="R478" s="270" t="s">
        <v>2483</v>
      </c>
      <c r="S478" s="195">
        <v>8717332925612</v>
      </c>
    </row>
    <row r="479" spans="1:19" x14ac:dyDescent="0.2">
      <c r="A479" s="547"/>
      <c r="B479" s="166" t="s">
        <v>2526</v>
      </c>
      <c r="C479" s="166" t="s">
        <v>2527</v>
      </c>
      <c r="D479" s="168" t="s">
        <v>2526</v>
      </c>
      <c r="E479" s="191" t="s">
        <v>2528</v>
      </c>
      <c r="F479" s="170" t="s">
        <v>694</v>
      </c>
      <c r="G479" s="520"/>
      <c r="H479" s="158">
        <f t="shared" si="34"/>
        <v>0</v>
      </c>
      <c r="I479" s="171" t="s">
        <v>229</v>
      </c>
      <c r="J479" s="209" t="s">
        <v>229</v>
      </c>
      <c r="K479" s="191" t="s">
        <v>1167</v>
      </c>
      <c r="L479" s="219">
        <v>8531103000</v>
      </c>
      <c r="M479" s="171" t="s">
        <v>677</v>
      </c>
      <c r="N479" s="172">
        <v>0</v>
      </c>
      <c r="O479" s="289">
        <v>2.2000000000000002</v>
      </c>
      <c r="P479" s="464"/>
      <c r="Q479" s="298" t="s">
        <v>603</v>
      </c>
      <c r="R479" s="270" t="s">
        <v>2483</v>
      </c>
      <c r="S479" s="174">
        <v>8717332925735</v>
      </c>
    </row>
    <row r="480" spans="1:19" x14ac:dyDescent="0.2">
      <c r="A480" s="514"/>
      <c r="B480" s="181" t="s">
        <v>2529</v>
      </c>
      <c r="C480" s="182"/>
      <c r="D480" s="183" t="s">
        <v>1180</v>
      </c>
      <c r="E480" s="182"/>
      <c r="F480" s="184"/>
      <c r="G480" s="158">
        <v>541.23</v>
      </c>
      <c r="H480" s="185"/>
      <c r="I480" s="186"/>
      <c r="J480" s="186"/>
      <c r="K480" s="182" t="s">
        <v>1180</v>
      </c>
      <c r="L480" s="186"/>
      <c r="M480" s="186"/>
      <c r="N480" s="186" t="s">
        <v>1180</v>
      </c>
      <c r="O480" s="186" t="s">
        <v>1180</v>
      </c>
      <c r="P480" s="474"/>
      <c r="Q480" s="188"/>
      <c r="R480" s="189"/>
      <c r="S480" s="451"/>
    </row>
    <row r="481" spans="1:19" x14ac:dyDescent="0.2">
      <c r="A481" s="514"/>
      <c r="B481" s="166" t="s">
        <v>1332</v>
      </c>
      <c r="C481" s="167" t="s">
        <v>2530</v>
      </c>
      <c r="D481" s="168" t="s">
        <v>2531</v>
      </c>
      <c r="E481" s="169" t="s">
        <v>2532</v>
      </c>
      <c r="F481" s="170" t="s">
        <v>694</v>
      </c>
      <c r="G481" s="158">
        <v>63.85</v>
      </c>
      <c r="H481" s="484">
        <f>ROUND(ROUND(G481*4.8,2),0)</f>
        <v>306</v>
      </c>
      <c r="I481" s="171" t="s">
        <v>229</v>
      </c>
      <c r="J481" s="171" t="s">
        <v>229</v>
      </c>
      <c r="K481" s="169" t="s">
        <v>1167</v>
      </c>
      <c r="L481" s="172">
        <v>8531900000</v>
      </c>
      <c r="M481" s="171" t="s">
        <v>1294</v>
      </c>
      <c r="N481" s="172">
        <v>0</v>
      </c>
      <c r="O481" s="172" t="s">
        <v>2533</v>
      </c>
      <c r="P481" s="458"/>
      <c r="Q481" s="171"/>
      <c r="R481" s="270" t="s">
        <v>2483</v>
      </c>
      <c r="S481" s="174"/>
    </row>
    <row r="482" spans="1:19" x14ac:dyDescent="0.2">
      <c r="A482" s="514"/>
      <c r="B482" s="166">
        <v>665000033702</v>
      </c>
      <c r="C482" s="166" t="s">
        <v>2534</v>
      </c>
      <c r="D482" s="168" t="s">
        <v>2535</v>
      </c>
      <c r="E482" s="192" t="s">
        <v>2536</v>
      </c>
      <c r="F482" s="170" t="s">
        <v>694</v>
      </c>
      <c r="G482" s="158">
        <v>38.31</v>
      </c>
      <c r="H482" s="484">
        <f t="shared" ref="H482:H493" si="35">ROUND(ROUND(G482*4.8,2),0)</f>
        <v>184</v>
      </c>
      <c r="I482" s="269" t="s">
        <v>229</v>
      </c>
      <c r="J482" s="269" t="s">
        <v>666</v>
      </c>
      <c r="K482" s="192" t="s">
        <v>1167</v>
      </c>
      <c r="L482" s="172">
        <v>8303009000</v>
      </c>
      <c r="M482" s="269" t="s">
        <v>677</v>
      </c>
      <c r="N482" s="281">
        <v>0</v>
      </c>
      <c r="O482" s="281" t="s">
        <v>2537</v>
      </c>
      <c r="P482" s="475"/>
      <c r="Q482" s="269"/>
      <c r="R482" s="299" t="s">
        <v>2483</v>
      </c>
      <c r="S482" s="174">
        <v>8717332289899</v>
      </c>
    </row>
    <row r="483" spans="1:19" x14ac:dyDescent="0.2">
      <c r="A483" s="514"/>
      <c r="B483" s="166" t="s">
        <v>2538</v>
      </c>
      <c r="C483" s="167" t="s">
        <v>2539</v>
      </c>
      <c r="D483" s="168" t="s">
        <v>2540</v>
      </c>
      <c r="E483" s="169" t="s">
        <v>2541</v>
      </c>
      <c r="F483" s="170" t="s">
        <v>694</v>
      </c>
      <c r="G483" s="158">
        <v>78.25</v>
      </c>
      <c r="H483" s="484">
        <f t="shared" si="35"/>
        <v>376</v>
      </c>
      <c r="I483" s="171" t="s">
        <v>229</v>
      </c>
      <c r="J483" s="171" t="s">
        <v>666</v>
      </c>
      <c r="K483" s="169" t="s">
        <v>1167</v>
      </c>
      <c r="L483" s="172">
        <v>8303009000</v>
      </c>
      <c r="M483" s="171" t="s">
        <v>677</v>
      </c>
      <c r="N483" s="172">
        <v>0</v>
      </c>
      <c r="O483" s="172" t="s">
        <v>2542</v>
      </c>
      <c r="P483" s="458"/>
      <c r="Q483" s="171"/>
      <c r="R483" s="270" t="s">
        <v>2483</v>
      </c>
      <c r="S483" s="174">
        <v>8717332289905</v>
      </c>
    </row>
    <row r="484" spans="1:19" x14ac:dyDescent="0.2">
      <c r="A484" s="514"/>
      <c r="B484" s="166" t="s">
        <v>1332</v>
      </c>
      <c r="C484" s="167" t="s">
        <v>2543</v>
      </c>
      <c r="D484" s="168" t="s">
        <v>2544</v>
      </c>
      <c r="E484" s="169" t="s">
        <v>2545</v>
      </c>
      <c r="F484" s="170" t="s">
        <v>694</v>
      </c>
      <c r="G484" s="158">
        <v>243.24</v>
      </c>
      <c r="H484" s="484">
        <f t="shared" si="35"/>
        <v>1168</v>
      </c>
      <c r="I484" s="171" t="s">
        <v>229</v>
      </c>
      <c r="J484" s="171" t="s">
        <v>3</v>
      </c>
      <c r="K484" s="169" t="s">
        <v>1167</v>
      </c>
      <c r="L484" s="172">
        <v>7326909890</v>
      </c>
      <c r="M484" s="171" t="s">
        <v>677</v>
      </c>
      <c r="N484" s="172">
        <v>1</v>
      </c>
      <c r="O484" s="172" t="s">
        <v>1707</v>
      </c>
      <c r="P484" s="458"/>
      <c r="Q484" s="171"/>
      <c r="R484" s="270" t="s">
        <v>2483</v>
      </c>
      <c r="S484" s="174" t="s">
        <v>1180</v>
      </c>
    </row>
    <row r="485" spans="1:19" x14ac:dyDescent="0.2">
      <c r="A485" s="514"/>
      <c r="B485" s="181" t="s">
        <v>2546</v>
      </c>
      <c r="C485" s="182"/>
      <c r="D485" s="183" t="s">
        <v>1180</v>
      </c>
      <c r="E485" s="182"/>
      <c r="F485" s="184"/>
      <c r="G485" s="158">
        <v>447.83</v>
      </c>
      <c r="H485" s="185"/>
      <c r="I485" s="186"/>
      <c r="J485" s="186"/>
      <c r="K485" s="182" t="s">
        <v>1180</v>
      </c>
      <c r="L485" s="186"/>
      <c r="M485" s="186"/>
      <c r="N485" s="186" t="s">
        <v>1180</v>
      </c>
      <c r="O485" s="186" t="s">
        <v>1180</v>
      </c>
      <c r="P485" s="422"/>
      <c r="Q485" s="186"/>
      <c r="R485" s="189"/>
      <c r="S485" s="451"/>
    </row>
    <row r="486" spans="1:19" x14ac:dyDescent="0.2">
      <c r="A486" s="514"/>
      <c r="B486" s="166" t="s">
        <v>2547</v>
      </c>
      <c r="C486" s="167" t="s">
        <v>2548</v>
      </c>
      <c r="D486" s="168" t="s">
        <v>2549</v>
      </c>
      <c r="E486" s="169" t="s">
        <v>2550</v>
      </c>
      <c r="F486" s="170" t="s">
        <v>694</v>
      </c>
      <c r="G486" s="158">
        <v>59.06</v>
      </c>
      <c r="H486" s="484">
        <f t="shared" si="35"/>
        <v>283</v>
      </c>
      <c r="I486" s="171" t="s">
        <v>229</v>
      </c>
      <c r="J486" s="171" t="s">
        <v>3</v>
      </c>
      <c r="K486" s="169" t="s">
        <v>1167</v>
      </c>
      <c r="L486" s="172">
        <v>8531900000</v>
      </c>
      <c r="M486" s="171" t="s">
        <v>677</v>
      </c>
      <c r="N486" s="172">
        <v>5</v>
      </c>
      <c r="O486" s="172" t="s">
        <v>2551</v>
      </c>
      <c r="P486" s="193"/>
      <c r="Q486" s="171"/>
      <c r="R486" s="270" t="s">
        <v>2483</v>
      </c>
      <c r="S486" s="175">
        <v>8717332020836</v>
      </c>
    </row>
    <row r="487" spans="1:19" x14ac:dyDescent="0.2">
      <c r="A487" s="514"/>
      <c r="B487" s="166" t="s">
        <v>2552</v>
      </c>
      <c r="C487" s="167" t="s">
        <v>2553</v>
      </c>
      <c r="D487" s="168" t="s">
        <v>2554</v>
      </c>
      <c r="E487" s="567" t="s">
        <v>2555</v>
      </c>
      <c r="F487" s="170" t="s">
        <v>694</v>
      </c>
      <c r="G487" s="158">
        <v>413.97</v>
      </c>
      <c r="H487" s="484">
        <f t="shared" si="35"/>
        <v>1987</v>
      </c>
      <c r="I487" s="568" t="s">
        <v>229</v>
      </c>
      <c r="J487" s="568" t="s">
        <v>3</v>
      </c>
      <c r="K487" s="567" t="s">
        <v>1167</v>
      </c>
      <c r="L487" s="172">
        <v>8536501999</v>
      </c>
      <c r="M487" s="568" t="s">
        <v>677</v>
      </c>
      <c r="N487" s="569">
        <v>3</v>
      </c>
      <c r="O487" s="569" t="s">
        <v>1242</v>
      </c>
      <c r="P487" s="570"/>
      <c r="Q487" s="568"/>
      <c r="R487" s="571" t="s">
        <v>2483</v>
      </c>
      <c r="S487" s="572">
        <v>8717332019038</v>
      </c>
    </row>
    <row r="488" spans="1:19" ht="16.5" x14ac:dyDescent="0.2">
      <c r="A488" s="514"/>
      <c r="B488" s="166" t="s">
        <v>2556</v>
      </c>
      <c r="C488" s="167" t="s">
        <v>2557</v>
      </c>
      <c r="D488" s="168" t="s">
        <v>2558</v>
      </c>
      <c r="E488" s="567" t="s">
        <v>2559</v>
      </c>
      <c r="F488" s="170" t="s">
        <v>694</v>
      </c>
      <c r="G488" s="520"/>
      <c r="H488" s="484">
        <f t="shared" si="35"/>
        <v>0</v>
      </c>
      <c r="I488" s="568" t="s">
        <v>229</v>
      </c>
      <c r="J488" s="568" t="s">
        <v>3</v>
      </c>
      <c r="K488" s="567" t="s">
        <v>1167</v>
      </c>
      <c r="L488" s="172">
        <v>8536501999</v>
      </c>
      <c r="M488" s="568" t="s">
        <v>677</v>
      </c>
      <c r="N488" s="569">
        <v>8</v>
      </c>
      <c r="O488" s="569" t="s">
        <v>2473</v>
      </c>
      <c r="P488" s="570"/>
      <c r="Q488" s="568"/>
      <c r="R488" s="571" t="s">
        <v>2483</v>
      </c>
      <c r="S488" s="572">
        <v>8717332020829</v>
      </c>
    </row>
    <row r="489" spans="1:19" x14ac:dyDescent="0.2">
      <c r="A489" s="514"/>
      <c r="B489" s="166" t="s">
        <v>2560</v>
      </c>
      <c r="C489" s="167" t="s">
        <v>2561</v>
      </c>
      <c r="D489" s="168" t="s">
        <v>2562</v>
      </c>
      <c r="E489" s="169" t="s">
        <v>2563</v>
      </c>
      <c r="F489" s="170" t="s">
        <v>694</v>
      </c>
      <c r="G489" s="573">
        <v>900</v>
      </c>
      <c r="H489" s="484">
        <f t="shared" si="35"/>
        <v>4320</v>
      </c>
      <c r="I489" s="171" t="s">
        <v>229</v>
      </c>
      <c r="J489" s="171" t="s">
        <v>3</v>
      </c>
      <c r="K489" s="169" t="s">
        <v>1167</v>
      </c>
      <c r="L489" s="172">
        <v>8505902999</v>
      </c>
      <c r="M489" s="171" t="s">
        <v>677</v>
      </c>
      <c r="N489" s="172">
        <v>4</v>
      </c>
      <c r="O489" s="172" t="s">
        <v>1159</v>
      </c>
      <c r="P489" s="193"/>
      <c r="Q489" s="171"/>
      <c r="R489" s="270" t="s">
        <v>2483</v>
      </c>
      <c r="S489" s="175">
        <v>8717332002962</v>
      </c>
    </row>
    <row r="490" spans="1:19" ht="16.5" x14ac:dyDescent="0.2">
      <c r="A490" s="514"/>
      <c r="B490" s="166" t="s">
        <v>2564</v>
      </c>
      <c r="C490" s="167" t="s">
        <v>2565</v>
      </c>
      <c r="D490" s="168" t="s">
        <v>2566</v>
      </c>
      <c r="E490" s="169" t="s">
        <v>2567</v>
      </c>
      <c r="F490" s="170" t="s">
        <v>694</v>
      </c>
      <c r="G490" s="573">
        <v>600</v>
      </c>
      <c r="H490" s="484">
        <f t="shared" si="35"/>
        <v>2880</v>
      </c>
      <c r="I490" s="171" t="s">
        <v>229</v>
      </c>
      <c r="J490" s="171" t="s">
        <v>3</v>
      </c>
      <c r="K490" s="169" t="s">
        <v>1167</v>
      </c>
      <c r="L490" s="172">
        <v>8505902999</v>
      </c>
      <c r="M490" s="171" t="s">
        <v>677</v>
      </c>
      <c r="N490" s="172">
        <v>4</v>
      </c>
      <c r="O490" s="172" t="s">
        <v>1549</v>
      </c>
      <c r="P490" s="193"/>
      <c r="Q490" s="171"/>
      <c r="R490" s="270" t="s">
        <v>2483</v>
      </c>
      <c r="S490" s="175">
        <v>8717332002948</v>
      </c>
    </row>
    <row r="491" spans="1:19" ht="16.5" x14ac:dyDescent="0.2">
      <c r="A491" s="514"/>
      <c r="B491" s="166" t="s">
        <v>2568</v>
      </c>
      <c r="C491" s="167" t="s">
        <v>2569</v>
      </c>
      <c r="D491" s="168" t="s">
        <v>2570</v>
      </c>
      <c r="E491" s="169" t="s">
        <v>2571</v>
      </c>
      <c r="F491" s="170" t="s">
        <v>694</v>
      </c>
      <c r="G491" s="573">
        <v>600</v>
      </c>
      <c r="H491" s="484">
        <f t="shared" si="35"/>
        <v>2880</v>
      </c>
      <c r="I491" s="171" t="s">
        <v>229</v>
      </c>
      <c r="J491" s="171" t="s">
        <v>3</v>
      </c>
      <c r="K491" s="169" t="s">
        <v>1167</v>
      </c>
      <c r="L491" s="172">
        <v>8505902999</v>
      </c>
      <c r="M491" s="171" t="s">
        <v>677</v>
      </c>
      <c r="N491" s="172">
        <v>1</v>
      </c>
      <c r="O491" s="172" t="s">
        <v>2572</v>
      </c>
      <c r="P491" s="193"/>
      <c r="Q491" s="171"/>
      <c r="R491" s="270" t="s">
        <v>2483</v>
      </c>
      <c r="S491" s="175">
        <v>8717332002979</v>
      </c>
    </row>
    <row r="492" spans="1:19" x14ac:dyDescent="0.2">
      <c r="A492" s="514"/>
      <c r="B492" s="166" t="s">
        <v>2573</v>
      </c>
      <c r="C492" s="167" t="s">
        <v>2574</v>
      </c>
      <c r="D492" s="168" t="s">
        <v>2575</v>
      </c>
      <c r="E492" s="169" t="s">
        <v>2576</v>
      </c>
      <c r="F492" s="170" t="s">
        <v>694</v>
      </c>
      <c r="H492" s="484">
        <f t="shared" si="35"/>
        <v>0</v>
      </c>
      <c r="I492" s="171" t="s">
        <v>229</v>
      </c>
      <c r="J492" s="171" t="s">
        <v>3</v>
      </c>
      <c r="K492" s="169" t="s">
        <v>1167</v>
      </c>
      <c r="L492" s="172">
        <v>8505909090</v>
      </c>
      <c r="M492" s="171" t="s">
        <v>677</v>
      </c>
      <c r="N492" s="172">
        <v>2</v>
      </c>
      <c r="O492" s="172" t="s">
        <v>2577</v>
      </c>
      <c r="P492" s="193"/>
      <c r="Q492" s="171"/>
      <c r="R492" s="270" t="s">
        <v>2483</v>
      </c>
      <c r="S492" s="175">
        <v>8717332019021</v>
      </c>
    </row>
    <row r="493" spans="1:19" ht="16.5" x14ac:dyDescent="0.2">
      <c r="A493" s="514"/>
      <c r="B493" s="166" t="s">
        <v>2578</v>
      </c>
      <c r="C493" s="167" t="s">
        <v>2579</v>
      </c>
      <c r="D493" s="168" t="s">
        <v>2580</v>
      </c>
      <c r="E493" s="169" t="s">
        <v>2581</v>
      </c>
      <c r="F493" s="170" t="s">
        <v>694</v>
      </c>
      <c r="H493" s="484">
        <f t="shared" si="35"/>
        <v>0</v>
      </c>
      <c r="I493" s="171" t="s">
        <v>229</v>
      </c>
      <c r="J493" s="171" t="s">
        <v>3</v>
      </c>
      <c r="K493" s="169" t="s">
        <v>1167</v>
      </c>
      <c r="L493" s="172">
        <v>8505909090</v>
      </c>
      <c r="M493" s="171" t="s">
        <v>677</v>
      </c>
      <c r="N493" s="172">
        <v>1</v>
      </c>
      <c r="O493" s="172" t="s">
        <v>2582</v>
      </c>
      <c r="P493" s="193"/>
      <c r="Q493" s="171"/>
      <c r="R493" s="270" t="s">
        <v>2483</v>
      </c>
      <c r="S493" s="175">
        <v>8717332002986</v>
      </c>
    </row>
    <row r="494" spans="1:19" x14ac:dyDescent="0.2">
      <c r="A494" s="514"/>
      <c r="B494" s="181" t="s">
        <v>2583</v>
      </c>
      <c r="C494" s="182" t="s">
        <v>1180</v>
      </c>
      <c r="D494" s="183" t="s">
        <v>1180</v>
      </c>
      <c r="E494" s="182"/>
      <c r="F494" s="184"/>
      <c r="G494"/>
      <c r="H494" s="185"/>
      <c r="I494" s="186"/>
      <c r="J494" s="186"/>
      <c r="K494" s="182" t="s">
        <v>1180</v>
      </c>
      <c r="L494" s="186"/>
      <c r="M494" s="186"/>
      <c r="N494" s="186" t="s">
        <v>1180</v>
      </c>
      <c r="O494" s="186"/>
      <c r="P494" s="422"/>
      <c r="Q494" s="186"/>
      <c r="R494" s="189"/>
      <c r="S494" s="451"/>
    </row>
    <row r="495" spans="1:19" s="298" customFormat="1" x14ac:dyDescent="0.2">
      <c r="A495" s="514"/>
      <c r="B495" s="166"/>
      <c r="C495" s="167" t="s">
        <v>2584</v>
      </c>
      <c r="D495" s="168" t="s">
        <v>2585</v>
      </c>
      <c r="E495" s="191" t="s">
        <v>2586</v>
      </c>
      <c r="F495" s="170" t="s">
        <v>2700</v>
      </c>
      <c r="G495"/>
      <c r="H495" s="129"/>
      <c r="I495" s="171" t="s">
        <v>1186</v>
      </c>
      <c r="J495" s="171" t="s">
        <v>1186</v>
      </c>
      <c r="K495" s="191" t="s">
        <v>1167</v>
      </c>
      <c r="L495" s="171" t="s">
        <v>1186</v>
      </c>
      <c r="M495" s="171" t="s">
        <v>2587</v>
      </c>
      <c r="N495" s="171" t="s">
        <v>1186</v>
      </c>
      <c r="O495" s="171" t="s">
        <v>1188</v>
      </c>
      <c r="P495" s="464"/>
      <c r="Q495" s="209"/>
      <c r="R495" s="168" t="s">
        <v>2588</v>
      </c>
      <c r="S495" s="174">
        <v>8717332951796</v>
      </c>
    </row>
    <row r="496" spans="1:19" s="298" customFormat="1" x14ac:dyDescent="0.2">
      <c r="A496" s="514"/>
      <c r="B496" s="166"/>
      <c r="C496" s="167" t="s">
        <v>2589</v>
      </c>
      <c r="D496" s="168" t="s">
        <v>2590</v>
      </c>
      <c r="E496" s="191" t="s">
        <v>2750</v>
      </c>
      <c r="F496" s="170" t="s">
        <v>2700</v>
      </c>
      <c r="G496"/>
      <c r="H496" s="482"/>
      <c r="I496" s="171" t="s">
        <v>1186</v>
      </c>
      <c r="J496" s="171" t="s">
        <v>1186</v>
      </c>
      <c r="K496" s="191" t="s">
        <v>1167</v>
      </c>
      <c r="L496" s="171" t="s">
        <v>1186</v>
      </c>
      <c r="M496" s="171" t="s">
        <v>2587</v>
      </c>
      <c r="N496" s="171" t="s">
        <v>1186</v>
      </c>
      <c r="O496" s="171" t="s">
        <v>1188</v>
      </c>
      <c r="P496" s="464"/>
      <c r="Q496" s="209"/>
      <c r="R496" s="168" t="s">
        <v>2591</v>
      </c>
      <c r="S496" s="174">
        <v>4060039025128</v>
      </c>
    </row>
    <row r="497" spans="1:19" s="298" customFormat="1" x14ac:dyDescent="0.2">
      <c r="A497" s="514"/>
      <c r="B497" s="166"/>
      <c r="C497" s="167" t="s">
        <v>2592</v>
      </c>
      <c r="D497" s="168" t="s">
        <v>2593</v>
      </c>
      <c r="E497" s="191" t="s">
        <v>2751</v>
      </c>
      <c r="F497" s="170" t="s">
        <v>2700</v>
      </c>
      <c r="G497"/>
      <c r="H497" s="129"/>
      <c r="I497" s="171" t="s">
        <v>1186</v>
      </c>
      <c r="J497" s="171" t="s">
        <v>1186</v>
      </c>
      <c r="K497" s="191" t="s">
        <v>1167</v>
      </c>
      <c r="L497" s="171" t="s">
        <v>1186</v>
      </c>
      <c r="M497" s="171" t="s">
        <v>2587</v>
      </c>
      <c r="N497" s="171" t="s">
        <v>1186</v>
      </c>
      <c r="O497" s="171" t="s">
        <v>1188</v>
      </c>
      <c r="P497" s="464"/>
      <c r="Q497" s="209"/>
      <c r="R497" s="168" t="s">
        <v>2591</v>
      </c>
      <c r="S497" s="174">
        <v>4060039025135</v>
      </c>
    </row>
    <row r="498" spans="1:19" x14ac:dyDescent="0.2">
      <c r="G498"/>
      <c r="H498" s="129"/>
    </row>
    <row r="499" spans="1:19" x14ac:dyDescent="0.2">
      <c r="G499"/>
      <c r="H499" s="129"/>
    </row>
    <row r="500" spans="1:19" x14ac:dyDescent="0.2">
      <c r="G500"/>
      <c r="H500" s="129"/>
    </row>
    <row r="501" spans="1:19" x14ac:dyDescent="0.2">
      <c r="G501"/>
      <c r="H501" s="129"/>
    </row>
    <row r="502" spans="1:19" x14ac:dyDescent="0.2">
      <c r="C502" s="154"/>
      <c r="G502"/>
      <c r="H502" s="129"/>
    </row>
    <row r="503" spans="1:19" x14ac:dyDescent="0.2">
      <c r="C503" s="177"/>
      <c r="G503"/>
      <c r="H503" s="129"/>
    </row>
    <row r="504" spans="1:19" x14ac:dyDescent="0.2">
      <c r="C504" s="177"/>
      <c r="G504"/>
      <c r="H504" s="129"/>
    </row>
    <row r="505" spans="1:19" x14ac:dyDescent="0.2">
      <c r="C505" s="154"/>
      <c r="H505" s="129"/>
    </row>
    <row r="506" spans="1:19" x14ac:dyDescent="0.2">
      <c r="C506" s="167"/>
    </row>
    <row r="507" spans="1:19" x14ac:dyDescent="0.2">
      <c r="C507" s="167"/>
    </row>
    <row r="508" spans="1:19" x14ac:dyDescent="0.2">
      <c r="C508" s="154"/>
    </row>
    <row r="509" spans="1:19" x14ac:dyDescent="0.2">
      <c r="C509" s="154"/>
      <c r="K509" s="158"/>
    </row>
    <row r="510" spans="1:19" x14ac:dyDescent="0.2">
      <c r="C510" s="154"/>
    </row>
    <row r="511" spans="1:19" x14ac:dyDescent="0.2">
      <c r="C511" s="154"/>
    </row>
    <row r="512" spans="1:19" x14ac:dyDescent="0.2">
      <c r="C512" s="154"/>
    </row>
    <row r="513" spans="3:3" x14ac:dyDescent="0.2">
      <c r="C513" s="154"/>
    </row>
    <row r="514" spans="3:3" x14ac:dyDescent="0.2">
      <c r="C514" s="154"/>
    </row>
    <row r="515" spans="3:3" x14ac:dyDescent="0.2">
      <c r="C515" s="154"/>
    </row>
  </sheetData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847EA-6D60-4A5E-95C5-E78B5F91A523}">
  <sheetPr>
    <tabColor theme="5" tint="0.79998168889431442"/>
  </sheetPr>
  <dimension ref="A1:W20"/>
  <sheetViews>
    <sheetView zoomScaleNormal="100" workbookViewId="0">
      <selection activeCell="E4" sqref="E4"/>
    </sheetView>
  </sheetViews>
  <sheetFormatPr defaultColWidth="11.42578125" defaultRowHeight="12.75" x14ac:dyDescent="0.2"/>
  <cols>
    <col min="1" max="1" width="23.7109375" style="129" customWidth="1"/>
    <col min="2" max="2" width="13.140625" style="129" bestFit="1" customWidth="1"/>
    <col min="3" max="3" width="38.28515625" style="129" bestFit="1" customWidth="1"/>
    <col min="4" max="4" width="11.42578125" style="129"/>
    <col min="5" max="6" width="11.5703125" style="129" customWidth="1"/>
    <col min="7" max="7" width="12.7109375" style="129" customWidth="1"/>
    <col min="8" max="12" width="11.42578125" style="129"/>
    <col min="13" max="13" width="22.85546875" style="129" bestFit="1" customWidth="1"/>
    <col min="14" max="14" width="14.7109375" style="129" bestFit="1" customWidth="1"/>
    <col min="15" max="16384" width="11.42578125" style="129"/>
  </cols>
  <sheetData>
    <row r="1" spans="1:23" ht="32.25" customHeight="1" x14ac:dyDescent="0.2">
      <c r="A1" s="301" t="s">
        <v>2594</v>
      </c>
      <c r="E1" s="302"/>
      <c r="F1" s="302"/>
    </row>
    <row r="2" spans="1:23" s="307" customFormat="1" ht="41.45" customHeight="1" x14ac:dyDescent="0.2">
      <c r="A2" s="303" t="s">
        <v>2595</v>
      </c>
      <c r="B2" s="303" t="s">
        <v>2596</v>
      </c>
      <c r="C2" s="303" t="s">
        <v>2597</v>
      </c>
      <c r="D2" s="303" t="s">
        <v>2598</v>
      </c>
      <c r="E2" s="303" t="s">
        <v>2599</v>
      </c>
      <c r="F2" s="303" t="s">
        <v>2600</v>
      </c>
      <c r="G2" s="303" t="s">
        <v>2601</v>
      </c>
      <c r="H2" s="304" t="s">
        <v>2602</v>
      </c>
      <c r="I2" s="304" t="s">
        <v>2603</v>
      </c>
      <c r="J2" s="304" t="s">
        <v>2604</v>
      </c>
      <c r="K2" s="303" t="s">
        <v>2605</v>
      </c>
      <c r="L2" s="303" t="s">
        <v>2606</v>
      </c>
      <c r="M2" s="303" t="s">
        <v>2607</v>
      </c>
      <c r="N2" s="305" t="s">
        <v>2608</v>
      </c>
      <c r="O2" s="306" t="s">
        <v>2609</v>
      </c>
      <c r="P2" s="306" t="s">
        <v>2610</v>
      </c>
      <c r="Q2" s="306" t="s">
        <v>2611</v>
      </c>
      <c r="R2" s="306" t="s">
        <v>2612</v>
      </c>
      <c r="S2" s="306" t="s">
        <v>2613</v>
      </c>
      <c r="T2" s="306" t="s">
        <v>2614</v>
      </c>
      <c r="U2" s="306" t="s">
        <v>2615</v>
      </c>
      <c r="V2" s="306" t="s">
        <v>2616</v>
      </c>
      <c r="W2" s="306" t="s">
        <v>2617</v>
      </c>
    </row>
    <row r="3" spans="1:23" x14ac:dyDescent="0.2">
      <c r="A3" s="129" t="s">
        <v>832</v>
      </c>
      <c r="B3" s="129" t="s">
        <v>842</v>
      </c>
      <c r="C3" s="129" t="s">
        <v>2618</v>
      </c>
      <c r="D3" s="129" t="s">
        <v>2619</v>
      </c>
      <c r="E3" s="315">
        <v>21.46</v>
      </c>
      <c r="F3" s="308">
        <f>ROUND(ROUND(E3*4.8,2),0)</f>
        <v>103</v>
      </c>
      <c r="G3" s="309">
        <v>44927</v>
      </c>
      <c r="H3" s="310" t="s">
        <v>694</v>
      </c>
      <c r="I3" s="310" t="s">
        <v>2620</v>
      </c>
      <c r="J3" s="310"/>
      <c r="L3" s="129" t="s">
        <v>1186</v>
      </c>
      <c r="M3" s="129" t="s">
        <v>2621</v>
      </c>
      <c r="N3" s="129" t="s">
        <v>2622</v>
      </c>
      <c r="O3" s="129">
        <v>1</v>
      </c>
      <c r="P3" s="129">
        <v>1</v>
      </c>
      <c r="Q3" s="129">
        <v>1</v>
      </c>
      <c r="W3" s="129" t="s">
        <v>2623</v>
      </c>
    </row>
    <row r="4" spans="1:23" x14ac:dyDescent="0.2">
      <c r="A4" s="129" t="s">
        <v>833</v>
      </c>
      <c r="B4" s="129" t="s">
        <v>843</v>
      </c>
      <c r="C4" s="129" t="s">
        <v>2624</v>
      </c>
      <c r="D4" s="129" t="s">
        <v>2619</v>
      </c>
      <c r="E4" s="315">
        <v>28.64</v>
      </c>
      <c r="F4" s="308">
        <f t="shared" ref="F4:F20" si="0">ROUND(ROUND(E4*4.8,2),0)</f>
        <v>137</v>
      </c>
      <c r="G4" s="309">
        <v>44928</v>
      </c>
      <c r="H4" s="310" t="s">
        <v>694</v>
      </c>
      <c r="I4" s="310" t="s">
        <v>2620</v>
      </c>
      <c r="J4" s="310"/>
      <c r="L4" s="129" t="s">
        <v>1186</v>
      </c>
      <c r="M4" s="129" t="s">
        <v>2621</v>
      </c>
      <c r="N4" s="129" t="s">
        <v>2622</v>
      </c>
      <c r="O4" s="129">
        <v>1</v>
      </c>
      <c r="P4" s="129">
        <v>1</v>
      </c>
      <c r="Q4" s="129">
        <v>1</v>
      </c>
      <c r="W4" s="129" t="s">
        <v>2623</v>
      </c>
    </row>
    <row r="5" spans="1:23" x14ac:dyDescent="0.2">
      <c r="A5" s="129" t="s">
        <v>2625</v>
      </c>
      <c r="B5" s="129" t="s">
        <v>2626</v>
      </c>
      <c r="C5" s="129" t="s">
        <v>2627</v>
      </c>
      <c r="D5" s="129" t="s">
        <v>2619</v>
      </c>
      <c r="E5" s="315">
        <v>53.7</v>
      </c>
      <c r="F5" s="308">
        <f t="shared" si="0"/>
        <v>258</v>
      </c>
      <c r="G5" s="309">
        <v>44929</v>
      </c>
      <c r="H5" s="310" t="s">
        <v>694</v>
      </c>
      <c r="I5" s="310" t="s">
        <v>2620</v>
      </c>
      <c r="J5" s="310"/>
      <c r="L5" s="129" t="s">
        <v>1186</v>
      </c>
      <c r="M5" s="129" t="s">
        <v>2621</v>
      </c>
      <c r="N5" s="129" t="s">
        <v>2622</v>
      </c>
      <c r="O5" s="129">
        <v>1</v>
      </c>
      <c r="P5" s="129">
        <v>1</v>
      </c>
      <c r="Q5" s="129">
        <v>1</v>
      </c>
      <c r="W5" s="129" t="s">
        <v>2623</v>
      </c>
    </row>
    <row r="6" spans="1:23" x14ac:dyDescent="0.2">
      <c r="A6" s="129" t="s">
        <v>834</v>
      </c>
      <c r="B6" s="129" t="s">
        <v>844</v>
      </c>
      <c r="C6" s="129" t="s">
        <v>2628</v>
      </c>
      <c r="D6" s="129" t="s">
        <v>2619</v>
      </c>
      <c r="E6" s="315">
        <v>3.58</v>
      </c>
      <c r="F6" s="308">
        <f t="shared" si="0"/>
        <v>17</v>
      </c>
      <c r="G6" s="309">
        <v>44930</v>
      </c>
      <c r="H6" s="310" t="s">
        <v>694</v>
      </c>
      <c r="I6" s="310" t="s">
        <v>2620</v>
      </c>
      <c r="J6" s="310"/>
      <c r="L6" s="129" t="s">
        <v>1186</v>
      </c>
      <c r="M6" s="129" t="s">
        <v>2621</v>
      </c>
      <c r="N6" s="129" t="s">
        <v>2622</v>
      </c>
      <c r="O6" s="129">
        <v>1</v>
      </c>
      <c r="P6" s="129">
        <v>1</v>
      </c>
      <c r="Q6" s="129">
        <v>1</v>
      </c>
      <c r="W6" s="129" t="s">
        <v>2623</v>
      </c>
    </row>
    <row r="7" spans="1:23" x14ac:dyDescent="0.2">
      <c r="A7" s="129" t="s">
        <v>835</v>
      </c>
      <c r="B7" s="129" t="s">
        <v>845</v>
      </c>
      <c r="C7" s="129" t="s">
        <v>2629</v>
      </c>
      <c r="D7" s="129" t="s">
        <v>2619</v>
      </c>
      <c r="E7" s="315">
        <v>21.46</v>
      </c>
      <c r="F7" s="308">
        <f t="shared" si="0"/>
        <v>103</v>
      </c>
      <c r="G7" s="309">
        <v>44931</v>
      </c>
      <c r="H7" s="310" t="s">
        <v>694</v>
      </c>
      <c r="I7" s="310" t="s">
        <v>2620</v>
      </c>
      <c r="J7" s="310"/>
      <c r="L7" s="129" t="s">
        <v>1186</v>
      </c>
      <c r="M7" s="129" t="s">
        <v>2621</v>
      </c>
      <c r="N7" s="129" t="s">
        <v>2622</v>
      </c>
      <c r="O7" s="129">
        <v>1</v>
      </c>
      <c r="P7" s="129">
        <v>1</v>
      </c>
      <c r="Q7" s="129">
        <v>1</v>
      </c>
      <c r="W7" s="129" t="s">
        <v>2623</v>
      </c>
    </row>
    <row r="8" spans="1:23" x14ac:dyDescent="0.2">
      <c r="A8" s="129" t="s">
        <v>836</v>
      </c>
      <c r="B8" s="129" t="s">
        <v>846</v>
      </c>
      <c r="C8" s="129" t="s">
        <v>2630</v>
      </c>
      <c r="D8" s="129" t="s">
        <v>2619</v>
      </c>
      <c r="E8" s="315">
        <v>7.15</v>
      </c>
      <c r="F8" s="308">
        <f t="shared" si="0"/>
        <v>34</v>
      </c>
      <c r="G8" s="309">
        <v>44932</v>
      </c>
      <c r="H8" s="310" t="s">
        <v>694</v>
      </c>
      <c r="I8" s="310" t="s">
        <v>2620</v>
      </c>
      <c r="J8" s="310"/>
      <c r="L8" s="129" t="s">
        <v>1186</v>
      </c>
      <c r="M8" s="129" t="s">
        <v>2621</v>
      </c>
      <c r="N8" s="129" t="s">
        <v>2622</v>
      </c>
      <c r="O8" s="129">
        <v>1</v>
      </c>
      <c r="P8" s="129">
        <v>1</v>
      </c>
      <c r="Q8" s="129">
        <v>1</v>
      </c>
      <c r="W8" s="129" t="s">
        <v>2623</v>
      </c>
    </row>
    <row r="9" spans="1:23" x14ac:dyDescent="0.2">
      <c r="A9" s="129" t="s">
        <v>2306</v>
      </c>
      <c r="B9" s="129" t="s">
        <v>2631</v>
      </c>
      <c r="C9" s="129" t="s">
        <v>2632</v>
      </c>
      <c r="D9" s="129" t="s">
        <v>2619</v>
      </c>
      <c r="E9" s="315">
        <v>14.32</v>
      </c>
      <c r="F9" s="308">
        <f t="shared" si="0"/>
        <v>69</v>
      </c>
      <c r="G9" s="309">
        <v>44933</v>
      </c>
      <c r="H9" s="310" t="s">
        <v>694</v>
      </c>
      <c r="I9" s="310" t="s">
        <v>2620</v>
      </c>
      <c r="J9" s="310"/>
      <c r="L9" s="129" t="s">
        <v>1186</v>
      </c>
      <c r="M9" s="129" t="s">
        <v>2621</v>
      </c>
      <c r="N9" s="129" t="s">
        <v>2622</v>
      </c>
      <c r="O9" s="129">
        <v>1</v>
      </c>
      <c r="P9" s="129">
        <v>1</v>
      </c>
      <c r="Q9" s="129">
        <v>1</v>
      </c>
      <c r="W9" s="129" t="s">
        <v>2623</v>
      </c>
    </row>
    <row r="10" spans="1:23" x14ac:dyDescent="0.2">
      <c r="A10" s="129" t="s">
        <v>837</v>
      </c>
      <c r="B10" s="129" t="s">
        <v>847</v>
      </c>
      <c r="C10" s="129" t="s">
        <v>2633</v>
      </c>
      <c r="D10" s="129" t="s">
        <v>2619</v>
      </c>
      <c r="E10" s="315">
        <v>7.15</v>
      </c>
      <c r="F10" s="308">
        <f t="shared" si="0"/>
        <v>34</v>
      </c>
      <c r="G10" s="309">
        <v>44934</v>
      </c>
      <c r="H10" s="310" t="s">
        <v>694</v>
      </c>
      <c r="I10" s="310" t="s">
        <v>2620</v>
      </c>
      <c r="J10" s="310"/>
      <c r="L10" s="129" t="s">
        <v>1186</v>
      </c>
      <c r="M10" s="129" t="s">
        <v>2621</v>
      </c>
      <c r="N10" s="129" t="s">
        <v>2622</v>
      </c>
      <c r="O10" s="129">
        <v>1</v>
      </c>
      <c r="P10" s="129">
        <v>1</v>
      </c>
      <c r="Q10" s="129">
        <v>1</v>
      </c>
      <c r="W10" s="129" t="s">
        <v>2623</v>
      </c>
    </row>
    <row r="11" spans="1:23" x14ac:dyDescent="0.2">
      <c r="A11" s="129" t="s">
        <v>1563</v>
      </c>
      <c r="B11" s="129" t="s">
        <v>2634</v>
      </c>
      <c r="C11" s="129" t="s">
        <v>2635</v>
      </c>
      <c r="D11" s="129" t="s">
        <v>2619</v>
      </c>
      <c r="E11" s="315">
        <v>10.74</v>
      </c>
      <c r="F11" s="308">
        <f t="shared" si="0"/>
        <v>52</v>
      </c>
      <c r="G11" s="309">
        <v>44935</v>
      </c>
      <c r="H11" s="310" t="s">
        <v>694</v>
      </c>
      <c r="I11" s="310" t="s">
        <v>2620</v>
      </c>
      <c r="J11" s="310"/>
      <c r="L11" s="129" t="s">
        <v>1186</v>
      </c>
      <c r="M11" s="129" t="s">
        <v>2621</v>
      </c>
      <c r="N11" s="129" t="s">
        <v>2622</v>
      </c>
      <c r="O11" s="129">
        <v>1</v>
      </c>
      <c r="P11" s="129">
        <v>1</v>
      </c>
      <c r="Q11" s="129">
        <v>1</v>
      </c>
      <c r="W11" s="129" t="s">
        <v>2623</v>
      </c>
    </row>
    <row r="12" spans="1:23" x14ac:dyDescent="0.2">
      <c r="A12" s="129" t="s">
        <v>838</v>
      </c>
      <c r="B12" s="129" t="s">
        <v>848</v>
      </c>
      <c r="C12" s="129" t="s">
        <v>2636</v>
      </c>
      <c r="D12" s="129" t="s">
        <v>2619</v>
      </c>
      <c r="E12" s="315">
        <v>14.32</v>
      </c>
      <c r="F12" s="308">
        <f t="shared" si="0"/>
        <v>69</v>
      </c>
      <c r="G12" s="309">
        <v>44936</v>
      </c>
      <c r="H12" s="310" t="s">
        <v>694</v>
      </c>
      <c r="I12" s="310" t="s">
        <v>2620</v>
      </c>
      <c r="J12" s="310"/>
      <c r="L12" s="129" t="s">
        <v>1186</v>
      </c>
      <c r="M12" s="129" t="s">
        <v>2621</v>
      </c>
      <c r="N12" s="129" t="s">
        <v>2622</v>
      </c>
      <c r="O12" s="129">
        <v>1</v>
      </c>
      <c r="P12" s="129">
        <v>1</v>
      </c>
      <c r="Q12" s="129">
        <v>1</v>
      </c>
      <c r="W12" s="129" t="s">
        <v>2623</v>
      </c>
    </row>
    <row r="13" spans="1:23" x14ac:dyDescent="0.2">
      <c r="A13" s="129" t="s">
        <v>839</v>
      </c>
      <c r="B13" s="129" t="s">
        <v>849</v>
      </c>
      <c r="C13" s="129" t="s">
        <v>2637</v>
      </c>
      <c r="D13" s="129" t="s">
        <v>2619</v>
      </c>
      <c r="E13" s="315">
        <v>3.58</v>
      </c>
      <c r="F13" s="308">
        <f t="shared" si="0"/>
        <v>17</v>
      </c>
      <c r="G13" s="309">
        <v>44937</v>
      </c>
      <c r="H13" s="310" t="s">
        <v>694</v>
      </c>
      <c r="I13" s="310" t="s">
        <v>2620</v>
      </c>
      <c r="J13" s="310"/>
      <c r="L13" s="129" t="s">
        <v>1186</v>
      </c>
      <c r="M13" s="129" t="s">
        <v>2621</v>
      </c>
      <c r="N13" s="129" t="s">
        <v>2622</v>
      </c>
      <c r="O13" s="129">
        <v>1</v>
      </c>
      <c r="P13" s="129">
        <v>1</v>
      </c>
      <c r="Q13" s="129">
        <v>1</v>
      </c>
      <c r="W13" s="129" t="s">
        <v>2623</v>
      </c>
    </row>
    <row r="14" spans="1:23" x14ac:dyDescent="0.2">
      <c r="A14" s="129" t="s">
        <v>840</v>
      </c>
      <c r="B14" s="129" t="s">
        <v>850</v>
      </c>
      <c r="C14" s="129" t="s">
        <v>2638</v>
      </c>
      <c r="D14" s="129" t="s">
        <v>2619</v>
      </c>
      <c r="E14" s="315">
        <v>14.32</v>
      </c>
      <c r="F14" s="308">
        <f t="shared" si="0"/>
        <v>69</v>
      </c>
      <c r="G14" s="309">
        <v>44938</v>
      </c>
      <c r="H14" s="310" t="s">
        <v>694</v>
      </c>
      <c r="I14" s="310" t="s">
        <v>2620</v>
      </c>
      <c r="J14" s="310"/>
      <c r="L14" s="129" t="s">
        <v>1186</v>
      </c>
      <c r="M14" s="129" t="s">
        <v>2621</v>
      </c>
      <c r="N14" s="129" t="s">
        <v>2622</v>
      </c>
      <c r="O14" s="129">
        <v>1</v>
      </c>
      <c r="P14" s="129">
        <v>1</v>
      </c>
      <c r="Q14" s="129">
        <v>1</v>
      </c>
      <c r="W14" s="129" t="s">
        <v>2623</v>
      </c>
    </row>
    <row r="15" spans="1:23" x14ac:dyDescent="0.2">
      <c r="A15" s="129" t="s">
        <v>1711</v>
      </c>
      <c r="B15" s="129" t="s">
        <v>2639</v>
      </c>
      <c r="C15" s="129" t="s">
        <v>2640</v>
      </c>
      <c r="D15" s="129" t="s">
        <v>2619</v>
      </c>
      <c r="E15" s="315">
        <v>57.26</v>
      </c>
      <c r="F15" s="308">
        <f t="shared" si="0"/>
        <v>275</v>
      </c>
      <c r="G15" s="309">
        <v>44939</v>
      </c>
      <c r="H15" s="310" t="s">
        <v>694</v>
      </c>
      <c r="I15" s="310" t="s">
        <v>2620</v>
      </c>
      <c r="J15" s="310"/>
      <c r="L15" s="129" t="s">
        <v>1186</v>
      </c>
      <c r="M15" s="129" t="s">
        <v>2621</v>
      </c>
      <c r="N15" s="129" t="s">
        <v>2622</v>
      </c>
      <c r="O15" s="129">
        <v>1</v>
      </c>
      <c r="P15" s="129">
        <v>1</v>
      </c>
      <c r="Q15" s="129">
        <v>1</v>
      </c>
      <c r="W15" s="129" t="s">
        <v>2623</v>
      </c>
    </row>
    <row r="16" spans="1:23" x14ac:dyDescent="0.2">
      <c r="A16" s="129" t="s">
        <v>2641</v>
      </c>
      <c r="B16" s="129" t="s">
        <v>2642</v>
      </c>
      <c r="C16" s="129" t="s">
        <v>2643</v>
      </c>
      <c r="D16" s="129" t="s">
        <v>2619</v>
      </c>
      <c r="E16" s="315">
        <v>64.42</v>
      </c>
      <c r="F16" s="308">
        <f t="shared" si="0"/>
        <v>309</v>
      </c>
      <c r="G16" s="309">
        <v>44940</v>
      </c>
      <c r="H16" s="310" t="s">
        <v>694</v>
      </c>
      <c r="I16" s="310" t="s">
        <v>2620</v>
      </c>
      <c r="J16" s="310"/>
      <c r="L16" s="129" t="s">
        <v>1186</v>
      </c>
      <c r="M16" s="129" t="s">
        <v>2621</v>
      </c>
      <c r="N16" s="129" t="s">
        <v>2622</v>
      </c>
      <c r="O16" s="129">
        <v>1</v>
      </c>
      <c r="P16" s="129">
        <v>1</v>
      </c>
      <c r="Q16" s="129">
        <v>1</v>
      </c>
      <c r="W16" s="129" t="s">
        <v>2623</v>
      </c>
    </row>
    <row r="17" spans="1:23" x14ac:dyDescent="0.2">
      <c r="A17" s="129" t="s">
        <v>841</v>
      </c>
      <c r="B17" s="129" t="s">
        <v>851</v>
      </c>
      <c r="C17" s="129" t="s">
        <v>2644</v>
      </c>
      <c r="D17" s="129" t="s">
        <v>2619</v>
      </c>
      <c r="E17" s="315">
        <v>232.65</v>
      </c>
      <c r="F17" s="308">
        <f t="shared" si="0"/>
        <v>1117</v>
      </c>
      <c r="G17" s="309">
        <v>44941</v>
      </c>
      <c r="H17" s="310" t="s">
        <v>694</v>
      </c>
      <c r="I17" s="310" t="s">
        <v>2620</v>
      </c>
      <c r="J17" s="310"/>
      <c r="L17" s="129" t="s">
        <v>1186</v>
      </c>
      <c r="M17" s="129" t="s">
        <v>2621</v>
      </c>
      <c r="N17" s="129" t="s">
        <v>2622</v>
      </c>
      <c r="O17" s="129">
        <v>1</v>
      </c>
      <c r="P17" s="129">
        <v>1</v>
      </c>
      <c r="Q17" s="129">
        <v>1</v>
      </c>
      <c r="W17" s="129" t="s">
        <v>2623</v>
      </c>
    </row>
    <row r="18" spans="1:23" x14ac:dyDescent="0.2">
      <c r="A18" s="129" t="s">
        <v>2645</v>
      </c>
      <c r="B18" s="129" t="s">
        <v>2646</v>
      </c>
      <c r="C18" s="129" t="s">
        <v>2647</v>
      </c>
      <c r="D18" s="129" t="s">
        <v>2619</v>
      </c>
      <c r="E18" s="315">
        <v>23.1</v>
      </c>
      <c r="F18" s="308">
        <f t="shared" si="0"/>
        <v>111</v>
      </c>
      <c r="G18" s="309">
        <v>44942</v>
      </c>
      <c r="H18" s="310" t="s">
        <v>694</v>
      </c>
      <c r="I18" s="310" t="s">
        <v>2620</v>
      </c>
      <c r="J18" s="310"/>
      <c r="L18" s="129" t="s">
        <v>1186</v>
      </c>
      <c r="M18" s="129" t="s">
        <v>2621</v>
      </c>
      <c r="N18" s="129" t="s">
        <v>2622</v>
      </c>
      <c r="O18" s="129">
        <v>1</v>
      </c>
      <c r="P18" s="129">
        <v>1</v>
      </c>
      <c r="Q18" s="129">
        <v>1</v>
      </c>
      <c r="W18" s="129" t="s">
        <v>2623</v>
      </c>
    </row>
    <row r="19" spans="1:23" x14ac:dyDescent="0.2">
      <c r="A19" s="129" t="s">
        <v>2648</v>
      </c>
      <c r="B19" s="129" t="s">
        <v>2649</v>
      </c>
      <c r="C19" s="129" t="s">
        <v>2650</v>
      </c>
      <c r="D19" s="129" t="s">
        <v>2619</v>
      </c>
      <c r="E19" s="315">
        <v>53.7</v>
      </c>
      <c r="F19" s="308">
        <f t="shared" si="0"/>
        <v>258</v>
      </c>
      <c r="G19" s="309">
        <v>44943</v>
      </c>
      <c r="H19" s="310" t="s">
        <v>694</v>
      </c>
      <c r="I19" s="310" t="s">
        <v>2620</v>
      </c>
      <c r="J19" s="310"/>
      <c r="L19" s="129" t="s">
        <v>1186</v>
      </c>
      <c r="M19" s="129" t="s">
        <v>2621</v>
      </c>
      <c r="N19" s="129" t="s">
        <v>2622</v>
      </c>
      <c r="O19" s="129">
        <v>1</v>
      </c>
      <c r="P19" s="129">
        <v>1</v>
      </c>
      <c r="Q19" s="129">
        <v>1</v>
      </c>
      <c r="W19" s="129" t="s">
        <v>2623</v>
      </c>
    </row>
    <row r="20" spans="1:23" x14ac:dyDescent="0.2">
      <c r="A20" s="129" t="s">
        <v>1321</v>
      </c>
      <c r="B20" s="129" t="s">
        <v>2651</v>
      </c>
      <c r="C20" s="129" t="s">
        <v>2652</v>
      </c>
      <c r="D20" s="129" t="s">
        <v>2619</v>
      </c>
      <c r="E20" s="315">
        <v>7.15</v>
      </c>
      <c r="F20" s="308">
        <f t="shared" si="0"/>
        <v>34</v>
      </c>
      <c r="G20" s="309">
        <v>44943</v>
      </c>
      <c r="H20" s="310" t="s">
        <v>694</v>
      </c>
      <c r="I20" s="310" t="s">
        <v>2620</v>
      </c>
      <c r="J20" s="310"/>
      <c r="L20" s="129" t="s">
        <v>1186</v>
      </c>
      <c r="M20" s="129" t="s">
        <v>2621</v>
      </c>
      <c r="N20" s="129" t="s">
        <v>2622</v>
      </c>
      <c r="O20" s="129">
        <v>1</v>
      </c>
      <c r="P20" s="129">
        <v>1</v>
      </c>
      <c r="Q20" s="129">
        <v>1</v>
      </c>
      <c r="W20" s="129" t="s">
        <v>2623</v>
      </c>
    </row>
  </sheetData>
  <sheetProtection algorithmName="SHA-512" hashValue="E+gf2exkU7W2YyxTAs21YzP1VYCLdwpeP0clx4v7pzpnN20DQI+ruwYB1pKpWgig4qcL6dJOOPYKt+4/IXnbrg==" saltValue="yw2To31fyBWrewZGD1h3Bw==" spinCount="100000" sheet="1" objects="1" scenarios="1"/>
  <autoFilter ref="A2:W20" xr:uid="{00000000-0009-0000-0000-000003000000}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Menu Główne</vt:lpstr>
      <vt:lpstr>Cennik SAP</vt:lpstr>
      <vt:lpstr>Cennik Titanus - pozostałe</vt:lpstr>
      <vt:lpstr>Dodatkowa gwarancja</vt:lpstr>
      <vt:lpstr>Uwagi Ogólne</vt:lpstr>
      <vt:lpstr>Fire EN 54</vt:lpstr>
      <vt:lpstr>Warranty Extension</vt:lpstr>
    </vt:vector>
  </TitlesOfParts>
  <Company>BOSCH 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 Bednarz</dc:creator>
  <cp:lastModifiedBy>Omieljaniuk Lukasz (BT-FIR/SAM-EU)</cp:lastModifiedBy>
  <cp:lastPrinted>2015-10-02T07:06:20Z</cp:lastPrinted>
  <dcterms:created xsi:type="dcterms:W3CDTF">2015-10-02T06:39:04Z</dcterms:created>
  <dcterms:modified xsi:type="dcterms:W3CDTF">2024-10-21T07:36:03Z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CustomUiType">
    <vt:lpwstr>2</vt:lpwstr>
  </property>
</Properties>
</file>