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OME5WZ\Desktop\MKR\98_Cennik\"/>
    </mc:Choice>
  </mc:AlternateContent>
  <xr:revisionPtr revIDLastSave="0" documentId="13_ncr:1_{51B0A1CC-3958-4C27-A9CC-B9DCAD468972}" xr6:coauthVersionLast="47" xr6:coauthVersionMax="47" xr10:uidLastSave="{00000000-0000-0000-0000-000000000000}"/>
  <workbookProtection workbookAlgorithmName="SHA-512" workbookHashValue="9NgZqZMZr1N0afoFNpNHbY4ZeZvMx72hB5fSSK19vkGJnvYTg334y3xHfmKONyx42ScVpXSbkN7+ousjRMt1qw==" workbookSaltValue="VSeQQuWeXzcbyIuVBvto2w==" workbookSpinCount="100000" lockStructure="1"/>
  <bookViews>
    <workbookView xWindow="-120" yWindow="-120" windowWidth="29040" windowHeight="15840" activeTab="1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Dodatkowa gwarancja" sheetId="5" r:id="rId4"/>
    <sheet name="Uwagi Ogólne" sheetId="3" r:id="rId5"/>
    <sheet name="EN 54" sheetId="12" state="hidden" r:id="rId6"/>
    <sheet name="Warranty Extension" sheetId="9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5" hidden="1">'EN 54'!$A$2:$S$492</definedName>
    <definedName name="_xlnm._FilterDatabase" localSheetId="6" hidden="1">'Warranty Extension'!$A$2:$W$20</definedName>
    <definedName name="ACC" localSheetId="5">'[1]EU prices'!#REF!</definedName>
    <definedName name="ACC" localSheetId="6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5">'[3]Video Systems 60Hz'!#REF!</definedName>
    <definedName name="ASA">'[3]Video Systems 60Hz'!#REF!</definedName>
    <definedName name="asdASDad" localSheetId="5">#REF!</definedName>
    <definedName name="asdASDad">#REF!</definedName>
    <definedName name="asdölfasdfklö" localSheetId="5" hidden="1">1/EUReXToBEF</definedName>
    <definedName name="asdölfasdfklö" localSheetId="6" hidden="1">1/EUReXToBEF</definedName>
    <definedName name="asdölfasdfklö" hidden="1">1/EUReXToBEF</definedName>
    <definedName name="asdolfasdfklo1" hidden="1">1/EUReXToBEF</definedName>
    <definedName name="ATSeXToEUR" localSheetId="5" hidden="1">1/EUReXToATS</definedName>
    <definedName name="ATSeXToEUR" localSheetId="6" hidden="1">1/EUReXToATS</definedName>
    <definedName name="ATSeXToEUR" hidden="1">1/EUReXToATS</definedName>
    <definedName name="BEFeXToEUR" localSheetId="5" hidden="1">1/EUReXToBEF</definedName>
    <definedName name="BEFeXToEUR" localSheetId="6" hidden="1">1/EUReXToBEF</definedName>
    <definedName name="BEFeXToEUR" hidden="1">1/EUReXToBEF</definedName>
    <definedName name="BU_Pl">[4]References!$F$3:$F$21</definedName>
    <definedName name="CameraEnclosuresMounts" localSheetId="5">'[3]Video Systems'!#REF!</definedName>
    <definedName name="CameraEnclosuresMounts">'[3]Video Systems'!#REF!</definedName>
    <definedName name="CameraEnclosuresMounts60Hz" localSheetId="5">'[3]Video Systems 60Hz'!#REF!</definedName>
    <definedName name="CameraEnclosuresMounts60Hz">'[3]Video Systems 60Hz'!#REF!</definedName>
    <definedName name="Changes_2021" localSheetId="5">'[3]Video Systems'!#REF!</definedName>
    <definedName name="Changes_2021">'[3]Video Systems'!#REF!</definedName>
    <definedName name="Countryuplift">'[5]Basic Data'!$H$10:$H$11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2" localSheetId="5">#REF!</definedName>
    <definedName name="DATA2">#REF!</definedName>
    <definedName name="DATA3" localSheetId="5">#REF!</definedName>
    <definedName name="DATA3">#REF!</definedName>
    <definedName name="DATA4" localSheetId="5">#REF!</definedName>
    <definedName name="DATA4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DEMeXToEUR" localSheetId="5" hidden="1">1/EUReXToDEM</definedName>
    <definedName name="DEMeXToEUR" localSheetId="6" hidden="1">1/EUReXToDEM</definedName>
    <definedName name="DEMeXToEUR" hidden="1">1/EUReXToDEM</definedName>
    <definedName name="DigitalRecordingStorage" localSheetId="5">'[3]Video Systems'!#REF!</definedName>
    <definedName name="DigitalRecordingStorage">'[3]Video Systems'!#REF!</definedName>
    <definedName name="Emmer_Type_Number" localSheetId="5">#REF!</definedName>
    <definedName name="Emmer_Type_Number" localSheetId="6">#REF!</definedName>
    <definedName name="Emmer_Type_Number">#REF!</definedName>
    <definedName name="EncodersDecoders" localSheetId="5">'[3]Video Systems'!#REF!</definedName>
    <definedName name="EncodersDecoders">'[3]Video Systems'!#REF!</definedName>
    <definedName name="ESPeXToEUR" localSheetId="5" hidden="1">1/EUReXToESP</definedName>
    <definedName name="ESPeXToEUR" localSheetId="6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5" hidden="1">1/EUReXToFIM</definedName>
    <definedName name="FIMeXToEUR" localSheetId="6" hidden="1">1/EUReXToFIM</definedName>
    <definedName name="FIMeXToEUR" hidden="1">1/EUReXToFIM</definedName>
    <definedName name="Fire_EN_54_Q3_4_V1_3">'[1]EU prices'!#REF!</definedName>
    <definedName name="FixedCameras" localSheetId="5">'[3]Video Systems'!#REF!</definedName>
    <definedName name="FixedCameras">'[3]Video Systems'!#REF!</definedName>
    <definedName name="FixedCameras60Hz" localSheetId="5">'[3]Video Systems 60Hz'!#REF!</definedName>
    <definedName name="FixedCameras60Hz">'[3]Video Systems 60Hz'!#REF!</definedName>
    <definedName name="FRFeXToEUR" localSheetId="5" hidden="1">1/EUReXToFRF</definedName>
    <definedName name="FRFeXToEUR" localSheetId="6" hidden="1">1/EUReXToFRF</definedName>
    <definedName name="FRFeXToEUR" hidden="1">1/EUReXToFRF</definedName>
    <definedName name="IEPeXToEUR" localSheetId="5" hidden="1">1/EUReXToIEP</definedName>
    <definedName name="IEPeXToEUR" localSheetId="6" hidden="1">1/EUReXToIEP</definedName>
    <definedName name="IEPeXToEUR" hidden="1">1/EUReXToIEP</definedName>
    <definedName name="Illumination" localSheetId="5">'[3]Video Systems'!#REF!</definedName>
    <definedName name="Illumination">'[3]Video Systems'!#REF!</definedName>
    <definedName name="ITLeXToEUR" localSheetId="5" hidden="1">1/EUReXToITL</definedName>
    <definedName name="ITLeXToEUR" localSheetId="6" hidden="1">1/EUReXToITL</definedName>
    <definedName name="ITLeXToEUR" hidden="1">1/EUReXToITL</definedName>
    <definedName name="Lenses" localSheetId="5">'[3]Video Systems'!#REF!</definedName>
    <definedName name="Lenses">'[3]Video Systems'!#REF!</definedName>
    <definedName name="LicensePlateCameras" localSheetId="5">'[3]Video Systems'!#REF!</definedName>
    <definedName name="LicensePlateCameras">'[3]Video Systems'!#REF!</definedName>
    <definedName name="LicensePlateCameras60Hz" localSheetId="5">'[3]Video Systems 60Hz'!#REF!</definedName>
    <definedName name="LicensePlateCameras60Hz">'[3]Video Systems 60Hz'!#REF!</definedName>
    <definedName name="LUFeXToEUR" localSheetId="5" hidden="1">1/EUReXToLUF</definedName>
    <definedName name="LUFeXToEUR" localSheetId="6" hidden="1">1/EUReXToLUF</definedName>
    <definedName name="LUFeXToEUR" hidden="1">1/EUReXToLUF</definedName>
    <definedName name="ManagementSystems" localSheetId="5">'[3]Video Systems'!#REF!</definedName>
    <definedName name="ManagementSystems">'[3]Video Systems'!#REF!</definedName>
    <definedName name="MiniDomeCameras" localSheetId="5">'[3]Video Systems'!#REF!</definedName>
    <definedName name="MiniDomeCameras">'[3]Video Systems'!#REF!</definedName>
    <definedName name="MiniDomeCameras60Hz" localSheetId="5">'[3]Video Systems 60Hz'!#REF!</definedName>
    <definedName name="MiniDomeCameras60Hz">'[3]Video Systems 60Hz'!#REF!</definedName>
    <definedName name="Monitors" localSheetId="5">'[3]Video Systems'!#REF!</definedName>
    <definedName name="Monitors">'[3]Video Systems'!#REF!</definedName>
    <definedName name="MovingCameras" localSheetId="5">'[3]Video Systems'!#REF!</definedName>
    <definedName name="MovingCameras">'[3]Video Systems'!#REF!</definedName>
    <definedName name="MovingCameras60Hz">'[3]Video Systems 60Hz'!#REF!</definedName>
    <definedName name="NLGeXToEUR" localSheetId="5" hidden="1">1/EUReXToNLG</definedName>
    <definedName name="NLGeXToEUR" localSheetId="6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5">#REF!</definedName>
    <definedName name="Pc" localSheetId="6">#REF!</definedName>
    <definedName name="Pc">#REF!</definedName>
    <definedName name="PFemale">[2]Messages!$A$2:$A$14</definedName>
    <definedName name="PMale">[2]Messages!$B$2:$B$14</definedName>
    <definedName name="PowerSupplies60Hz" localSheetId="5">'[3]Video Systems 60Hz'!#REF!</definedName>
    <definedName name="PowerSupplies60Hz">'[3]Video Systems 60Hz'!#REF!</definedName>
    <definedName name="Product">[2]Product!$A$1:$A$184</definedName>
    <definedName name="PTEeXToEUR" localSheetId="5" hidden="1">1/EUReXToPTE</definedName>
    <definedName name="PTEeXToEUR" localSheetId="6" hidden="1">1/EUReXToPTE</definedName>
    <definedName name="PTEeXToEUR" hidden="1">1/EUReXToPTE</definedName>
    <definedName name="RackingPowerSupplies" localSheetId="5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5">#REF!</definedName>
    <definedName name="SAPCrosstab1">#REF!</definedName>
    <definedName name="sdasdfdsa" localSheetId="5" hidden="1">1/EUReXToDEM</definedName>
    <definedName name="sdasdfdsa" localSheetId="6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5">'[3]Video Systems 60Hz'!#REF!</definedName>
    <definedName name="Sony">'[3]Video Systems 60Hz'!#REF!</definedName>
    <definedName name="SupCen">[7]InpVal!$G$2:$G$7</definedName>
    <definedName name="SwitchingControl" localSheetId="5">'[3]Video Systems'!#REF!</definedName>
    <definedName name="SwitchingControl">'[3]Video Systems'!#REF!</definedName>
    <definedName name="SwitchingControl60Hz" localSheetId="5">'[3]Video Systems 60Hz'!#REF!</definedName>
    <definedName name="SwitchingControl60Hz">'[3]Video Systems 60Hz'!#REF!</definedName>
    <definedName name="TEST0" localSheetId="5">#REF!</definedName>
    <definedName name="TEST0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  <definedName name="uplift">'[5]Basic Data'!$H$2:$H$7</definedName>
    <definedName name="VideoTransmissionSystems" localSheetId="5">'[3]Video Systems'!#REF!</definedName>
    <definedName name="VideoTransmissionSystems">'[3]Video Systems'!#REF!</definedName>
    <definedName name="VideoTransmissionSystems60Hz" localSheetId="5">'[3]Video Systems 60Hz'!#REF!</definedName>
    <definedName name="VideoTransmissionSystems60Hz">'[3]Video Systems 60Hz'!#REF!</definedName>
    <definedName name="wrn.EAN2." localSheetId="5" hidden="1">{#N/A,#N/A,TRUE,"A"}</definedName>
    <definedName name="wrn.EAN2." localSheetId="6" hidden="1">{#N/A,#N/A,TRUE,"A"}</definedName>
    <definedName name="wrn.EAN2." hidden="1">{#N/A,#N/A,TRUE,"A"}</definedName>
    <definedName name="wrn.EAN3" localSheetId="5" hidden="1">{#N/A,#N/A,TRUE,"A"}</definedName>
    <definedName name="wrn.EAN3" localSheetId="6" hidden="1">{#N/A,#N/A,TRUE,"A"}</definedName>
    <definedName name="wrn.EAN3" hidden="1">{#N/A,#N/A,TRUE,"A"}</definedName>
  </definedNames>
  <calcPr calcId="191029" concurrentManualCount="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3" i="1" l="1"/>
  <c r="E332" i="1"/>
  <c r="E323" i="1"/>
  <c r="E324" i="1"/>
  <c r="E325" i="1"/>
  <c r="E326" i="1"/>
  <c r="E327" i="1"/>
  <c r="E328" i="1"/>
  <c r="E329" i="1"/>
  <c r="E322" i="1"/>
  <c r="E315" i="1"/>
  <c r="E316" i="1"/>
  <c r="E317" i="1"/>
  <c r="E318" i="1"/>
  <c r="E319" i="1"/>
  <c r="E314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279" i="1"/>
  <c r="E269" i="1"/>
  <c r="E270" i="1"/>
  <c r="E271" i="1"/>
  <c r="E272" i="1"/>
  <c r="E273" i="1"/>
  <c r="E274" i="1"/>
  <c r="E275" i="1"/>
  <c r="E276" i="1"/>
  <c r="E277" i="1"/>
  <c r="E268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51" i="1"/>
  <c r="E247" i="1"/>
  <c r="E248" i="1"/>
  <c r="E246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31" i="1"/>
  <c r="E229" i="1"/>
  <c r="E224" i="1"/>
  <c r="E225" i="1"/>
  <c r="E226" i="1"/>
  <c r="E227" i="1"/>
  <c r="E223" i="1"/>
  <c r="E211" i="1"/>
  <c r="E212" i="1"/>
  <c r="E213" i="1"/>
  <c r="E214" i="1"/>
  <c r="E215" i="1"/>
  <c r="E216" i="1"/>
  <c r="E217" i="1"/>
  <c r="E218" i="1"/>
  <c r="E219" i="1"/>
  <c r="E220" i="1"/>
  <c r="E221" i="1"/>
  <c r="E210" i="1"/>
  <c r="E202" i="1"/>
  <c r="E203" i="1"/>
  <c r="E204" i="1"/>
  <c r="E205" i="1"/>
  <c r="E206" i="1"/>
  <c r="E207" i="1"/>
  <c r="E208" i="1"/>
  <c r="E201" i="1"/>
  <c r="E199" i="1"/>
  <c r="E198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76" i="1"/>
  <c r="E168" i="1"/>
  <c r="E169" i="1"/>
  <c r="E170" i="1"/>
  <c r="E171" i="1"/>
  <c r="E172" i="1"/>
  <c r="E173" i="1"/>
  <c r="E174" i="1"/>
  <c r="E167" i="1"/>
  <c r="E163" i="1"/>
  <c r="E164" i="1"/>
  <c r="E165" i="1"/>
  <c r="E162" i="1"/>
  <c r="E153" i="1"/>
  <c r="E154" i="1"/>
  <c r="E155" i="1"/>
  <c r="E156" i="1"/>
  <c r="E157" i="1"/>
  <c r="E158" i="1"/>
  <c r="E159" i="1"/>
  <c r="E152" i="1"/>
  <c r="E150" i="1"/>
  <c r="E149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22" i="1"/>
  <c r="E123" i="1"/>
  <c r="E124" i="1"/>
  <c r="E125" i="1"/>
  <c r="E126" i="1"/>
  <c r="E127" i="1"/>
  <c r="E128" i="1"/>
  <c r="E129" i="1"/>
  <c r="E121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04" i="1"/>
  <c r="E96" i="1"/>
  <c r="E97" i="1"/>
  <c r="E98" i="1"/>
  <c r="E99" i="1"/>
  <c r="E100" i="1"/>
  <c r="E101" i="1"/>
  <c r="E102" i="1"/>
  <c r="E95" i="1"/>
  <c r="E85" i="1"/>
  <c r="E86" i="1"/>
  <c r="E87" i="1"/>
  <c r="E88" i="1"/>
  <c r="E89" i="1"/>
  <c r="E90" i="1"/>
  <c r="E91" i="1"/>
  <c r="E92" i="1"/>
  <c r="E84" i="1"/>
  <c r="E77" i="1"/>
  <c r="E78" i="1"/>
  <c r="E79" i="1"/>
  <c r="E80" i="1"/>
  <c r="E81" i="1"/>
  <c r="E82" i="1"/>
  <c r="E76" i="1"/>
  <c r="E72" i="1"/>
  <c r="E73" i="1"/>
  <c r="E74" i="1"/>
  <c r="E71" i="1"/>
  <c r="E68" i="1"/>
  <c r="E64" i="1"/>
  <c r="E65" i="1"/>
  <c r="E66" i="1"/>
  <c r="E63" i="1"/>
  <c r="E60" i="1"/>
  <c r="E61" i="1"/>
  <c r="E59" i="1"/>
  <c r="E55" i="1"/>
  <c r="E56" i="1"/>
  <c r="E57" i="1"/>
  <c r="E54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8" i="1"/>
  <c r="E49" i="1"/>
  <c r="E50" i="1"/>
  <c r="E51" i="1"/>
  <c r="E52" i="1"/>
  <c r="E32" i="1"/>
  <c r="E30" i="1"/>
  <c r="E29" i="1"/>
  <c r="E19" i="1"/>
  <c r="E17" i="1"/>
  <c r="E18" i="1"/>
  <c r="E20" i="1"/>
  <c r="E21" i="1"/>
  <c r="E22" i="1"/>
  <c r="E23" i="1"/>
  <c r="E24" i="1"/>
  <c r="E25" i="1"/>
  <c r="E26" i="1"/>
  <c r="E27" i="1"/>
  <c r="E16" i="1"/>
  <c r="E13" i="1"/>
  <c r="E14" i="1"/>
  <c r="E12" i="1"/>
  <c r="E7" i="1"/>
  <c r="E8" i="1"/>
  <c r="E9" i="1"/>
  <c r="E6" i="1"/>
  <c r="H482" i="12"/>
  <c r="H483" i="12"/>
  <c r="H484" i="12"/>
  <c r="H485" i="12"/>
  <c r="H486" i="12"/>
  <c r="H487" i="12"/>
  <c r="H488" i="12"/>
  <c r="H481" i="12"/>
  <c r="H477" i="12"/>
  <c r="H478" i="12"/>
  <c r="H479" i="12"/>
  <c r="H476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62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46" i="12"/>
  <c r="H442" i="12"/>
  <c r="H443" i="12"/>
  <c r="H444" i="12"/>
  <c r="H441" i="12"/>
  <c r="H418" i="12"/>
  <c r="H419" i="12"/>
  <c r="H420" i="12"/>
  <c r="H421" i="12"/>
  <c r="H422" i="12"/>
  <c r="H423" i="12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17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/>
  <c r="H412" i="12"/>
  <c r="H413" i="12"/>
  <c r="H414" i="12"/>
  <c r="H415" i="12"/>
  <c r="H390" i="12"/>
  <c r="H383" i="12"/>
  <c r="H384" i="12"/>
  <c r="H385" i="12"/>
  <c r="H386" i="12"/>
  <c r="H387" i="12"/>
  <c r="H388" i="12"/>
  <c r="H382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57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40" i="12"/>
  <c r="H337" i="12"/>
  <c r="H338" i="12"/>
  <c r="H336" i="12"/>
  <c r="H324" i="12"/>
  <c r="H325" i="12"/>
  <c r="H326" i="12"/>
  <c r="H327" i="12"/>
  <c r="H328" i="12"/>
  <c r="H329" i="12"/>
  <c r="H330" i="12"/>
  <c r="H331" i="12"/>
  <c r="H332" i="12"/>
  <c r="H333" i="12"/>
  <c r="H334" i="12"/>
  <c r="H32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03" i="12"/>
  <c r="H300" i="12"/>
  <c r="H301" i="12"/>
  <c r="H299" i="12"/>
  <c r="H292" i="12"/>
  <c r="H293" i="12"/>
  <c r="H294" i="12"/>
  <c r="H295" i="12"/>
  <c r="H296" i="12"/>
  <c r="H297" i="12"/>
  <c r="H291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74" i="12"/>
  <c r="H265" i="12"/>
  <c r="H266" i="12"/>
  <c r="H267" i="12"/>
  <c r="H268" i="12"/>
  <c r="H269" i="12"/>
  <c r="H270" i="12"/>
  <c r="H271" i="12"/>
  <c r="H272" i="12"/>
  <c r="H264" i="12"/>
  <c r="H252" i="12"/>
  <c r="H253" i="12"/>
  <c r="H254" i="12"/>
  <c r="H255" i="12"/>
  <c r="H256" i="12"/>
  <c r="H257" i="12"/>
  <c r="H258" i="12"/>
  <c r="H259" i="12"/>
  <c r="H260" i="12"/>
  <c r="H261" i="12"/>
  <c r="H262" i="12"/>
  <c r="H251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28" i="12"/>
  <c r="H221" i="12"/>
  <c r="H222" i="12"/>
  <c r="H223" i="12"/>
  <c r="H224" i="12"/>
  <c r="H225" i="12"/>
  <c r="H226" i="12"/>
  <c r="H22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00" i="12"/>
  <c r="H188" i="12"/>
  <c r="H189" i="12"/>
  <c r="H190" i="12"/>
  <c r="H191" i="12"/>
  <c r="H192" i="12"/>
  <c r="H193" i="12"/>
  <c r="H194" i="12"/>
  <c r="H195" i="12"/>
  <c r="H196" i="12"/>
  <c r="H197" i="12"/>
  <c r="H187" i="12"/>
  <c r="H185" i="12"/>
  <c r="H184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70" i="12"/>
  <c r="H164" i="12"/>
  <c r="H165" i="12"/>
  <c r="H166" i="12"/>
  <c r="H167" i="12"/>
  <c r="H168" i="12"/>
  <c r="H163" i="12"/>
  <c r="H152" i="12"/>
  <c r="H153" i="12"/>
  <c r="H154" i="12"/>
  <c r="H155" i="12"/>
  <c r="H156" i="12"/>
  <c r="H157" i="12"/>
  <c r="H158" i="12"/>
  <c r="H159" i="12"/>
  <c r="H160" i="12"/>
  <c r="H161" i="12"/>
  <c r="H151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35" i="12"/>
  <c r="H134" i="12"/>
  <c r="H133" i="12"/>
  <c r="H132" i="12"/>
  <c r="H124" i="12"/>
  <c r="H125" i="12"/>
  <c r="H126" i="12"/>
  <c r="H127" i="12"/>
  <c r="H128" i="12"/>
  <c r="H129" i="12"/>
  <c r="H130" i="12"/>
  <c r="H123" i="12"/>
  <c r="H120" i="12"/>
  <c r="H119" i="12"/>
  <c r="H118" i="12"/>
  <c r="H117" i="12"/>
  <c r="H116" i="12"/>
  <c r="H115" i="12"/>
  <c r="H114" i="12"/>
  <c r="H113" i="12"/>
  <c r="H112" i="12"/>
  <c r="H108" i="12"/>
  <c r="H109" i="12"/>
  <c r="H110" i="12"/>
  <c r="H107" i="12"/>
  <c r="H95" i="12"/>
  <c r="H96" i="12"/>
  <c r="H97" i="12"/>
  <c r="H98" i="12"/>
  <c r="H99" i="12"/>
  <c r="H94" i="12"/>
  <c r="H87" i="12"/>
  <c r="H88" i="12"/>
  <c r="H89" i="12"/>
  <c r="H90" i="12"/>
  <c r="H91" i="12"/>
  <c r="H92" i="12"/>
  <c r="H86" i="12"/>
  <c r="H84" i="12"/>
  <c r="H83" i="12"/>
  <c r="H79" i="12"/>
  <c r="H80" i="12"/>
  <c r="H81" i="12"/>
  <c r="H78" i="12"/>
  <c r="H77" i="12"/>
  <c r="H76" i="12"/>
  <c r="H74" i="12"/>
  <c r="H72" i="12"/>
  <c r="H71" i="12"/>
  <c r="H66" i="12"/>
  <c r="H67" i="12"/>
  <c r="H68" i="12"/>
  <c r="H69" i="12"/>
  <c r="H65" i="12"/>
  <c r="H61" i="12"/>
  <c r="H62" i="12"/>
  <c r="H63" i="12"/>
  <c r="H60" i="12"/>
  <c r="H53" i="12"/>
  <c r="H54" i="12"/>
  <c r="H55" i="12"/>
  <c r="H56" i="12"/>
  <c r="H57" i="12"/>
  <c r="H58" i="12"/>
  <c r="H52" i="12"/>
  <c r="H43" i="12"/>
  <c r="H44" i="12"/>
  <c r="H45" i="12"/>
  <c r="H46" i="12"/>
  <c r="H47" i="12"/>
  <c r="H48" i="12"/>
  <c r="H49" i="12"/>
  <c r="H50" i="12"/>
  <c r="H42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24" i="12"/>
  <c r="H22" i="12"/>
  <c r="H21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6" i="12"/>
  <c r="H5" i="12"/>
  <c r="K91" i="1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6" i="7"/>
  <c r="F4" i="9" l="1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3" i="9"/>
  <c r="E15" i="5" l="1"/>
  <c r="E14" i="5"/>
  <c r="K54" i="1" s="1"/>
  <c r="E13" i="5"/>
  <c r="E12" i="5"/>
  <c r="E11" i="5"/>
  <c r="E10" i="5"/>
  <c r="E9" i="5"/>
  <c r="E8" i="5"/>
  <c r="E7" i="5"/>
  <c r="K68" i="1" s="1"/>
  <c r="E6" i="5"/>
  <c r="K92" i="1"/>
  <c r="K22" i="1" l="1"/>
  <c r="K21" i="1"/>
  <c r="K20" i="1"/>
  <c r="K27" i="1"/>
  <c r="K19" i="1"/>
  <c r="K26" i="1"/>
  <c r="K18" i="1"/>
  <c r="K25" i="1"/>
  <c r="K17" i="1"/>
  <c r="K24" i="1"/>
  <c r="K16" i="1"/>
  <c r="K23" i="1"/>
  <c r="K71" i="1"/>
  <c r="K74" i="1"/>
  <c r="K73" i="1"/>
  <c r="K72" i="1"/>
  <c r="K12" i="1"/>
  <c r="K13" i="1"/>
  <c r="K316" i="1"/>
  <c r="K315" i="1"/>
  <c r="K314" i="1"/>
  <c r="K323" i="1"/>
  <c r="K88" i="1"/>
  <c r="K322" i="1"/>
  <c r="K89" i="1"/>
  <c r="K329" i="1"/>
  <c r="K90" i="1"/>
  <c r="K328" i="1"/>
  <c r="K84" i="1"/>
  <c r="K327" i="1"/>
  <c r="K77" i="1"/>
  <c r="K326" i="1"/>
  <c r="K85" i="1"/>
  <c r="K325" i="1"/>
  <c r="K86" i="1"/>
  <c r="K324" i="1"/>
  <c r="K87" i="1"/>
  <c r="K333" i="1"/>
  <c r="K193" i="1"/>
  <c r="K183" i="1"/>
  <c r="K170" i="1"/>
  <c r="K332" i="1"/>
  <c r="K190" i="1"/>
  <c r="K182" i="1"/>
  <c r="K169" i="1"/>
  <c r="K189" i="1"/>
  <c r="K181" i="1"/>
  <c r="K168" i="1"/>
  <c r="K188" i="1"/>
  <c r="K180" i="1"/>
  <c r="K167" i="1"/>
  <c r="K187" i="1"/>
  <c r="K179" i="1"/>
  <c r="K229" i="1"/>
  <c r="K186" i="1"/>
  <c r="K178" i="1"/>
  <c r="K195" i="1"/>
  <c r="K185" i="1"/>
  <c r="K177" i="1"/>
  <c r="K194" i="1"/>
  <c r="K184" i="1"/>
  <c r="K176" i="1"/>
</calcChain>
</file>

<file path=xl/sharedStrings.xml><?xml version="1.0" encoding="utf-8"?>
<sst xmlns="http://schemas.openxmlformats.org/spreadsheetml/2006/main" count="7677" uniqueCount="2743">
  <si>
    <t>SAP</t>
  </si>
  <si>
    <t>TYP</t>
  </si>
  <si>
    <t>OPIS</t>
  </si>
  <si>
    <t>A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</si>
  <si>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</si>
  <si>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</si>
  <si>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</si>
  <si>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</si>
  <si>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</si>
  <si>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</si>
  <si>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</si>
  <si>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</si>
  <si>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</si>
  <si>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</si>
  <si>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</si>
  <si>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</si>
  <si>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</si>
  <si>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</si>
  <si>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</si>
  <si>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</si>
  <si>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</si>
  <si>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</si>
  <si>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</si>
  <si>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</si>
  <si>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</si>
  <si>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</si>
  <si>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</si>
  <si>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</si>
  <si>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</si>
  <si>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</si>
  <si>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</si>
  <si>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</si>
  <si>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</si>
  <si>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</si>
  <si>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</si>
  <si>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</si>
  <si>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</si>
  <si>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</si>
  <si>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</si>
  <si>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</si>
  <si>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</si>
  <si>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</si>
  <si>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</si>
  <si>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</si>
  <si>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</si>
  <si>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</si>
  <si>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</si>
  <si>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</si>
  <si>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</si>
  <si>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</si>
  <si>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</si>
  <si>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</si>
  <si>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</si>
  <si>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</si>
  <si>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</si>
  <si>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</si>
  <si>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</si>
  <si>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</si>
  <si>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</si>
  <si>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</si>
  <si>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</si>
  <si>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</si>
  <si>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</si>
  <si>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</si>
  <si>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</si>
  <si>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</si>
  <si>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</si>
  <si>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</si>
  <si>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</si>
  <si>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</si>
  <si>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</si>
  <si>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</si>
  <si>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</si>
  <si>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</si>
  <si>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</si>
  <si>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</si>
  <si>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</si>
  <si>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</si>
  <si>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</si>
  <si>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</si>
  <si>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</si>
  <si>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</si>
  <si>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</si>
  <si>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</si>
  <si>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</si>
  <si>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</si>
  <si>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</si>
  <si>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</si>
  <si>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</si>
  <si>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</si>
  <si>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</si>
  <si>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</si>
  <si>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</si>
  <si>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</si>
  <si>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</si>
  <si>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</si>
  <si>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</si>
  <si>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</si>
  <si>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</si>
  <si>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</si>
  <si>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</si>
  <si>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</si>
  <si>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</si>
  <si>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</si>
  <si>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</si>
  <si>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</si>
  <si>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</si>
  <si>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</si>
  <si>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</si>
  <si>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</si>
  <si>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</si>
  <si>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</si>
  <si>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</si>
  <si>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</si>
  <si>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</si>
  <si>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</si>
  <si>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</si>
  <si>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</si>
  <si>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</si>
  <si>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</si>
  <si>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</si>
  <si>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</si>
  <si>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</si>
  <si>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</si>
  <si>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</si>
  <si>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</si>
  <si>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</si>
  <si>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</si>
  <si>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</si>
  <si>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</si>
  <si>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</si>
  <si>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</si>
  <si>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</si>
  <si>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</si>
  <si>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</si>
  <si>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</si>
  <si>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</si>
  <si>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</si>
  <si>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</si>
  <si>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</si>
  <si>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</si>
  <si>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</si>
  <si>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</si>
  <si>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</si>
  <si>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</si>
  <si>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</si>
  <si>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</si>
  <si>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</si>
  <si>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</si>
  <si>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</si>
  <si>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</si>
  <si>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</si>
  <si>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</si>
  <si>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</si>
  <si>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</si>
  <si>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</si>
  <si>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</si>
  <si>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4.998.137.961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</si>
  <si>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</si>
  <si>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</si>
  <si>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</si>
  <si>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</si>
  <si>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</si>
  <si>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</si>
  <si>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</si>
  <si>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</si>
  <si>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</si>
  <si>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</si>
  <si>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</si>
  <si>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</si>
  <si>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</si>
  <si>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</si>
  <si>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</si>
  <si>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</si>
  <si>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</si>
  <si>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</si>
  <si>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</si>
  <si>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</si>
  <si>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</si>
  <si>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</si>
  <si>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</si>
  <si>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</si>
  <si>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</si>
  <si>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</si>
  <si>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</si>
  <si>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</si>
  <si>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</si>
  <si>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</si>
  <si>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</si>
  <si>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</si>
  <si>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</si>
  <si>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</si>
  <si>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</si>
  <si>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</si>
  <si>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</si>
  <si>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</si>
  <si>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</si>
  <si>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</si>
  <si>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</si>
  <si>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</si>
  <si>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</si>
  <si>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</si>
  <si>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</si>
  <si>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</si>
  <si>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</si>
  <si>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</si>
  <si>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</si>
  <si>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</si>
  <si>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</si>
  <si>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</si>
  <si>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</si>
  <si>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</si>
  <si>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</si>
  <si>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</si>
  <si>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</si>
  <si>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</si>
  <si>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</si>
  <si>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</si>
  <si>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</si>
  <si>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</si>
  <si>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</si>
  <si>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</si>
  <si>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</si>
  <si>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</si>
  <si>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</si>
  <si>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</si>
  <si>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</si>
  <si>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</si>
  <si>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</si>
  <si>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</si>
  <si>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</si>
  <si>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</si>
  <si>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</si>
  <si>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</si>
  <si>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</si>
  <si>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</si>
  <si>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</si>
  <si>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</si>
  <si>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</si>
  <si>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</si>
  <si>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</si>
  <si>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</si>
  <si>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</si>
  <si>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</si>
  <si>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</si>
  <si>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</si>
  <si>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</si>
  <si>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</si>
  <si>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</si>
  <si>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</si>
  <si>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</si>
  <si>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</si>
  <si>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</si>
  <si>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</si>
  <si>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</si>
  <si>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</si>
  <si>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IR3 – czujka płomienia</t>
  </si>
  <si>
    <t>F.01U.279.880</t>
  </si>
  <si>
    <t>Uchwyt montażowy ze stali nierdzewnej</t>
  </si>
  <si>
    <t>F.01U.279.881</t>
  </si>
  <si>
    <t>Przenośne urządzenie testowe dla czujek płomienia</t>
  </si>
  <si>
    <t>Czujki EX (iskrobezpieczne)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</si>
  <si>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</si>
  <si>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</si>
  <si>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</si>
  <si>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</si>
  <si>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</si>
  <si>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</si>
  <si>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</si>
  <si>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</si>
  <si>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</si>
  <si>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</si>
  <si>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</si>
  <si>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</si>
  <si>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</si>
  <si>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</si>
  <si>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</si>
  <si>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</si>
  <si>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</si>
  <si>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</si>
  <si>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</si>
  <si>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</si>
  <si>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</si>
  <si>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</si>
  <si>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</si>
  <si>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</si>
  <si>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</si>
  <si>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</si>
  <si>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</si>
  <si>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</si>
  <si>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</si>
  <si>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</si>
  <si>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</si>
  <si>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</si>
  <si>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</si>
  <si>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</si>
  <si>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</si>
  <si>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</si>
  <si>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</si>
  <si>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</si>
  <si>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</si>
  <si>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</si>
  <si>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</si>
  <si>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</si>
  <si>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</si>
  <si>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</si>
  <si>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</si>
  <si>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</si>
  <si>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</si>
  <si>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</si>
  <si>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</si>
  <si>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</si>
  <si>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</si>
  <si>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</si>
  <si>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</si>
  <si>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</si>
  <si>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</si>
  <si>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</si>
  <si>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</si>
  <si>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</si>
  <si>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</si>
  <si>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</si>
  <si>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</si>
  <si>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</si>
  <si>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</si>
  <si>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</si>
  <si>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</si>
  <si>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</si>
  <si>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</si>
  <si>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</si>
  <si>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</si>
  <si>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</si>
  <si>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</si>
  <si>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</si>
  <si>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</si>
  <si>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</si>
  <si>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</si>
  <si>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</si>
  <si>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</si>
  <si>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</si>
  <si>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</si>
  <si>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</si>
  <si>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</si>
  <si>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</si>
  <si>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</si>
  <si>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</si>
  <si>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</si>
  <si>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</si>
  <si>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</si>
  <si>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</si>
  <si>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</si>
  <si>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</si>
  <si>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</si>
  <si>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</si>
  <si>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</si>
  <si>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</si>
  <si>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</si>
  <si>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</si>
  <si>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</si>
  <si>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</si>
  <si>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</si>
  <si>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</si>
  <si>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</si>
  <si>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</si>
  <si>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</si>
  <si>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</si>
  <si>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</si>
  <si>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</si>
  <si>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</si>
  <si>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</si>
  <si>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</si>
  <si>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</si>
  <si>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</si>
  <si>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</si>
  <si>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</si>
  <si>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</si>
  <si>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</si>
  <si>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</si>
  <si>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</si>
  <si>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</si>
  <si>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</si>
  <si>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</si>
  <si>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</si>
  <si>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</si>
  <si>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</si>
  <si>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</si>
  <si>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</si>
  <si>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</si>
  <si>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</si>
  <si>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</si>
  <si>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</si>
  <si>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</si>
  <si>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</si>
  <si>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</si>
  <si>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</si>
  <si>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</si>
  <si>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</si>
  <si>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</si>
  <si>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</si>
  <si>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Urządzenie testowe do czujek serii 500 z magnesem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</si>
  <si>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</si>
  <si>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</si>
  <si>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</si>
  <si>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</si>
  <si>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</si>
  <si>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</si>
  <si>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</si>
  <si>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</si>
  <si>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</si>
  <si>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</si>
  <si>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</si>
  <si>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</si>
  <si>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</si>
  <si>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</si>
  <si>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</si>
  <si>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</si>
  <si>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</si>
  <si>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</si>
  <si>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</si>
  <si>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</si>
  <si>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</si>
  <si>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</si>
  <si>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</si>
  <si>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</si>
  <si>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</si>
  <si>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</si>
  <si>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</si>
  <si>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</si>
  <si>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</si>
  <si>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</si>
  <si>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</si>
  <si>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</si>
  <si>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</si>
  <si>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</si>
  <si>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</si>
  <si>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</si>
  <si>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</si>
  <si>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</si>
  <si>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</si>
  <si>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</si>
  <si>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</si>
  <si>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</si>
  <si>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</si>
  <si>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</si>
  <si>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</si>
  <si>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</si>
  <si>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</si>
  <si>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</si>
  <si>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</si>
  <si>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</si>
  <si>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</si>
  <si>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</si>
  <si>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</si>
  <si>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</si>
  <si>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</si>
  <si>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</si>
  <si>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</si>
  <si>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</si>
  <si>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</si>
  <si>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</si>
  <si>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</si>
  <si>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</si>
  <si>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</si>
  <si>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</si>
  <si>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</si>
  <si>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</si>
  <si>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</si>
  <si>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</si>
  <si>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</si>
  <si>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</si>
  <si>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</si>
  <si>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</si>
  <si>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</si>
  <si>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</si>
  <si>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</si>
  <si>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</si>
  <si>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</si>
  <si>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</si>
  <si>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</si>
  <si>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</si>
  <si>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</si>
  <si>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</si>
  <si>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</si>
  <si>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</si>
  <si>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</si>
  <si>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</si>
  <si>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</si>
  <si>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</si>
  <si>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</si>
  <si>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</si>
  <si>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</si>
  <si>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</si>
  <si>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</si>
  <si>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</si>
  <si>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</si>
  <si>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</si>
  <si>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</si>
  <si>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</si>
  <si>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</si>
  <si>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</si>
  <si>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</si>
  <si>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</si>
  <si>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</si>
  <si>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</si>
  <si>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</si>
  <si>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</si>
  <si>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</si>
  <si>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</si>
  <si>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</si>
  <si>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</si>
  <si>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</si>
  <si>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</si>
  <si>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</si>
  <si>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</si>
  <si>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</si>
  <si>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</si>
  <si>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</si>
  <si>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</si>
  <si>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</si>
  <si>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</si>
  <si>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</si>
  <si>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</si>
  <si>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</si>
  <si>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</si>
  <si>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</si>
  <si>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</si>
  <si>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</si>
  <si>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</si>
  <si>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</si>
  <si>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</si>
  <si>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</si>
  <si>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</si>
  <si>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</si>
  <si>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</si>
  <si>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</si>
  <si>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</si>
  <si>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</si>
  <si>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</si>
  <si>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</si>
  <si>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</si>
  <si>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</si>
  <si>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</si>
  <si>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</si>
  <si>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</si>
  <si>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</si>
  <si>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</si>
  <si>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</si>
  <si>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</si>
  <si>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</si>
  <si>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</si>
  <si>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</si>
  <si>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</si>
  <si>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</si>
  <si>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</si>
  <si>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</si>
  <si>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</si>
  <si>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</si>
  <si>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</si>
  <si>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</si>
  <si>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</si>
  <si>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</si>
  <si>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</si>
  <si>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</si>
  <si>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</si>
  <si>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</si>
  <si>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</si>
  <si>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</si>
  <si>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</si>
  <si>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</si>
  <si>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</si>
  <si>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</si>
  <si>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</si>
  <si>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</si>
  <si>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</si>
  <si>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</si>
  <si>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</si>
  <si>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</si>
  <si>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</si>
  <si>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</si>
  <si>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</si>
  <si>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</si>
  <si>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</si>
  <si>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</si>
  <si>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</si>
  <si>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</si>
  <si>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</si>
  <si>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</si>
  <si>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</si>
  <si>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</si>
  <si>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</si>
  <si>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</si>
  <si>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</si>
  <si>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</si>
  <si>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</si>
  <si>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</si>
  <si>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</si>
  <si>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</si>
  <si>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</si>
  <si>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</si>
  <si>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</si>
  <si>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</si>
  <si>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</si>
  <si>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</si>
  <si>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</si>
  <si>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</si>
  <si>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</si>
  <si>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</si>
  <si>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Od stycznia 2005 okres gwarancji zintegrowany jest w cennikach BU Fire.</t>
  </si>
  <si>
    <t>-</t>
  </si>
  <si>
    <t>Okres GWARANCJI określany jest w miesiącach.</t>
  </si>
  <si>
    <t>Gwarancja OGRANICZONA dotyczy oprogramowania i oznacza, że w przypadku niedziałania od początku (Dead On Arrival, DOA) nowe oprogramowanie i/lub wsparcie jest wymieniane</t>
  </si>
  <si>
    <t>bezpłatnie. We wszystkich innych przypadkach (np. uszkodzenie płyty CD) gwarancja nie obowiązuje.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</si>
  <si>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</si>
  <si>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</si>
  <si>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</si>
  <si>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</si>
  <si>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</si>
  <si>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</si>
  <si>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</si>
  <si>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</si>
  <si>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</si>
  <si>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</si>
  <si>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</si>
  <si>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</si>
  <si>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</si>
  <si>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</si>
  <si>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</si>
  <si>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</si>
  <si>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</si>
  <si>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</si>
  <si>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</si>
  <si>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</si>
  <si>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</si>
  <si>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</si>
  <si>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</si>
  <si>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Uwaga:</t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</si>
  <si>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</si>
  <si>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</si>
  <si>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</si>
  <si>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</si>
  <si>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</si>
  <si>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</si>
  <si>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</si>
  <si>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</si>
  <si>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</si>
  <si>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</si>
  <si>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LSN do podłączania  syglalizatorów konwencjonalnych z obudową</t>
  </si>
  <si>
    <t xml:space="preserve">Moduł LSN do podłączania  syglalizatorów konwencjonalnych instalacja w szynie DIN 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</si>
  <si>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</si>
  <si>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</si>
  <si>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</si>
  <si>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</si>
  <si>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</si>
  <si>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</si>
  <si>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</si>
  <si>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</si>
  <si>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</si>
  <si>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</si>
  <si>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</si>
  <si>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</si>
  <si>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</si>
  <si>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</si>
  <si>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</si>
  <si>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</si>
  <si>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SOLO610</t>
  </si>
  <si>
    <t xml:space="preserve">Torba na wyposażenie Solo </t>
  </si>
  <si>
    <t>ROP seria konwencjonalna FMC</t>
  </si>
  <si>
    <t>4.998.143.400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</si>
  <si>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</si>
  <si>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</si>
  <si>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</si>
  <si>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</si>
  <si>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</si>
  <si>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</si>
  <si>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</si>
  <si>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</si>
  <si>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</si>
  <si>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</si>
  <si>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</si>
  <si>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</si>
  <si>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Okres oczekiwania dla produktów klasy  B i C wyrażony jest w dniach .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</si>
  <si>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</si>
  <si>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</si>
  <si>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</si>
  <si>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</si>
  <si>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</si>
  <si>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</si>
  <si>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</si>
  <si>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</si>
  <si>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</si>
  <si>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016589</t>
  </si>
  <si>
    <t>007127</t>
  </si>
  <si>
    <t>016091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</si>
  <si>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</si>
  <si>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</si>
  <si>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</si>
  <si>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</si>
  <si>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</si>
  <si>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</si>
  <si>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</si>
  <si>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</si>
  <si>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</si>
  <si>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</si>
  <si>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</si>
  <si>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</si>
  <si>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</si>
  <si>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</si>
  <si>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</si>
  <si>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</si>
  <si>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</si>
  <si>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</si>
  <si>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</si>
  <si>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</si>
  <si>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</si>
  <si>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</si>
  <si>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</si>
  <si>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</si>
  <si>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</si>
  <si>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</si>
  <si>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</si>
  <si>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</si>
  <si>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</si>
  <si>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</si>
  <si>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</si>
  <si>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</si>
  <si>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</si>
  <si>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</si>
  <si>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</si>
  <si>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</si>
  <si>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</si>
  <si>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</si>
  <si>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</si>
  <si>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</si>
  <si>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</si>
  <si>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</si>
  <si>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</si>
  <si>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</si>
  <si>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</si>
  <si>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</si>
  <si>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</si>
  <si>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</si>
  <si>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</si>
  <si>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</si>
  <si>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</si>
  <si>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F.01U.335.524</t>
  </si>
  <si>
    <t>Przedłużenie licencji zdalnych usług (1 rok)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</si>
  <si>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</si>
  <si>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</si>
  <si>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</si>
  <si>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</si>
  <si>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</si>
  <si>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</si>
  <si>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</si>
  <si>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</si>
  <si>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</si>
  <si>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</si>
  <si>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</si>
  <si>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</si>
  <si>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</si>
  <si>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</si>
  <si>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</si>
  <si>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</si>
  <si>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</si>
  <si>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</si>
  <si>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</si>
  <si>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</si>
  <si>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</si>
  <si>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</si>
  <si>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</si>
  <si>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</si>
  <si>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</si>
  <si>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</si>
  <si>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</si>
  <si>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</si>
  <si>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</si>
  <si>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</si>
  <si>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</si>
  <si>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</si>
  <si>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</si>
  <si>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</si>
  <si>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</si>
  <si>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</si>
  <si>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</si>
  <si>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</si>
  <si>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</si>
  <si>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</si>
  <si>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</si>
  <si>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Bezpieczna brama sieciowa do zdalnego połączenia (+licencja 3-msc)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</si>
  <si>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</si>
  <si>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</si>
  <si>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</si>
  <si>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</si>
  <si>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</si>
  <si>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</si>
  <si>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</si>
  <si>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</si>
  <si>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</si>
  <si>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</si>
  <si>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</si>
  <si>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</si>
  <si>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</si>
  <si>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</si>
  <si>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</si>
  <si>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CBS-BNDLE1-FIR</t>
  </si>
  <si>
    <t>ROP jednostadiowy czerwony</t>
  </si>
  <si>
    <t>ROP jednostadiowy czerwony z możliwością resetu</t>
  </si>
  <si>
    <t>FME-420-LSN-TTL</t>
  </si>
  <si>
    <t>Ceny projektowe Systemy Sygnalizacji Pożarowej</t>
  </si>
  <si>
    <t>Czujki bezprzewodowe</t>
  </si>
  <si>
    <t>F.01U.363.162</t>
  </si>
  <si>
    <t>Zapasowa bateria do SOLO461</t>
  </si>
  <si>
    <t>SOLO770</t>
  </si>
  <si>
    <t>F.01U.363.163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</si>
  <si>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</si>
  <si>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</si>
  <si>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</si>
  <si>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</si>
  <si>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</si>
  <si>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</si>
  <si>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</si>
  <si>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</si>
  <si>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</si>
  <si>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</si>
  <si>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</si>
  <si>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</si>
  <si>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</si>
  <si>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</si>
  <si>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</si>
  <si>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</si>
  <si>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</si>
  <si>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</si>
  <si>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</si>
  <si>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</si>
  <si>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</si>
  <si>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</si>
  <si>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</si>
  <si>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</si>
  <si>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</si>
  <si>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</si>
  <si>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</si>
  <si>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EWE-FPDVC-IW</t>
  </si>
  <si>
    <t>EWE-LSN1500-IW</t>
  </si>
  <si>
    <t>EWE-FPA5MD-IW</t>
  </si>
  <si>
    <t>EWE-FAP520-IW</t>
  </si>
  <si>
    <t>EWE-FPC500-IW</t>
  </si>
  <si>
    <t>EWE-FPTDT-IW</t>
  </si>
  <si>
    <t>EWE-UPS2416-IW</t>
  </si>
  <si>
    <t>EWE-AVIOTEC-IW</t>
  </si>
  <si>
    <t>F.01U.360.726</t>
  </si>
  <si>
    <t>F.01U.360.727</t>
  </si>
  <si>
    <t>F.01U.360.729</t>
  </si>
  <si>
    <t>F.01U.360.730</t>
  </si>
  <si>
    <t>F.01U.360.731</t>
  </si>
  <si>
    <t>F.01U.360.733</t>
  </si>
  <si>
    <t>F.01U.360.735</t>
  </si>
  <si>
    <t>F.01U.360.736</t>
  </si>
  <si>
    <t>F.01U.360.742</t>
  </si>
  <si>
    <t>F.01U.360.765</t>
  </si>
  <si>
    <t>Przedłużenie gwarancji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</si>
  <si>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</si>
  <si>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</si>
  <si>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</si>
  <si>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</si>
  <si>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</si>
  <si>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</si>
  <si>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</si>
  <si>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</si>
  <si>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UPS2426 zasilacz centrali</t>
  </si>
  <si>
    <t>12 msc. rozszrzenie gwarancji na Aviotec starlight 8000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</si>
  <si>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</si>
  <si>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</si>
  <si>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</si>
  <si>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</si>
  <si>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</si>
  <si>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niedostępne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</si>
  <si>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</si>
  <si>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</si>
  <si>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</si>
  <si>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</si>
  <si>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</si>
  <si>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</si>
  <si>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</si>
  <si>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</si>
  <si>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</si>
  <si>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</si>
  <si>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</si>
  <si>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</si>
  <si>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</si>
  <si>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</si>
  <si>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</si>
  <si>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</si>
  <si>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</si>
  <si>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</si>
  <si>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</si>
  <si>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</si>
  <si>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</si>
  <si>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</si>
  <si>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</si>
  <si>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</si>
  <si>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</si>
  <si>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</si>
  <si>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</si>
  <si>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</si>
  <si>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</si>
  <si>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</si>
  <si>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</si>
  <si>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</si>
  <si>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</si>
  <si>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</si>
  <si>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</si>
  <si>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</si>
  <si>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</si>
  <si>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</si>
  <si>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</si>
  <si>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</si>
  <si>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</si>
  <si>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</si>
  <si>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</si>
  <si>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</si>
  <si>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</si>
  <si>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</si>
  <si>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</si>
  <si>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</si>
  <si>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</si>
  <si>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</si>
  <si>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</si>
  <si>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</si>
  <si>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</si>
  <si>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</si>
  <si>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</si>
  <si>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</si>
  <si>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</si>
  <si>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</si>
  <si>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</si>
  <si>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</si>
  <si>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</si>
  <si>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</si>
  <si>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</si>
  <si>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</si>
  <si>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</si>
  <si>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</si>
  <si>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</si>
  <si>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</si>
  <si>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</si>
  <si>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</si>
  <si>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</si>
  <si>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</si>
  <si>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</si>
  <si>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</si>
  <si>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</si>
  <si>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</si>
  <si>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</si>
  <si>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</si>
  <si>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</si>
  <si>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</si>
  <si>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</si>
  <si>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</si>
  <si>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</si>
  <si>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</si>
  <si>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</si>
  <si>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</si>
  <si>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</si>
  <si>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</si>
  <si>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</si>
  <si>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</si>
  <si>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</si>
  <si>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</si>
  <si>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</si>
  <si>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</si>
  <si>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</si>
  <si>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</si>
  <si>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</si>
  <si>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</si>
  <si>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</si>
  <si>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</si>
  <si>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</si>
  <si>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</si>
  <si>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</si>
  <si>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</si>
  <si>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</si>
  <si>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</si>
  <si>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</si>
  <si>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</si>
  <si>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</si>
  <si>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</si>
  <si>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</si>
  <si>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</si>
  <si>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</si>
  <si>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</si>
  <si>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</si>
  <si>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</si>
  <si>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</si>
  <si>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</si>
  <si>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</si>
  <si>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</si>
  <si>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</si>
  <si>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</si>
  <si>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</si>
  <si>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</si>
  <si>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</si>
  <si>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</si>
  <si>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</si>
  <si>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</si>
  <si>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</si>
  <si>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</si>
  <si>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</si>
  <si>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</si>
  <si>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</si>
  <si>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</si>
  <si>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</si>
  <si>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</si>
  <si>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</si>
  <si>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</si>
  <si>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</si>
  <si>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</si>
  <si>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</si>
  <si>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1 poakowanie zawiera 30 batteri; jeśli potrzebujesz 60 szt. zamów 2 opakowania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</si>
  <si>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</si>
  <si>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</si>
  <si>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</si>
  <si>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</si>
  <si>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</si>
  <si>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</si>
  <si>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</si>
  <si>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</si>
  <si>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</si>
  <si>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</si>
  <si>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</si>
  <si>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</si>
  <si>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</si>
  <si>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</si>
  <si>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</si>
  <si>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</si>
  <si>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</si>
  <si>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</si>
  <si>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</si>
  <si>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</si>
  <si>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</si>
  <si>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</si>
  <si>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</si>
  <si>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</si>
  <si>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</si>
  <si>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</si>
  <si>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</si>
  <si>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</si>
  <si>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</si>
  <si>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</si>
  <si>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</si>
  <si>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</si>
  <si>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</si>
  <si>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</si>
  <si>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</si>
  <si>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</si>
  <si>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</si>
  <si>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</si>
  <si>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</si>
  <si>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</si>
  <si>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</si>
  <si>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</si>
  <si>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</si>
  <si>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</si>
  <si>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</si>
  <si>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</si>
  <si>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</si>
  <si>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</si>
  <si>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</si>
  <si>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</si>
  <si>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</si>
  <si>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</si>
  <si>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</si>
  <si>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</si>
  <si>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</si>
  <si>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</si>
  <si>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</si>
  <si>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</si>
  <si>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</si>
  <si>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</si>
  <si>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</si>
  <si>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</si>
  <si>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</si>
  <si>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</si>
  <si>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</si>
  <si>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</si>
  <si>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</si>
  <si>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</si>
  <si>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</si>
  <si>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</si>
  <si>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</si>
  <si>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</si>
  <si>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</si>
  <si>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</si>
  <si>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</si>
  <si>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</si>
  <si>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</si>
  <si>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</si>
  <si>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</si>
  <si>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</si>
  <si>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</si>
  <si>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</si>
  <si>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</si>
  <si>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</si>
  <si>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</si>
  <si>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</si>
  <si>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</si>
  <si>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</si>
  <si>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</si>
  <si>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</si>
  <si>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</si>
  <si>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</si>
  <si>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</si>
  <si>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</si>
  <si>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</si>
  <si>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</si>
  <si>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</si>
  <si>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</si>
  <si>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</si>
  <si>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</si>
  <si>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</si>
  <si>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</si>
  <si>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</si>
  <si>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>należy zamawiac osobno dla poszczególnych elementów / modułów centrali; dla kontrolera indeks EWE-FPA5MPC-IW</t>
  </si>
  <si>
    <t>F.01U.400.533</t>
  </si>
  <si>
    <t>Czujka liniowa Fireray ONE</t>
  </si>
  <si>
    <t>Change Indicator</t>
  </si>
  <si>
    <t>12 NC</t>
  </si>
  <si>
    <t>CTN</t>
  </si>
  <si>
    <t>SAPnumber</t>
  </si>
  <si>
    <t>Description</t>
  </si>
  <si>
    <t>Discount Category</t>
  </si>
  <si>
    <t>Status</t>
  </si>
  <si>
    <t>ABC Code</t>
  </si>
  <si>
    <t>Warranty Extension</t>
  </si>
  <si>
    <t>HS Code</t>
  </si>
  <si>
    <t>Country of Origin</t>
  </si>
  <si>
    <t>Spike order</t>
  </si>
  <si>
    <t>Net weight 
(kg)</t>
  </si>
  <si>
    <t>Order Info</t>
  </si>
  <si>
    <t>Repair process</t>
  </si>
  <si>
    <t>Remarks</t>
  </si>
  <si>
    <t>EAN code single</t>
  </si>
  <si>
    <t>Modular Panel</t>
  </si>
  <si>
    <t>7050 000 81384</t>
  </si>
  <si>
    <t>BCM 0000 B  Battery Controller Module</t>
  </si>
  <si>
    <t>0.342</t>
  </si>
  <si>
    <t>SBN</t>
  </si>
  <si>
    <t>6649 981 37262</t>
  </si>
  <si>
    <t>ANI 0016 A  16 Point Annunciator internal</t>
  </si>
  <si>
    <t>0.26</t>
  </si>
  <si>
    <t>6649 981 37265</t>
  </si>
  <si>
    <t>RML 0008 A  Relay Low Voltage</t>
  </si>
  <si>
    <t>0.306</t>
  </si>
  <si>
    <t>6649 981 37266</t>
  </si>
  <si>
    <t>IOS 0020 A  20mA Communication Module</t>
  </si>
  <si>
    <t>0.594</t>
  </si>
  <si>
    <t>6649 981 37267</t>
  </si>
  <si>
    <t>IOS 0232 A  RS232 Communication Module</t>
  </si>
  <si>
    <t>0.233</t>
  </si>
  <si>
    <t>6649 981 37269</t>
  </si>
  <si>
    <t>IOP 0008 A  8 input/output OC module</t>
  </si>
  <si>
    <t>0.299</t>
  </si>
  <si>
    <t>6649 981 37270</t>
  </si>
  <si>
    <t>CZM 0004 A  4 Zone Conventional Zone Module</t>
  </si>
  <si>
    <t>0.333</t>
  </si>
  <si>
    <t>7050 000 63204</t>
  </si>
  <si>
    <t>ENO 0000 B</t>
  </si>
  <si>
    <t>F.01U.063.204</t>
  </si>
  <si>
    <t>ENO 0000 B (External Notification)</t>
  </si>
  <si>
    <t>0.27</t>
  </si>
  <si>
    <t>6649 981 37274</t>
  </si>
  <si>
    <t>RMH 0002 A  2 Zone Relay high voltage</t>
  </si>
  <si>
    <t>0.31</t>
  </si>
  <si>
    <t>6649 981 37275</t>
  </si>
  <si>
    <t>NZM 0002 A  2 Zone NAC Zone Module</t>
  </si>
  <si>
    <t>6650 000 28289</t>
  </si>
  <si>
    <t>UGM interface module</t>
  </si>
  <si>
    <t>no W-Extension</t>
  </si>
  <si>
    <t>6649 981 37277</t>
  </si>
  <si>
    <t>LSN 0300 A  LSN Module</t>
  </si>
  <si>
    <t>6649 981 37278</t>
  </si>
  <si>
    <t>LSN 1500 A, LSN improved Module</t>
  </si>
  <si>
    <t>0.68</t>
  </si>
  <si>
    <t>6649 981 37279</t>
  </si>
  <si>
    <t>PRS-0002-C  Panel Rail Short</t>
  </si>
  <si>
    <t>0.45</t>
  </si>
  <si>
    <t>6649 981 37280</t>
  </si>
  <si>
    <t>PRD 0004 A  Panel Rail long</t>
  </si>
  <si>
    <t>0.72</t>
  </si>
  <si>
    <t xml:space="preserve">AVENAR Panel 8000 </t>
  </si>
  <si>
    <t/>
  </si>
  <si>
    <t>7050 003 27090</t>
  </si>
  <si>
    <t>Panel controller, standard license</t>
  </si>
  <si>
    <t>7050 003 52441</t>
  </si>
  <si>
    <t>Panel controller, premium license</t>
  </si>
  <si>
    <t>S</t>
  </si>
  <si>
    <t>n.a.</t>
  </si>
  <si>
    <t>Fire Panel Remote Services</t>
  </si>
  <si>
    <t>No physical product</t>
  </si>
  <si>
    <t>Annual Connectivity License.</t>
  </si>
  <si>
    <t>License includes Remote Connect, Maintenance, Alert feature</t>
  </si>
  <si>
    <t>426045108990</t>
  </si>
  <si>
    <t>6649 981 37290</t>
  </si>
  <si>
    <t>CPH 0006 A  Backbox CABT 1 rail</t>
  </si>
  <si>
    <t>12.34</t>
  </si>
  <si>
    <t>6649 981 37291</t>
  </si>
  <si>
    <t>MPH 0010 A  Backbox CABT 2 Rails</t>
  </si>
  <si>
    <t>13.85</t>
  </si>
  <si>
    <t>6649 981 37292</t>
  </si>
  <si>
    <t>EPH 0012 A  Backbox 3 rails</t>
  </si>
  <si>
    <t>14.55</t>
  </si>
  <si>
    <t>6649 981 37293</t>
  </si>
  <si>
    <t>PSF 0002 A  Power-small-frame</t>
  </si>
  <si>
    <t>7.723</t>
  </si>
  <si>
    <t>6650 005 11306</t>
  </si>
  <si>
    <t>PMF 0002 A</t>
  </si>
  <si>
    <t>F.01U.511.306</t>
  </si>
  <si>
    <t>PMF 0002 A  Power-medium-frame</t>
  </si>
  <si>
    <t>12.726</t>
  </si>
  <si>
    <t>6649 981 37294</t>
  </si>
  <si>
    <t>PMF 0004 A  Power-medium-frame</t>
  </si>
  <si>
    <t>12.132</t>
  </si>
  <si>
    <t>6649 981 47119</t>
  </si>
  <si>
    <t>USF 0000 A  Universal housing-small-frame</t>
  </si>
  <si>
    <t>7.489</t>
  </si>
  <si>
    <t>6649 981 37296</t>
  </si>
  <si>
    <t>FBH 0000 A  Mounting frame large</t>
  </si>
  <si>
    <t>4.822</t>
  </si>
  <si>
    <t>6649 981 37297</t>
  </si>
  <si>
    <t>FMH 0000 A  Mounting frame medium</t>
  </si>
  <si>
    <t>4.137</t>
  </si>
  <si>
    <t>6649 981 37298</t>
  </si>
  <si>
    <t>FSH 0000 A  Mounting frame small</t>
  </si>
  <si>
    <t>2.362</t>
  </si>
  <si>
    <t>7050 002 66845</t>
  </si>
  <si>
    <t>mounting kit for media converter</t>
  </si>
  <si>
    <t>0.86</t>
  </si>
  <si>
    <t>6650 005 11305</t>
  </si>
  <si>
    <t>HMP 0003 A</t>
  </si>
  <si>
    <t>F.01U.511.305</t>
  </si>
  <si>
    <t>HMP 0003 A, installation plate for mounting frame</t>
  </si>
  <si>
    <t>0.383</t>
  </si>
  <si>
    <t>6649 981 39498</t>
  </si>
  <si>
    <t>FRB 0019 A  19" Frame Rack X Rails</t>
  </si>
  <si>
    <t>4.813</t>
  </si>
  <si>
    <t>6649 981 39499</t>
  </si>
  <si>
    <t>FRM 0019 A  19" Frame Rack X Rails</t>
  </si>
  <si>
    <t>4.778</t>
  </si>
  <si>
    <t>6649 981 39500</t>
  </si>
  <si>
    <t>FRS 0019 A  19" Frame Rack X Rails</t>
  </si>
  <si>
    <t>3.14</t>
  </si>
  <si>
    <t>6650 005 00374</t>
  </si>
  <si>
    <t>FDP 0001 A    Front Dummy cover plate</t>
  </si>
  <si>
    <t>0.1</t>
  </si>
  <si>
    <t>6650 005 13251</t>
  </si>
  <si>
    <t xml:space="preserve">FPO-5000-EB earth bar </t>
  </si>
  <si>
    <t>0.111</t>
  </si>
  <si>
    <t>6649 981 37285</t>
  </si>
  <si>
    <t>HCP 0006 A  CABT 1 Rail &amp; Common Control</t>
  </si>
  <si>
    <t>13.581</t>
  </si>
  <si>
    <t>6649 981 37286</t>
  </si>
  <si>
    <t>HBC 0010 A  CABT 2 Rails &amp; Common Control</t>
  </si>
  <si>
    <t>17.11</t>
  </si>
  <si>
    <t>6649 981 37287</t>
  </si>
  <si>
    <t>HBE 0012 A  CABT 3 Rails</t>
  </si>
  <si>
    <t>18.144</t>
  </si>
  <si>
    <t>6649 981 37288</t>
  </si>
  <si>
    <t>PSS 0002 A  CABT 1 power Slot 2 batterys</t>
  </si>
  <si>
    <t>7.452</t>
  </si>
  <si>
    <t>6649 981 37289</t>
  </si>
  <si>
    <t>PSB 0004 A  CABT 1 power Slot 4 batterys</t>
  </si>
  <si>
    <t>12.511</t>
  </si>
  <si>
    <t>6650 005 11304</t>
  </si>
  <si>
    <t>FRK 0019 A</t>
  </si>
  <si>
    <t>F.01U.511.304</t>
  </si>
  <si>
    <t>FRK 0019 A 19 inches fixing kit</t>
  </si>
  <si>
    <t>2.34</t>
  </si>
  <si>
    <t>7050 002 66844</t>
  </si>
  <si>
    <t>FPM-5000-KES mounting kit for Ethernet switch</t>
  </si>
  <si>
    <t>2.77</t>
  </si>
  <si>
    <t>7050 002 65641</t>
  </si>
  <si>
    <t>EL1141-10B-BH Ethernet Fibre Optics Converter MM</t>
  </si>
  <si>
    <t>TW</t>
  </si>
  <si>
    <t>0.58</t>
  </si>
  <si>
    <t>7050 002 65643</t>
  </si>
  <si>
    <t>EL1141-10B-BH Ethernet Fibre Optics Converter SM</t>
  </si>
  <si>
    <t>6650 005 00367</t>
  </si>
  <si>
    <t>UPS 2416 Power Supply 24V/6A NAC sync</t>
  </si>
  <si>
    <t>0.97</t>
  </si>
  <si>
    <t>6649 981 53243</t>
  </si>
  <si>
    <t xml:space="preserve">CPB 0000 A  Cable set P-Supply to BC </t>
  </si>
  <si>
    <t>0.198</t>
  </si>
  <si>
    <t>7050 000 78858</t>
  </si>
  <si>
    <t xml:space="preserve">PSB 1001 A  P-Supply Bracket US single </t>
  </si>
  <si>
    <t>1.03</t>
  </si>
  <si>
    <t>7050 000 78860</t>
  </si>
  <si>
    <t>CPB 1002 A  P-Supply Bracket CH US</t>
  </si>
  <si>
    <t>0.798</t>
  </si>
  <si>
    <t>FPP-3000</t>
  </si>
  <si>
    <t>Power Supply</t>
  </si>
  <si>
    <t>PL</t>
  </si>
  <si>
    <t>6650 005 11307</t>
  </si>
  <si>
    <t>FPP 5000</t>
  </si>
  <si>
    <t>F.01U.511.307</t>
  </si>
  <si>
    <t>FPP 5000, AUX power supply kit</t>
  </si>
  <si>
    <t>NL</t>
  </si>
  <si>
    <t>20.7</t>
  </si>
  <si>
    <t>RC</t>
  </si>
  <si>
    <t>7050 001 61679</t>
  </si>
  <si>
    <t>FPP-5000-TI13</t>
  </si>
  <si>
    <t>F.01U.161.679</t>
  </si>
  <si>
    <t>LSN interface for FPP-5000</t>
  </si>
  <si>
    <t>6649 981 53244</t>
  </si>
  <si>
    <t>CBB 0000 A  Cable set BC to Battery</t>
  </si>
  <si>
    <t>6649 981 53247</t>
  </si>
  <si>
    <t>CPA 0000 A</t>
  </si>
  <si>
    <t>4.998.153.247</t>
  </si>
  <si>
    <t>CPA 0000 A  Cable set PC to AT2000</t>
  </si>
  <si>
    <t>0.39</t>
  </si>
  <si>
    <t>7050 003 49391</t>
  </si>
  <si>
    <t>Cable set redundant panel controller</t>
  </si>
  <si>
    <t>7050 003 49392</t>
  </si>
  <si>
    <t>Cable redundant keypad</t>
  </si>
  <si>
    <t>Display Panels</t>
  </si>
  <si>
    <t>6649 980 00922</t>
  </si>
  <si>
    <t>BAT 100 LSN</t>
  </si>
  <si>
    <t>4.998.000.922</t>
  </si>
  <si>
    <t>BAT100 LSN, Remote display panel</t>
  </si>
  <si>
    <t>2.61</t>
  </si>
  <si>
    <t>One ATG-420-LSNi is now included</t>
  </si>
  <si>
    <t>ATB 420 LSNi</t>
  </si>
  <si>
    <t>F.01U.284.611</t>
  </si>
  <si>
    <t>ATB 420 LSNi for the connection to location map tableaus</t>
  </si>
  <si>
    <t>EWE-FDMOD-IW</t>
  </si>
  <si>
    <t>0.07</t>
  </si>
  <si>
    <t>6649 980 01941</t>
  </si>
  <si>
    <t>BAT100-LABELS</t>
  </si>
  <si>
    <t>4.998.001.941</t>
  </si>
  <si>
    <t>BS labeling strips for BAT 100</t>
  </si>
  <si>
    <t>0.266</t>
  </si>
  <si>
    <t>ATG 420 LSNI</t>
  </si>
  <si>
    <t>F.01U.284.610</t>
  </si>
  <si>
    <t>ATG 420 LSNi display module</t>
  </si>
  <si>
    <t>0.055</t>
  </si>
  <si>
    <t>not in MFG</t>
  </si>
  <si>
    <t>ATG100-LABEL</t>
  </si>
  <si>
    <t>3.902.102.662</t>
  </si>
  <si>
    <t>BS labeling membranes ATG 100</t>
  </si>
  <si>
    <t>0.349</t>
  </si>
  <si>
    <t>7050 003 09110</t>
  </si>
  <si>
    <t>Secure Network Gateway</t>
  </si>
  <si>
    <t>6650 005 00442</t>
  </si>
  <si>
    <t>SIV 28</t>
  </si>
  <si>
    <t>F.01U.500.442</t>
  </si>
  <si>
    <t xml:space="preserve">SIV 28V Fuse protected distributor           </t>
  </si>
  <si>
    <t>0.22</t>
  </si>
  <si>
    <t>Remote Keypad for AVENAR Panel Series</t>
  </si>
  <si>
    <t>7050 003 27092</t>
  </si>
  <si>
    <t>Remote Keypad</t>
  </si>
  <si>
    <t>AVENAR Panel 2000 Series</t>
  </si>
  <si>
    <t>7050 003 27091</t>
  </si>
  <si>
    <t>FPE-2000-SPC</t>
  </si>
  <si>
    <t>F.01U.327.091</t>
  </si>
  <si>
    <t>Panel controller AVENAR panel 2000, standard license</t>
  </si>
  <si>
    <t>7050 003 52443</t>
  </si>
  <si>
    <t>FPE-2000-PPC</t>
  </si>
  <si>
    <t>F.01U.352.443</t>
  </si>
  <si>
    <t>Panel controller AVENAR panel 2000, premium license</t>
  </si>
  <si>
    <t>7050 003 83886</t>
  </si>
  <si>
    <t>Panel kit standard license, wall-mount</t>
  </si>
  <si>
    <t>7050 003 83887</t>
  </si>
  <si>
    <t>Panel kit standard license, frame-mount</t>
  </si>
  <si>
    <t>7050 003 83888</t>
  </si>
  <si>
    <t>Panel kit premium license, wall-mount</t>
  </si>
  <si>
    <t>7050 003 83893</t>
  </si>
  <si>
    <t>Panel kit premium license, frame-mount</t>
  </si>
  <si>
    <t>Fire Monitoring System</t>
  </si>
  <si>
    <t>7050 003 14991</t>
  </si>
  <si>
    <t>F.01U.314.991</t>
  </si>
  <si>
    <t>Fire Monitoring System 5000</t>
  </si>
  <si>
    <t>0.001</t>
  </si>
  <si>
    <t>Sold only in SEO. Outphased  for rest EMEA</t>
  </si>
  <si>
    <t>No repair</t>
  </si>
  <si>
    <t>7050 003 14990</t>
  </si>
  <si>
    <t>F.01U.314.990</t>
  </si>
  <si>
    <t>Fire Monitoring System 2500</t>
  </si>
  <si>
    <t>FSM-10K</t>
  </si>
  <si>
    <t>Fire Monitoring System 10000</t>
  </si>
  <si>
    <t>Cannot be sold in SEO</t>
  </si>
  <si>
    <t>F.01U.374.695</t>
  </si>
  <si>
    <t>F.01U.374.694</t>
  </si>
  <si>
    <t>7050 003 14992</t>
  </si>
  <si>
    <t>FSM-5000-EP</t>
  </si>
  <si>
    <t>F.01U.314.992</t>
  </si>
  <si>
    <t>Evolution pack FSM-5000</t>
  </si>
  <si>
    <t>7050 003 15067</t>
  </si>
  <si>
    <t>FSM-2500-EP</t>
  </si>
  <si>
    <t>F.01U.315.067</t>
  </si>
  <si>
    <t>Evolution pack FSM-2500</t>
  </si>
  <si>
    <t>Conventional panels</t>
  </si>
  <si>
    <t>2 zone conventional fire panel</t>
  </si>
  <si>
    <t>2.2</t>
  </si>
  <si>
    <t>4 zone conventional fire panel</t>
  </si>
  <si>
    <t>3.456</t>
  </si>
  <si>
    <t>8 zone conventional fire panel</t>
  </si>
  <si>
    <t>3.42</t>
  </si>
  <si>
    <t>Optional open collector board</t>
  </si>
  <si>
    <t>Optional relay board</t>
  </si>
  <si>
    <t>Optional access key level 2</t>
  </si>
  <si>
    <t>0.01</t>
  </si>
  <si>
    <t>LSN Detectors</t>
  </si>
  <si>
    <t>500 Series</t>
  </si>
  <si>
    <t>6650 005 10149</t>
  </si>
  <si>
    <t>FAP-O 520 opt smoke detector LSNi white</t>
  </si>
  <si>
    <t>0.170</t>
  </si>
  <si>
    <t>6650 005 10151</t>
  </si>
  <si>
    <t>FAP-OC 520 Multisensor detector LSNi wh</t>
  </si>
  <si>
    <t>0.180</t>
  </si>
  <si>
    <t>6650 005 10161</t>
  </si>
  <si>
    <t>FAP-O 520-P opt smoke detector LSNi tr</t>
  </si>
  <si>
    <t>6650 005 10162</t>
  </si>
  <si>
    <t>FAP-OC 520-P Multisens detector LSNi tr</t>
  </si>
  <si>
    <t>7050 003 07726</t>
  </si>
  <si>
    <t>Optical with Rotary-Switches</t>
  </si>
  <si>
    <t>0.077</t>
  </si>
  <si>
    <t>7050 003 07728</t>
  </si>
  <si>
    <t>Optical/Thermal with Rotary-Switches</t>
  </si>
  <si>
    <t>7050 003 07732</t>
  </si>
  <si>
    <t>Heat with Rotary-Switches</t>
  </si>
  <si>
    <t>7050 003 07729</t>
  </si>
  <si>
    <t>Dual-Optical with Rotary-Switches</t>
  </si>
  <si>
    <t>7050 003 07730</t>
  </si>
  <si>
    <t>Dual-Optical/Thermal with Rotary-Switches</t>
  </si>
  <si>
    <t>7050 003 07731</t>
  </si>
  <si>
    <t>Dual-Optical/Thermal/Chemical with Rotary-Switches</t>
  </si>
  <si>
    <t>0.082</t>
  </si>
  <si>
    <t>7050 003 07725</t>
  </si>
  <si>
    <t>Optical without Rotary-Switches</t>
  </si>
  <si>
    <t>0.075</t>
  </si>
  <si>
    <t>7050 003 07727</t>
  </si>
  <si>
    <t>Optical/Thermal without Rotary-Switches</t>
  </si>
  <si>
    <t>Accessories 500/400/300 series detectors</t>
  </si>
  <si>
    <t>Accessories for FAP-500 Series</t>
  </si>
  <si>
    <t>6650 005 08713</t>
  </si>
  <si>
    <t>FAA-500-CB, built-in housing for concrete ceiling</t>
  </si>
  <si>
    <t>0.2</t>
  </si>
  <si>
    <t>6649 981 51297</t>
  </si>
  <si>
    <t>FAA500, base LSN</t>
  </si>
  <si>
    <t>0.25</t>
  </si>
  <si>
    <t>6649 981 51302</t>
  </si>
  <si>
    <t>FAA-500-BB, mount back box</t>
  </si>
  <si>
    <t>0.166</t>
  </si>
  <si>
    <t>6649 981 51296</t>
  </si>
  <si>
    <t>FAA-500-TR-P, transperant iris with color insert</t>
  </si>
  <si>
    <t>0.049</t>
  </si>
  <si>
    <t>6649 981 51295</t>
  </si>
  <si>
    <t>Trim ring for 500 Series, iris white</t>
  </si>
  <si>
    <t>0.03</t>
  </si>
  <si>
    <t>6650 005 10166</t>
  </si>
  <si>
    <t xml:space="preserve">FAA-500-SB-H Surface mount back box with damp room seal </t>
  </si>
  <si>
    <t>8717332204748</t>
  </si>
  <si>
    <t>6650 005 10028</t>
  </si>
  <si>
    <t>FAA-500-SPRING for concrete / wooden ceilings</t>
  </si>
  <si>
    <t>0.116</t>
  </si>
  <si>
    <t>Price per piece. Order only 10 pcs or multiple of 10. E.g. needed 30 pcs, order 30 pcs</t>
  </si>
  <si>
    <t>8717332204793</t>
  </si>
  <si>
    <t>6649 981 51299</t>
  </si>
  <si>
    <t>FAA-500-R base LSN with relay</t>
  </si>
  <si>
    <t>0.24</t>
  </si>
  <si>
    <t>8717332283224</t>
  </si>
  <si>
    <t>Accessories for 300 and 400 series</t>
  </si>
  <si>
    <t>6650 005 08658</t>
  </si>
  <si>
    <t>FAA-MSR420</t>
  </si>
  <si>
    <t>FAA-420-R Base with Relay for 420 Series</t>
  </si>
  <si>
    <t>0.09</t>
  </si>
  <si>
    <t>8717332206896</t>
  </si>
  <si>
    <t>0.216</t>
  </si>
  <si>
    <t>6649 980 21535</t>
  </si>
  <si>
    <t>MS 400, socket, surface/ flush mounted cable supply</t>
  </si>
  <si>
    <t>0.009</t>
  </si>
  <si>
    <t>7050 002 15139</t>
  </si>
  <si>
    <t>MS 400 Detector Base with Bosch Logo</t>
  </si>
  <si>
    <t>7050 002 15142</t>
  </si>
  <si>
    <t>FAA-420-SEAL Damp Room Seal MS400 (10ps)</t>
  </si>
  <si>
    <t>0.23</t>
  </si>
  <si>
    <t>One package unit contains 10 pcs. E.g. 50 pcs needed --&gt; order 5</t>
  </si>
  <si>
    <t>6649 981 13025</t>
  </si>
  <si>
    <t>MSC 420 Add base surface-mount</t>
  </si>
  <si>
    <t>6649 981 14565</t>
  </si>
  <si>
    <t>MSR 320 GLT, Base with Relay</t>
  </si>
  <si>
    <t>0.04</t>
  </si>
  <si>
    <t>6649 980 25369</t>
  </si>
  <si>
    <t>SK 400, Metal cage for protection MagicSens detectors</t>
  </si>
  <si>
    <t>0.3</t>
  </si>
  <si>
    <t>6649 980 35312</t>
  </si>
  <si>
    <t>SSK 400, dust cover (10ps)</t>
  </si>
  <si>
    <t>0.21</t>
  </si>
  <si>
    <t>6649 980 84709</t>
  </si>
  <si>
    <t>TP4 400, lettering strip till 4 m hight, (Attention!!! Order multiple, read comment)</t>
  </si>
  <si>
    <t>0.006</t>
  </si>
  <si>
    <t>Order only 50 pcs or multiple of 50. E.g. needed 150 pcs, order 150 pcs</t>
  </si>
  <si>
    <t>6649 980 84710</t>
  </si>
  <si>
    <t>TP8 400, lettering strip till 8 m hight, (Attention!!! Order multiple, read comment)</t>
  </si>
  <si>
    <t>6649 980 25373</t>
  </si>
  <si>
    <t>MH 400, detector heating</t>
  </si>
  <si>
    <t>0.017</t>
  </si>
  <si>
    <t>6649 980 97924</t>
  </si>
  <si>
    <t>MK 400, detector console including socket</t>
  </si>
  <si>
    <t>0.199</t>
  </si>
  <si>
    <t>7050 002 89620</t>
  </si>
  <si>
    <t>Remote Indicator</t>
  </si>
  <si>
    <t>0.061</t>
  </si>
  <si>
    <t>7050 002 89120</t>
  </si>
  <si>
    <t>0.058</t>
  </si>
  <si>
    <t>6627 992 71257</t>
  </si>
  <si>
    <t>MOUNT BRACKfalse floor mounting bracket</t>
  </si>
  <si>
    <t>7050 002 39554</t>
  </si>
  <si>
    <t>FAA-420-CAP-V0</t>
  </si>
  <si>
    <t>F.01U.239.554</t>
  </si>
  <si>
    <t>Detector cap, V0 rating (200 pcs)</t>
  </si>
  <si>
    <t>0.023</t>
  </si>
  <si>
    <t>One unit contains 200 pcs. Minimum order quantity is 5 units (= 1.000 caps). Delivery time 3-4 months.</t>
  </si>
  <si>
    <t>Mainly used for Israel</t>
  </si>
  <si>
    <t>7050 002 14891</t>
  </si>
  <si>
    <t>MS 400 V0</t>
  </si>
  <si>
    <t>F.01U.214.891</t>
  </si>
  <si>
    <t>Detector base, V0 rating</t>
  </si>
  <si>
    <t>0.081</t>
  </si>
  <si>
    <t>Conventional detectors</t>
  </si>
  <si>
    <t>320 Series</t>
  </si>
  <si>
    <t>7050 000 26293</t>
  </si>
  <si>
    <t>FCP-O320 optical conventional (820Ω)</t>
  </si>
  <si>
    <t>0.072</t>
  </si>
  <si>
    <t>7050 000 26292</t>
  </si>
  <si>
    <t>FCP-OC 320 optical/ chemical conv. det. (820Ω)</t>
  </si>
  <si>
    <t>7050 000 26295</t>
  </si>
  <si>
    <t>FCP-OT 320 optical/ heat conv. Detector (820Ω)</t>
  </si>
  <si>
    <t>7050 000 26291</t>
  </si>
  <si>
    <t>FCH-T 320 conv. RoR heat detector (820Ω)</t>
  </si>
  <si>
    <t>0.069</t>
  </si>
  <si>
    <t>7050 000 26294</t>
  </si>
  <si>
    <t>FCH-T320-FSA</t>
  </si>
  <si>
    <t>F.01U.026.294</t>
  </si>
  <si>
    <t>FCH-T 320-FSA Heat, RoR conv. Detector (820Ω)</t>
  </si>
  <si>
    <t>7850 000 29857</t>
  </si>
  <si>
    <t>FCP-O 320-R470 optical smoke detector (470Ω)</t>
  </si>
  <si>
    <t>7850 000 29867</t>
  </si>
  <si>
    <t>FCP-OC 320-R470 Combined opt/gas det. (470Ω)</t>
  </si>
  <si>
    <t>7850 000 29862</t>
  </si>
  <si>
    <t>FCP-OT 320-R470 optical/heat detector (470Ω)</t>
  </si>
  <si>
    <t>0.091</t>
  </si>
  <si>
    <t>7850 000 29861</t>
  </si>
  <si>
    <t>FCH-T 320-R470 heat detector (470Ω)</t>
  </si>
  <si>
    <t>0.099</t>
  </si>
  <si>
    <t>7050 000 83619</t>
  </si>
  <si>
    <t>FLM-320-EOL2W</t>
  </si>
  <si>
    <t>F.01U.083.619</t>
  </si>
  <si>
    <t>FLM-320-EOL2W Conv EOL Module 2-Wire</t>
  </si>
  <si>
    <t>FLM-320-EOL4W-S</t>
  </si>
  <si>
    <t>F.01U.083.620</t>
  </si>
  <si>
    <t>FLM-320-EOL4W-S Conv EOL Module 4-Wire</t>
  </si>
  <si>
    <t>0.48</t>
  </si>
  <si>
    <t>7850 005 10647</t>
  </si>
  <si>
    <t>FCA-500-EU</t>
  </si>
  <si>
    <t>F.01U.510.647</t>
  </si>
  <si>
    <t>FCA-500-EU base conventional for EU</t>
  </si>
  <si>
    <t>0.218</t>
  </si>
  <si>
    <t>7850 005 10648</t>
  </si>
  <si>
    <t>FCA-500-E-EU</t>
  </si>
  <si>
    <t>F.01U.510.648</t>
  </si>
  <si>
    <t>FCA-500-E-EU base conv-EOL for EU</t>
  </si>
  <si>
    <t>7850 005 12649</t>
  </si>
  <si>
    <t>FCP-O 500</t>
  </si>
  <si>
    <t>F.01U.510.649</t>
  </si>
  <si>
    <t>FCP-O 500 conv opt smoke detector EU wh</t>
  </si>
  <si>
    <t>EWE-FCP500-IW</t>
  </si>
  <si>
    <t>0.308</t>
  </si>
  <si>
    <t>7850 005 10653</t>
  </si>
  <si>
    <t>FCP-OC 500</t>
  </si>
  <si>
    <t>F.01U.510.653</t>
  </si>
  <si>
    <t>FCP-OC 500 Multisens detect conv EU wh</t>
  </si>
  <si>
    <t>0.217</t>
  </si>
  <si>
    <t>7850 005 10654</t>
  </si>
  <si>
    <t>FCP-O 500-P</t>
  </si>
  <si>
    <t>F.01U.510.654</t>
  </si>
  <si>
    <t>FCP-O 500-P conv opt smoke det EU tr</t>
  </si>
  <si>
    <t>0.36</t>
  </si>
  <si>
    <t>7850 005 10656</t>
  </si>
  <si>
    <t>FCP-OC 500-P</t>
  </si>
  <si>
    <t>F.01U.510.656</t>
  </si>
  <si>
    <t>FCP-OC 500-P conv multisen detect EU tr</t>
  </si>
  <si>
    <t>0.35</t>
  </si>
  <si>
    <t>Detectors for explosive areas</t>
  </si>
  <si>
    <t>7050 002 79764</t>
  </si>
  <si>
    <t>Flameproof (Exd) IR3 Flame Detector</t>
  </si>
  <si>
    <t>2.5</t>
  </si>
  <si>
    <t>Dual-optical detector, explosive area</t>
  </si>
  <si>
    <t>0.124</t>
  </si>
  <si>
    <t>Base for Dual-Optical Detector for Ex Area</t>
  </si>
  <si>
    <t>0.025</t>
  </si>
  <si>
    <t>Base attachment</t>
  </si>
  <si>
    <t>0.036</t>
  </si>
  <si>
    <t>Base attachment wet</t>
  </si>
  <si>
    <t>0.286</t>
  </si>
  <si>
    <t>Metal cable gland</t>
  </si>
  <si>
    <t>0.354</t>
  </si>
  <si>
    <t>Order only 10 pcs or multiple of 10. E.g. needed 30 pcs, order 30 pcs</t>
  </si>
  <si>
    <t>Detector exchanger</t>
  </si>
  <si>
    <t>0.480</t>
  </si>
  <si>
    <t>Designation plate</t>
  </si>
  <si>
    <t>0.024</t>
  </si>
  <si>
    <t>Detector locking device</t>
  </si>
  <si>
    <t>0.026</t>
  </si>
  <si>
    <t>Order only 100 pcs or multiple of 100. E.g. needed 60 pcs, order 100 pcs</t>
  </si>
  <si>
    <t>Sealing element</t>
  </si>
  <si>
    <t>0.037</t>
  </si>
  <si>
    <t>Detector dust cap</t>
  </si>
  <si>
    <t>0.045</t>
  </si>
  <si>
    <t>6649 981 12085</t>
  </si>
  <si>
    <t>SB3, Safety barrier (including input/output module DCA1192)</t>
  </si>
  <si>
    <t>1.19</t>
  </si>
  <si>
    <t>6649 981 15785</t>
  </si>
  <si>
    <t>DOW1171-ident</t>
  </si>
  <si>
    <t>DBZ1193A,  DOW1171 Det identifier</t>
  </si>
  <si>
    <t>Price per piece. Order only 10 pcs or multiple of 10. E.g. needed 30 pcs, order 30 pcs.</t>
  </si>
  <si>
    <t>Video-based Fire Detection</t>
  </si>
  <si>
    <t>7050  003 17536</t>
  </si>
  <si>
    <t>AVIOTEC IP starlight 8000</t>
  </si>
  <si>
    <t>1.196</t>
  </si>
  <si>
    <t>Wireless Devices</t>
  </si>
  <si>
    <t>66F01U349134</t>
  </si>
  <si>
    <t>Radio gateway</t>
  </si>
  <si>
    <t>0.260</t>
  </si>
  <si>
    <t>66F01U349135</t>
  </si>
  <si>
    <t>Radio fire detector</t>
  </si>
  <si>
    <t>0.134</t>
  </si>
  <si>
    <t>66F01U349136</t>
  </si>
  <si>
    <t>Base radio fire detector</t>
  </si>
  <si>
    <t>0.039</t>
  </si>
  <si>
    <t>66F01U349137</t>
  </si>
  <si>
    <t>Radio manual call point housing</t>
  </si>
  <si>
    <t>0.285</t>
  </si>
  <si>
    <t>66F01U349249</t>
  </si>
  <si>
    <t>Radio manual call point switching unit</t>
  </si>
  <si>
    <t>0.108</t>
  </si>
  <si>
    <t>66F01U349248</t>
  </si>
  <si>
    <t>Li-SOCl2 battery pack 3.6V, 10 Ah</t>
  </si>
  <si>
    <t>66F01U349251</t>
  </si>
  <si>
    <t>FDM275-O</t>
  </si>
  <si>
    <t>F.01U.349.251</t>
  </si>
  <si>
    <t>Radio manual call point</t>
  </si>
  <si>
    <t>0.224</t>
  </si>
  <si>
    <t>66F01U349250</t>
  </si>
  <si>
    <t>Spare glass FDM273-O</t>
  </si>
  <si>
    <t>0.117</t>
  </si>
  <si>
    <t xml:space="preserve">Price of 1 Pc.
But can be only ordered in set of 10 Pieces </t>
  </si>
  <si>
    <t>66F01U349252</t>
  </si>
  <si>
    <t>FDMG295</t>
  </si>
  <si>
    <t>F.01U.349.252</t>
  </si>
  <si>
    <t>Spare glass FDM275-O</t>
  </si>
  <si>
    <t>0.066</t>
  </si>
  <si>
    <t xml:space="preserve">Price of 1 Pc.
But can be only ordered in set of 5 Pieces </t>
  </si>
  <si>
    <t>66F01U349253</t>
  </si>
  <si>
    <t>FDMP295</t>
  </si>
  <si>
    <t>F.01U.349.253</t>
  </si>
  <si>
    <t>Spare plastic FDM275-O</t>
  </si>
  <si>
    <t>66F01U349254</t>
  </si>
  <si>
    <t>MCL USB ADAPTER</t>
  </si>
  <si>
    <t>0.197</t>
  </si>
  <si>
    <t>Special detectors</t>
  </si>
  <si>
    <t>Titanus Smoke extraction systems Systems</t>
  </si>
  <si>
    <t>7050 000 78495</t>
  </si>
  <si>
    <t>Smoke System</t>
  </si>
  <si>
    <t>0.576</t>
  </si>
  <si>
    <t>7050 000 78496</t>
  </si>
  <si>
    <t>FAS-420-TM-R aspirating smoke detector</t>
  </si>
  <si>
    <t>0.47</t>
  </si>
  <si>
    <t>7050 000 78497</t>
  </si>
  <si>
    <t>FAS-420-TM-RVB aspirating smoke detector</t>
  </si>
  <si>
    <t>7050 000 78494 </t>
  </si>
  <si>
    <t>FAS-420-TM series housing base</t>
  </si>
  <si>
    <t>0.468</t>
  </si>
  <si>
    <t>6650 000 29252</t>
  </si>
  <si>
    <t>Titanus Top Sens TT1, LSNi</t>
  </si>
  <si>
    <t>1.341</t>
  </si>
  <si>
    <t>6650 000 29253</t>
  </si>
  <si>
    <t>Titanus Top Sens TT2, LSNi</t>
  </si>
  <si>
    <t>1.45</t>
  </si>
  <si>
    <t>6650 000 29255</t>
  </si>
  <si>
    <t>1.53</t>
  </si>
  <si>
    <t>6650 000 29256</t>
  </si>
  <si>
    <t>7050 000 83877</t>
  </si>
  <si>
    <t>Titanus Pro Sens Basic TP1 Silent</t>
  </si>
  <si>
    <t>7050 000 83876</t>
  </si>
  <si>
    <t>Titanus Pro Sens Basic TP2 Silent</t>
  </si>
  <si>
    <t>1.55</t>
  </si>
  <si>
    <t>7050 000 83875</t>
  </si>
  <si>
    <t>Titanus Top Sens Basic TT1 Silent</t>
  </si>
  <si>
    <t>7050 000 83874</t>
  </si>
  <si>
    <t>Titanus Top Sens Basic TT2 Silent</t>
  </si>
  <si>
    <t>1.57</t>
  </si>
  <si>
    <t>7050 000 90252</t>
  </si>
  <si>
    <t>Sound Suppressor for Aspirating</t>
  </si>
  <si>
    <t>0.43</t>
  </si>
  <si>
    <t>6649 981 43394</t>
  </si>
  <si>
    <t>Detector module DM-TP-50(80)-LB/a INCOMPATIBLE WITH FAS-420 TP/TT</t>
  </si>
  <si>
    <t>0.11</t>
  </si>
  <si>
    <t xml:space="preserve"> INCOMPATIBLE WITH FAS-420 TP/TT</t>
  </si>
  <si>
    <t>6649 981 43395</t>
  </si>
  <si>
    <t>Detector module DM-TP-10(25)-LB/a INCOMPATIBLE WITH FAS-420 TP/TT</t>
  </si>
  <si>
    <t>6649 981 43396</t>
  </si>
  <si>
    <t>Detector module DM-TP-01(05)-LB/a INCOMPATIBLE WITH FAS-420 TP/TT</t>
  </si>
  <si>
    <t>6649 981 43400</t>
  </si>
  <si>
    <t>Detector module DM-TT-50(80)-LB/a</t>
  </si>
  <si>
    <t>6649 981 43401</t>
  </si>
  <si>
    <t>Detector module DM-TT-10(25)-LB/a</t>
  </si>
  <si>
    <t>0.14</t>
  </si>
  <si>
    <t>6649 981 43402</t>
  </si>
  <si>
    <t>Detector module DM-TT-01(05)-LB/a</t>
  </si>
  <si>
    <t>0.125</t>
  </si>
  <si>
    <t xml:space="preserve">Conventional smoke extraction systems </t>
  </si>
  <si>
    <t>7050 001 41195</t>
  </si>
  <si>
    <t>FCS-320-TM Conventional ASD</t>
  </si>
  <si>
    <t>EWE-FCS320-IW</t>
  </si>
  <si>
    <t>0.53</t>
  </si>
  <si>
    <t>7051 001 41196</t>
  </si>
  <si>
    <t>FCS-320-TM-R Conventional ASD</t>
  </si>
  <si>
    <t>7052 001 41197</t>
  </si>
  <si>
    <t>FCS-320-TP1 Conventional ASD</t>
  </si>
  <si>
    <t>1.282</t>
  </si>
  <si>
    <t>7053 001 41198</t>
  </si>
  <si>
    <t>FCS-320-TP2 Conventional ASD</t>
  </si>
  <si>
    <t>1.324</t>
  </si>
  <si>
    <t>7050 001 41199</t>
  </si>
  <si>
    <t>Reset Board for FCS-320 series</t>
  </si>
  <si>
    <t>0.02</t>
  </si>
  <si>
    <t>7050 001 41200</t>
  </si>
  <si>
    <t>Relay Module Type RU-1 for FCS-320-TM-R</t>
  </si>
  <si>
    <t>7054 001 41201</t>
  </si>
  <si>
    <t>Installation Kid for add. modules</t>
  </si>
  <si>
    <t>0.033</t>
  </si>
  <si>
    <t xml:space="preserve">Titanus Accessories and reduction foils </t>
  </si>
  <si>
    <t>6649 981 43410</t>
  </si>
  <si>
    <t>Fixing unit MT-1</t>
  </si>
  <si>
    <t>0.971</t>
  </si>
  <si>
    <t>6649 981 43413</t>
  </si>
  <si>
    <t>fixing foil</t>
  </si>
  <si>
    <t>6649 981 43416</t>
  </si>
  <si>
    <t>reduction foil 2,0mm</t>
  </si>
  <si>
    <t>6649 981 43417</t>
  </si>
  <si>
    <t>reduction foil 2,5mm</t>
  </si>
  <si>
    <t>6649 981 43418</t>
  </si>
  <si>
    <t>reduction foil 3,0mm</t>
  </si>
  <si>
    <t>6649 981 43419</t>
  </si>
  <si>
    <t>reduction foil 3,2mm</t>
  </si>
  <si>
    <t>0.012</t>
  </si>
  <si>
    <t>6649 981 43420</t>
  </si>
  <si>
    <t>reduction foil 3,4mm</t>
  </si>
  <si>
    <t>6649 981 43422</t>
  </si>
  <si>
    <t>reduction foil 3,6mm</t>
  </si>
  <si>
    <t>6649 981 43423</t>
  </si>
  <si>
    <t>reduction foil 3,8mm</t>
  </si>
  <si>
    <t>0.366</t>
  </si>
  <si>
    <t>6649 981 43424</t>
  </si>
  <si>
    <t>reduction foil 4,0mm</t>
  </si>
  <si>
    <t>6649 981 43425</t>
  </si>
  <si>
    <t>reduction foil 4,2mm</t>
  </si>
  <si>
    <t>6649 981 43426</t>
  </si>
  <si>
    <t>reduction foil 4,4mm</t>
  </si>
  <si>
    <t>6649 981 43427</t>
  </si>
  <si>
    <t>reduction foil 4,6mm</t>
  </si>
  <si>
    <t>6649 981 43428</t>
  </si>
  <si>
    <t>reduction foil 5,0mm</t>
  </si>
  <si>
    <t>0.042</t>
  </si>
  <si>
    <t>6649 981 43429</t>
  </si>
  <si>
    <t>reduction foil 5,2mm</t>
  </si>
  <si>
    <t>0.008</t>
  </si>
  <si>
    <t>6649 981 43430</t>
  </si>
  <si>
    <t>reduction foil 5,6mm</t>
  </si>
  <si>
    <t>0.003</t>
  </si>
  <si>
    <t>6649 981 43431</t>
  </si>
  <si>
    <t>reduction foil 6,0mm</t>
  </si>
  <si>
    <t>6649 981 43432</t>
  </si>
  <si>
    <t>reduction foil 6,8mm</t>
  </si>
  <si>
    <t>6649 981 43433</t>
  </si>
  <si>
    <t>reduction foil 7,0mm</t>
  </si>
  <si>
    <t>6649 981 48848</t>
  </si>
  <si>
    <t>Test tube</t>
  </si>
  <si>
    <t>0.12</t>
  </si>
  <si>
    <t>6649 981 48849</t>
  </si>
  <si>
    <t>Test adapter</t>
  </si>
  <si>
    <t>6650 000 33505</t>
  </si>
  <si>
    <t>Diagnostic cable incl. software DIAG 3</t>
  </si>
  <si>
    <t>0.6</t>
  </si>
  <si>
    <t xml:space="preserve">Accessories for Titanus </t>
  </si>
  <si>
    <t>6650 000 29727</t>
  </si>
  <si>
    <t>Aspiration hose for ceiling let through</t>
  </si>
  <si>
    <t>1.98</t>
  </si>
  <si>
    <t>6650 000 29725</t>
  </si>
  <si>
    <t>Ceiling let through</t>
  </si>
  <si>
    <t>Delivereed in packages of 10 pcs. If 30 pcs needed, order 30 pcs. BLP is per piece.</t>
  </si>
  <si>
    <t>6650 000 29724</t>
  </si>
  <si>
    <t>Aspiration Reduction</t>
  </si>
  <si>
    <t>6650 000 29722</t>
  </si>
  <si>
    <t>Flange</t>
  </si>
  <si>
    <t>6650 000 29721</t>
  </si>
  <si>
    <t>Threaded ring, PG 16</t>
  </si>
  <si>
    <t>6650 000 29720</t>
  </si>
  <si>
    <t>Connection straight line</t>
  </si>
  <si>
    <t>6650 000 29719</t>
  </si>
  <si>
    <t>Polywell hose flexible, PG 16</t>
  </si>
  <si>
    <t>2.42</t>
  </si>
  <si>
    <t>6650 000 29718</t>
  </si>
  <si>
    <t>Three way tap</t>
  </si>
  <si>
    <t>6650 000 29717</t>
  </si>
  <si>
    <t>Water Separator</t>
  </si>
  <si>
    <t>6650 000 29716</t>
  </si>
  <si>
    <t>Detonation Safety barrier</t>
  </si>
  <si>
    <t>6650 000 29715</t>
  </si>
  <si>
    <t>Replacement Filter Large</t>
  </si>
  <si>
    <t>0.018</t>
  </si>
  <si>
    <t>6650 000 29714</t>
  </si>
  <si>
    <t>Filterbox Large</t>
  </si>
  <si>
    <t>Fireray Linear Smoke Detectors</t>
  </si>
  <si>
    <t>7050 002 90195</t>
  </si>
  <si>
    <t>Fireray 3000 End-To-End Linear Beam</t>
  </si>
  <si>
    <t>1.62</t>
  </si>
  <si>
    <t>Successor of Fireray 2000</t>
  </si>
  <si>
    <t>7050 004 00533</t>
  </si>
  <si>
    <t>FRAY-ONE-EN</t>
  </si>
  <si>
    <t>Linear Beam, standalone reflective</t>
  </si>
  <si>
    <t>0.800</t>
  </si>
  <si>
    <t>Successor of FR50/100</t>
  </si>
  <si>
    <t>7050 002 90196</t>
  </si>
  <si>
    <t>Fireray 3000 additional Head</t>
  </si>
  <si>
    <t>0.65</t>
  </si>
  <si>
    <t>7050 002 90197</t>
  </si>
  <si>
    <t>Fireray 5000 Refl. linear beam detector</t>
  </si>
  <si>
    <t>2.106</t>
  </si>
  <si>
    <t>Successor of FRAY 5000 Types</t>
  </si>
  <si>
    <t>7050 001 43257</t>
  </si>
  <si>
    <t>Additional head for FRAY5000-EN</t>
  </si>
  <si>
    <t>0.666</t>
  </si>
  <si>
    <t>Fireray5000 long range kit 50m extension</t>
  </si>
  <si>
    <t>0.18</t>
  </si>
  <si>
    <t>7050 000 98240</t>
  </si>
  <si>
    <t>Universal Bracket Accessory for Fray5000</t>
  </si>
  <si>
    <t>7050 000 98241</t>
  </si>
  <si>
    <t>Prism Plate for  4 prism</t>
  </si>
  <si>
    <t>7050 000 98242</t>
  </si>
  <si>
    <t>Prism Plate for 1 Prism</t>
  </si>
  <si>
    <t>Heat detectors</t>
  </si>
  <si>
    <t>x</t>
  </si>
  <si>
    <t>7050 003 32846</t>
  </si>
  <si>
    <t>FCS-LHD-2EN </t>
  </si>
  <si>
    <t>F.01U.393.476</t>
  </si>
  <si>
    <t>Linear heat detector, VdS</t>
  </si>
  <si>
    <t>0.950</t>
  </si>
  <si>
    <t>7050 003 95474</t>
  </si>
  <si>
    <t>FCS-LHDSC-EN100</t>
  </si>
  <si>
    <t>F.01U.395.474</t>
  </si>
  <si>
    <t>Sensor cable PVC, VdS, 100m</t>
  </si>
  <si>
    <t>2.470</t>
  </si>
  <si>
    <t>Sensor cable on reel 100m</t>
  </si>
  <si>
    <t>7051 003 95475</t>
  </si>
  <si>
    <t>FCS-LHDSC-EN250</t>
  </si>
  <si>
    <t>F.01U.395.475</t>
  </si>
  <si>
    <t>Sensor cable PVC, VdS, 250m</t>
  </si>
  <si>
    <t>6.180</t>
  </si>
  <si>
    <t>Sensor cable on reel 250m</t>
  </si>
  <si>
    <t>7052 003 95476</t>
  </si>
  <si>
    <t>FCS-LHDSC-EN500</t>
  </si>
  <si>
    <t>F.01U.395.476</t>
  </si>
  <si>
    <t>Sensor cable PVC, VdS, 500m</t>
  </si>
  <si>
    <t>12.350</t>
  </si>
  <si>
    <t>Sensor cable on reel 500m</t>
  </si>
  <si>
    <t>7050 004 03515</t>
  </si>
  <si>
    <t>FCS-LHDSC-NYL100</t>
  </si>
  <si>
    <t>F.01U.403.515</t>
  </si>
  <si>
    <t>Sensor cable nylon, VdS, 100m</t>
  </si>
  <si>
    <t>3.510</t>
  </si>
  <si>
    <t>7051 004 03516</t>
  </si>
  <si>
    <t>FCS-LHDSC-NYL250</t>
  </si>
  <si>
    <t>F.01U.403.516</t>
  </si>
  <si>
    <t>Sensor cable nylon, VdS, 250m</t>
  </si>
  <si>
    <t>8.780</t>
  </si>
  <si>
    <t>7052 004 03517</t>
  </si>
  <si>
    <t>FCS-LHDSC-NYL500</t>
  </si>
  <si>
    <t>F.01U.403.517</t>
  </si>
  <si>
    <t>Sensor cable nylon, VdS, 500m</t>
  </si>
  <si>
    <t>17.550</t>
  </si>
  <si>
    <t>7053 004 03518</t>
  </si>
  <si>
    <t>FCS-LHDSC-STL100</t>
  </si>
  <si>
    <t>F.01U.403.518</t>
  </si>
  <si>
    <t>Sensor cable steel, VdS, 100m</t>
  </si>
  <si>
    <t>3.770</t>
  </si>
  <si>
    <t>7054 004 03519</t>
  </si>
  <si>
    <t>FCS-LHDSC-STL250</t>
  </si>
  <si>
    <t>F.01U.403.519</t>
  </si>
  <si>
    <t>Sensor cable steel, VdS, 250m</t>
  </si>
  <si>
    <t>9.430</t>
  </si>
  <si>
    <t>7055 004 03520</t>
  </si>
  <si>
    <t>FCS-LHDSC-STL500</t>
  </si>
  <si>
    <t>F.01U.403.520</t>
  </si>
  <si>
    <t>Sensor cable steel, VdS, 500m</t>
  </si>
  <si>
    <t>18.850</t>
  </si>
  <si>
    <t>7050 003 95477</t>
  </si>
  <si>
    <t>FCS-LHD2EN-EOL</t>
  </si>
  <si>
    <t>F.01U.395.477</t>
  </si>
  <si>
    <t>End-of-line module, VdS</t>
  </si>
  <si>
    <t>0.112</t>
  </si>
  <si>
    <t>7051 003 95478</t>
  </si>
  <si>
    <t>FCS-LHD2EN-CONN</t>
  </si>
  <si>
    <t>F.01U.395.478</t>
  </si>
  <si>
    <t>Connection module, VdS</t>
  </si>
  <si>
    <t>0.211</t>
  </si>
  <si>
    <t>7050 003 98503</t>
  </si>
  <si>
    <t>FCS-LHD2EN-FIX</t>
  </si>
  <si>
    <t>F.01U.398.503</t>
  </si>
  <si>
    <t>Fixing base, 20mm</t>
  </si>
  <si>
    <t>0.240</t>
  </si>
  <si>
    <t>7051 003 98504</t>
  </si>
  <si>
    <t>FCS-LHD2EN-DOW</t>
  </si>
  <si>
    <t>F.01U.398.504</t>
  </si>
  <si>
    <t>Dowel collar</t>
  </si>
  <si>
    <t>0.140</t>
  </si>
  <si>
    <t>7050 003 95480</t>
  </si>
  <si>
    <t>FCS-LHD2EN-CLIP</t>
  </si>
  <si>
    <t>F.01U.395.480</t>
  </si>
  <si>
    <t>L-Clip, 50mm</t>
  </si>
  <si>
    <t>0.040</t>
  </si>
  <si>
    <t>7050 003 95479</t>
  </si>
  <si>
    <t>FCS-LHD2EN-SLE</t>
  </si>
  <si>
    <t>F.01U.395.479</t>
  </si>
  <si>
    <t>Silicone sleeves</t>
  </si>
  <si>
    <t>1.590</t>
  </si>
  <si>
    <t>Duct detector</t>
  </si>
  <si>
    <t>7850 000 29411</t>
  </si>
  <si>
    <t>Air sampling housing with MS400 base</t>
  </si>
  <si>
    <t>1.944</t>
  </si>
  <si>
    <t>7050 003 08231</t>
  </si>
  <si>
    <t>Detector for use in air sampling housing</t>
  </si>
  <si>
    <t>6650 000 29219</t>
  </si>
  <si>
    <t>DUCT SAMPLE TUBE 1.5 FEET</t>
  </si>
  <si>
    <t>6650 000 29175</t>
  </si>
  <si>
    <t>DUCT SAMPLE TUBE 3 FOOT</t>
  </si>
  <si>
    <t>6650 000 29174</t>
  </si>
  <si>
    <t>SAMPLE TUBE 5FT (DS290)</t>
  </si>
  <si>
    <t>1826 950 89828</t>
  </si>
  <si>
    <t>DUCT TUBE FILTERS 20/PK</t>
  </si>
  <si>
    <t>7850 000 29619</t>
  </si>
  <si>
    <t>Relay board for DIBT application</t>
  </si>
  <si>
    <t>Infrared flame detector</t>
  </si>
  <si>
    <t>7050 002 79762</t>
  </si>
  <si>
    <t>IR3 Flame Detector</t>
  </si>
  <si>
    <t>2.0</t>
  </si>
  <si>
    <t>7050 002 79880</t>
  </si>
  <si>
    <t>Mounting Bracket Flame Detector</t>
  </si>
  <si>
    <t>0.655</t>
  </si>
  <si>
    <t>7050 002 79881</t>
  </si>
  <si>
    <t>Portable Flame Detector Test Unit</t>
  </si>
  <si>
    <t>3.6</t>
  </si>
  <si>
    <t>Addressable manual call points</t>
  </si>
  <si>
    <t>6650 000 11956</t>
  </si>
  <si>
    <t>FMC-210-DM-G-R MCP LSN indoor red</t>
  </si>
  <si>
    <t>0.237</t>
  </si>
  <si>
    <t>6650 000 11958</t>
  </si>
  <si>
    <t>FMC-210-DM-H-R MCP LSN outdoor red</t>
  </si>
  <si>
    <t>0.244</t>
  </si>
  <si>
    <t>6650 000 11959</t>
  </si>
  <si>
    <t>FMC-210-DM-G-B</t>
  </si>
  <si>
    <t>F.01U.011.959</t>
  </si>
  <si>
    <t>FMC-210-DM-G-B MCP LSN Indoor blue</t>
  </si>
  <si>
    <t>0.252</t>
  </si>
  <si>
    <t>6650 000 11960</t>
  </si>
  <si>
    <t>FMC-210-DM-H-B</t>
  </si>
  <si>
    <t>F.01U.011.960</t>
  </si>
  <si>
    <t>FMC-210-DM-H-B MCP LSN outdoor blue</t>
  </si>
  <si>
    <t>0.249</t>
  </si>
  <si>
    <t>6650 000 11961</t>
  </si>
  <si>
    <t>FMC-210-DM-G-Y</t>
  </si>
  <si>
    <t>F.01U.011.961</t>
  </si>
  <si>
    <t>FMC-210-DM-G-Y MCP LSN indoor yellow</t>
  </si>
  <si>
    <t>0.241</t>
  </si>
  <si>
    <t>6650 000 11962</t>
  </si>
  <si>
    <t>FMC-210-SM-G-R</t>
  </si>
  <si>
    <t>F.01U.011.962</t>
  </si>
  <si>
    <t>FMC-210-SM-G-R single action indoor red</t>
  </si>
  <si>
    <t>0.236</t>
  </si>
  <si>
    <t>7850 000 27317</t>
  </si>
  <si>
    <t>FMC-210-SM-G-B</t>
  </si>
  <si>
    <t>F.01U.027.317</t>
  </si>
  <si>
    <t>FMC-210-SM-G-B single action indoor blue</t>
  </si>
  <si>
    <t xml:space="preserve">7050 003 28502 </t>
  </si>
  <si>
    <t>FMC-210-DM-G-GR</t>
  </si>
  <si>
    <t>F.01U.328.502</t>
  </si>
  <si>
    <t>FMC-210-DM-G-GR MCP LSN Indoor green</t>
  </si>
  <si>
    <t>6650 000 12781</t>
  </si>
  <si>
    <t>MCP_LSNi_INDOOR_SURFACE_GLASS_RED</t>
  </si>
  <si>
    <t>0.835</t>
  </si>
  <si>
    <t>6650 000 12782</t>
  </si>
  <si>
    <t>MCP_LSNi_INDOOR_SURFMT_RESET_RED</t>
  </si>
  <si>
    <t>0.183</t>
  </si>
  <si>
    <t>6650 000 12783</t>
  </si>
  <si>
    <t>MCP_LSNi_INDOOR_FLUSHMOUNT_GLASS_RED</t>
  </si>
  <si>
    <t>6650 000 12784</t>
  </si>
  <si>
    <t>MCP_LSNi_INDOOR_FLUSHMOUNT_RESET_RED</t>
  </si>
  <si>
    <t>0.17</t>
  </si>
  <si>
    <t>6650 000 12707</t>
  </si>
  <si>
    <t>FMC-420RW-GSGBU</t>
  </si>
  <si>
    <t>F.01U.012.707</t>
  </si>
  <si>
    <t>MCP_LSNi_INDOOR_SURFMT_GLASS_BLUE</t>
  </si>
  <si>
    <t>8717332259199</t>
  </si>
  <si>
    <t>6650 000 12708</t>
  </si>
  <si>
    <t>FMC-420RW-GSRBU</t>
  </si>
  <si>
    <t>F.01U.012.708</t>
  </si>
  <si>
    <t>MCP_LSNi_INDOOR_SURFMT_RESET_BLUE</t>
  </si>
  <si>
    <t>8717332259205</t>
  </si>
  <si>
    <t>6650 000 12787</t>
  </si>
  <si>
    <t>FMC-420RW-GSGYE</t>
  </si>
  <si>
    <t>F.01U.012.787</t>
  </si>
  <si>
    <t>MCP_LSNi_INDOOR_SURFMT_GLASS_YEL</t>
  </si>
  <si>
    <t>8717332259274</t>
  </si>
  <si>
    <t>6650 000 12788</t>
  </si>
  <si>
    <t>FMC-420RW-GSRYE</t>
  </si>
  <si>
    <t>F.01U.012.788</t>
  </si>
  <si>
    <t>MCP_LSNi_INDOOR_SURFMT_RESET_YEL</t>
  </si>
  <si>
    <t>8717332259281</t>
  </si>
  <si>
    <t>FMC-420RW-HSGRD</t>
  </si>
  <si>
    <t>F.01U.012.709</t>
  </si>
  <si>
    <t>MCP LSNi, Outdoor (H), Surface mounted, Glass, Red</t>
  </si>
  <si>
    <t>FMC-420RW-HSRRD</t>
  </si>
  <si>
    <t>F.01U.012.780</t>
  </si>
  <si>
    <t>MCP LSNi, Outdoor (H), Surface mounted, Resettable, Red</t>
  </si>
  <si>
    <t>7050 002 49820</t>
  </si>
  <si>
    <t>FMC-420IS-GSRRD</t>
  </si>
  <si>
    <t>F.01U.249.820</t>
  </si>
  <si>
    <t>Manual call point resettable red, Israel</t>
  </si>
  <si>
    <t>Conventional manual call points</t>
  </si>
  <si>
    <t>6650 000 11951</t>
  </si>
  <si>
    <t>FMC-120-DKM-G-R</t>
  </si>
  <si>
    <t>F.01U.011.951</t>
  </si>
  <si>
    <t>FMC-120-DKM-G-R MCP conv indoor red</t>
  </si>
  <si>
    <t>0.243</t>
  </si>
  <si>
    <t>6650 000 11952</t>
  </si>
  <si>
    <t>FMC-120-DKM-H-R</t>
  </si>
  <si>
    <t>F.01U.011.952</t>
  </si>
  <si>
    <t>FMC-120-DKM-H-R MCP conv outdoor red</t>
  </si>
  <si>
    <t>6650 000 11953</t>
  </si>
  <si>
    <t>FMC-120-DKM-G-B</t>
  </si>
  <si>
    <t>F.01U.011.953</t>
  </si>
  <si>
    <t>FMC-120-DKM-G-B MCP conv Indoor blue</t>
  </si>
  <si>
    <t>6650 000 11954</t>
  </si>
  <si>
    <t>FMC-120-DKM-H-B</t>
  </si>
  <si>
    <t>F.01U.011.954</t>
  </si>
  <si>
    <t>FMC-120-DKM-H-B MCP conv Outdoor blue</t>
  </si>
  <si>
    <t>6650 000 12763</t>
  </si>
  <si>
    <t>FMC-120-EST-G-B</t>
  </si>
  <si>
    <t>F.01U.012.763</t>
  </si>
  <si>
    <t>FMC-120-EST-G-B Stop dev. indoor, blue</t>
  </si>
  <si>
    <t>6650 000 11955</t>
  </si>
  <si>
    <t>FMC-120-DKM-G-Y</t>
  </si>
  <si>
    <t>F.01U.011.955</t>
  </si>
  <si>
    <t>FMC-120-DKM-G-Y MCP conv Indoor yellow</t>
  </si>
  <si>
    <t>0.222</t>
  </si>
  <si>
    <t>6650 000 12771</t>
  </si>
  <si>
    <t>MCP_CONV_820_INDOOR_SURFMT_GLASS_RED</t>
  </si>
  <si>
    <t>6650 000 12777</t>
  </si>
  <si>
    <t>MCP_CONV_820_INDOOR_SURFMT_RESET_RED</t>
  </si>
  <si>
    <t>6650 000 12724</t>
  </si>
  <si>
    <t>FMC-300RW-GSGBU</t>
  </si>
  <si>
    <t>F.01U.012.724</t>
  </si>
  <si>
    <t>MCP_CONV_820_INDOOR_SURFMT_GLASS_BLUE</t>
  </si>
  <si>
    <t>8717332259144</t>
  </si>
  <si>
    <t>6650 000 12770</t>
  </si>
  <si>
    <t>FMC-300RW-GSRBU</t>
  </si>
  <si>
    <t>F.01U.012.770</t>
  </si>
  <si>
    <t>MCP_CONV_820_INDOOR_SURFMT_RESET_BLUE</t>
  </si>
  <si>
    <t>8717332259083</t>
  </si>
  <si>
    <t>6650 000 12778</t>
  </si>
  <si>
    <t>FMC-300RW-GSGYE</t>
  </si>
  <si>
    <t>F.01U.012.778</t>
  </si>
  <si>
    <t>MCP_CONV_820_INDOOR_SURFMT_GLASS_YEL</t>
  </si>
  <si>
    <t>8717332259175</t>
  </si>
  <si>
    <t>6650 000 12779</t>
  </si>
  <si>
    <t>FMC-300RW-GSRYE</t>
  </si>
  <si>
    <t>F.01U.012.779</t>
  </si>
  <si>
    <t>MCP_CONV_820_INDOOR_SURFMT_RESET_YEL</t>
  </si>
  <si>
    <t>8717332259182</t>
  </si>
  <si>
    <t>Conventional manual call points for ex areas</t>
  </si>
  <si>
    <t>6649 980 10934</t>
  </si>
  <si>
    <t>DKM 2014/2-ex-UGM</t>
  </si>
  <si>
    <t>4.998.010.934</t>
  </si>
  <si>
    <t>Ex DKM Type K f UGM-GLT conv manual call point</t>
  </si>
  <si>
    <t>1.552</t>
  </si>
  <si>
    <t>6649 980 10933</t>
  </si>
  <si>
    <t>DKM 2014/2-ex</t>
  </si>
  <si>
    <t>4.998.010.933</t>
  </si>
  <si>
    <t>double action button, form K, red</t>
  </si>
  <si>
    <t>1.527</t>
  </si>
  <si>
    <t>6649 981 12084</t>
  </si>
  <si>
    <t>DM1103B-Ex</t>
  </si>
  <si>
    <t>DM 1103B-EXP, manual call point, double action, red, connect to ex-barrier SB3</t>
  </si>
  <si>
    <t>Accessories - manual call points LSN and conventional</t>
  </si>
  <si>
    <t>6650 000 12951</t>
  </si>
  <si>
    <t>FMC-FST-DE</t>
  </si>
  <si>
    <t>F.01U.012.951</t>
  </si>
  <si>
    <t>FMC-FST-DE Foil set transp</t>
  </si>
  <si>
    <t>8717332250202</t>
  </si>
  <si>
    <t>7750 000 25845</t>
  </si>
  <si>
    <t>Spare glass pane for MCP, 5 glasses</t>
  </si>
  <si>
    <t>6649 981 03969</t>
  </si>
  <si>
    <t>SM210-SPARE-GLASS</t>
  </si>
  <si>
    <t>4.998.103.969</t>
  </si>
  <si>
    <t>spare glass, SM 210 LSN RW / SM 120 RW (10 pc)</t>
  </si>
  <si>
    <t>6649 980 01364</t>
  </si>
  <si>
    <t>FMM-plate-blue</t>
  </si>
  <si>
    <t>4.998.001.364</t>
  </si>
  <si>
    <t>Insert plate DKM120 blue for test call points</t>
  </si>
  <si>
    <t>6637 566 30007</t>
  </si>
  <si>
    <t>Key for Manual Callpoint</t>
  </si>
  <si>
    <t>7733 022 00737</t>
  </si>
  <si>
    <t>FMM-SEAL-RED</t>
  </si>
  <si>
    <t>3.302.200.737</t>
  </si>
  <si>
    <t>seal red</t>
  </si>
  <si>
    <t>6649 981 03190</t>
  </si>
  <si>
    <t>DKM120-LABEL</t>
  </si>
  <si>
    <t>4.998.103.190</t>
  </si>
  <si>
    <t>stickers without text for own lettering, 10 foils with 6 pc each (for laser printer)</t>
  </si>
  <si>
    <t>0.15</t>
  </si>
  <si>
    <t>Delivereed in packages of 10 pcs. If 30 pcs needed, order 3 pcs.</t>
  </si>
  <si>
    <t>7050 000 73045</t>
  </si>
  <si>
    <t>FMC-BEZEL-RD Bezel for MCP RW, red </t>
  </si>
  <si>
    <t>0.175</t>
  </si>
  <si>
    <t>Delivereed in packages of 4 pcs. If 12 pcs needed, order 3 pcs.</t>
  </si>
  <si>
    <t>7050 000 73046</t>
  </si>
  <si>
    <t>FMC-BEZEL-WH</t>
  </si>
  <si>
    <t>F.01U.073.046</t>
  </si>
  <si>
    <t>FMC-BEZEL-WH Bezel for MCP RW, white</t>
  </si>
  <si>
    <t>6650 000 13460</t>
  </si>
  <si>
    <t>FMC-Spacer-RWRD</t>
  </si>
  <si>
    <t>F.01U.013.460</t>
  </si>
  <si>
    <t>FMC-SPACER-RWRD Spacer for MCP RW, red</t>
  </si>
  <si>
    <t>8717332259304</t>
  </si>
  <si>
    <t>6650 000 13504</t>
  </si>
  <si>
    <t>FMC-SPGL-RW Spare glass for MCP RW</t>
  </si>
  <si>
    <t>Delivereed in packages of 5 pcs. If 15 pcs needed, order 3 pcs.</t>
  </si>
  <si>
    <t>8717332259045</t>
  </si>
  <si>
    <t>6650 000 28195</t>
  </si>
  <si>
    <t>FMC-SIGN-RW</t>
  </si>
  <si>
    <t>F.01U.028.195</t>
  </si>
  <si>
    <t>FMC-SIGN-RW Out of order sign for MCP RW</t>
  </si>
  <si>
    <t>0.05</t>
  </si>
  <si>
    <t>8717332259601</t>
  </si>
  <si>
    <t>6650 000 28227</t>
  </si>
  <si>
    <t>FMC-KEY-RW Test key for MCP RW</t>
  </si>
  <si>
    <t>8717332259724</t>
  </si>
  <si>
    <t>6650 000 28194</t>
  </si>
  <si>
    <t>FMC-FLAP-RW clear hinged flap for MCP RW (1 unit= 5 pieces)</t>
  </si>
  <si>
    <t>8717332259595</t>
  </si>
  <si>
    <t>7050 000 73214</t>
  </si>
  <si>
    <t>FMC-SEAL-RW</t>
  </si>
  <si>
    <t>F.01U.073.214</t>
  </si>
  <si>
    <t>FMC-SEAL-RW Seal for MCP RW</t>
  </si>
  <si>
    <t>LSN interface modules</t>
  </si>
  <si>
    <t>Series 420</t>
  </si>
  <si>
    <t>6650 000 33255</t>
  </si>
  <si>
    <t>FLM-420-O8I2-S</t>
  </si>
  <si>
    <t>F.01U.033.255</t>
  </si>
  <si>
    <t>Interface 8 OC outputs + 2 inputs, surface mount</t>
  </si>
  <si>
    <t>0.563</t>
  </si>
  <si>
    <t>6650 000 33257</t>
  </si>
  <si>
    <t>FLM-420-O1I1-E</t>
  </si>
  <si>
    <t>F.01U.033.257</t>
  </si>
  <si>
    <t>Interface 1 OC output + 1 input, integration mount</t>
  </si>
  <si>
    <t>0.133</t>
  </si>
  <si>
    <t>6650 000 33256</t>
  </si>
  <si>
    <t>FLM-420-O1I1-D</t>
  </si>
  <si>
    <t>F.01U.033.256</t>
  </si>
  <si>
    <t>Interface 1 OC output + 1 input, DIN rail</t>
  </si>
  <si>
    <t>0.316</t>
  </si>
  <si>
    <t>7050 000 80970</t>
  </si>
  <si>
    <t>Interface for extinguishing panels, surface mount &amp; DIN rail</t>
  </si>
  <si>
    <t>6650 000 33247</t>
  </si>
  <si>
    <t>Interface 8 relay outputs, surface mount</t>
  </si>
  <si>
    <t>0.648</t>
  </si>
  <si>
    <t>6650 000 33251</t>
  </si>
  <si>
    <t>Interface 8 inputs, 1 relay output, surface mount</t>
  </si>
  <si>
    <t>6650 005 08715</t>
  </si>
  <si>
    <t>Interface output for signaling devices, surface mount</t>
  </si>
  <si>
    <t>0.513</t>
  </si>
  <si>
    <t>6650 005 08717</t>
  </si>
  <si>
    <t>Interface output for signaling devices, DIN rail</t>
  </si>
  <si>
    <t>0.196</t>
  </si>
  <si>
    <t>6650 005 08710</t>
  </si>
  <si>
    <t>Interface 2 high voltage relay outputs + 2 inputs, surface mount</t>
  </si>
  <si>
    <t>0.5</t>
  </si>
  <si>
    <t>6650 005 08714</t>
  </si>
  <si>
    <t>Interface 2 high voltage relay outputs + 2 inputs, DIN rail</t>
  </si>
  <si>
    <t>0.324</t>
  </si>
  <si>
    <t>6650 000 12534</t>
  </si>
  <si>
    <t>Interface two conventional zones, surface mount</t>
  </si>
  <si>
    <t>0.504</t>
  </si>
  <si>
    <t>6650 000 12535</t>
  </si>
  <si>
    <t>Interface two conventional zones, DIN rail</t>
  </si>
  <si>
    <t>0.115</t>
  </si>
  <si>
    <t>7850 005 08711</t>
  </si>
  <si>
    <t>Stand alone short cicuit isolator, surface mount</t>
  </si>
  <si>
    <t>0.466</t>
  </si>
  <si>
    <t>6650 000 12542</t>
  </si>
  <si>
    <t>Interface 2 inputs, wall mount</t>
  </si>
  <si>
    <t>6650 000 12571</t>
  </si>
  <si>
    <t>Interface 2 inputs, integration mount</t>
  </si>
  <si>
    <t>6650 000 12578</t>
  </si>
  <si>
    <t>Interface 2 inputs, DIN rail</t>
  </si>
  <si>
    <t>6650 000 12591</t>
  </si>
  <si>
    <t>Interface 1 relay output, integration mount</t>
  </si>
  <si>
    <t>0.106</t>
  </si>
  <si>
    <t>6650 000 12594</t>
  </si>
  <si>
    <t>Interface 1 relay output, DIN rail</t>
  </si>
  <si>
    <t>0.302</t>
  </si>
  <si>
    <t>6650 000 12595</t>
  </si>
  <si>
    <t>Round surface mount box for wall mount</t>
  </si>
  <si>
    <t>0.029</t>
  </si>
  <si>
    <t>6650 000 29614</t>
  </si>
  <si>
    <t>Square surface mount box for DIN rail modules</t>
  </si>
  <si>
    <t>7050 000 96884</t>
  </si>
  <si>
    <t>End of line module 2 wire LSN stub, wall mount</t>
  </si>
  <si>
    <t xml:space="preserve">7050 000 83617 </t>
  </si>
  <si>
    <t>End of line module 4 wire LSN stub, surface mount</t>
  </si>
  <si>
    <t>7050 000 83618</t>
  </si>
  <si>
    <t>End of line module 4 wire LSN stub, DIN rail</t>
  </si>
  <si>
    <t>0.28</t>
  </si>
  <si>
    <t>Signalling Devices</t>
  </si>
  <si>
    <t>Addressabl Sounder-Strobe Combination</t>
  </si>
  <si>
    <t>FNX-425U-WFWH</t>
  </si>
  <si>
    <t>F.01U.359.432</t>
  </si>
  <si>
    <t>Acoustic/visual alarm wh, wh</t>
  </si>
  <si>
    <t>8531103000</t>
  </si>
  <si>
    <t>0.473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</si>
  <si>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</si>
  <si>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4060039071873</t>
  </si>
  <si>
    <t>FNX-425U-RFWH</t>
  </si>
  <si>
    <t>F.01U.359.433</t>
  </si>
  <si>
    <t>Acoustic/visual alarm rd, wh</t>
  </si>
  <si>
    <t>4060039071880</t>
  </si>
  <si>
    <t>FNX-425U-WFRD</t>
  </si>
  <si>
    <t>F.01U.359.434</t>
  </si>
  <si>
    <t>Acoustic/visual alarm wh, rd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</si>
  <si>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</si>
  <si>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4060039071897</t>
  </si>
  <si>
    <t>Acoustic/visual alarm rd, rd</t>
  </si>
  <si>
    <t>4060039071903</t>
  </si>
  <si>
    <t>Battery for AVENAR all-in-one 4000</t>
  </si>
  <si>
    <t>8506501090</t>
  </si>
  <si>
    <t>0.051</t>
  </si>
  <si>
    <t>1 unit contains 30 batteries; e.g. if 60 pcs needed, order unit = 2</t>
  </si>
  <si>
    <t>4060039071934</t>
  </si>
  <si>
    <t>FNX-425U-COVWH</t>
  </si>
  <si>
    <t>F.01U.359.436</t>
  </si>
  <si>
    <t>Cover white for AVENAR all-in-one 4000</t>
  </si>
  <si>
    <t>8531900000</t>
  </si>
  <si>
    <t>1 unit contains 10 covers; if 50 pcs needed, order unit = 5</t>
  </si>
  <si>
    <t>4060039071910</t>
  </si>
  <si>
    <t>FNX-425U-COVRD</t>
  </si>
  <si>
    <t>F.01U.359.437</t>
  </si>
  <si>
    <t>Cover red for AVENAR all-in-one 4000</t>
  </si>
  <si>
    <t>4060039071927</t>
  </si>
  <si>
    <t>Acoustic Signalling Devices</t>
  </si>
  <si>
    <t>7050 002 68723</t>
  </si>
  <si>
    <t>LSN Voice Sounder Indoor, Red</t>
  </si>
  <si>
    <t>Delivery without battery. 
Order batteries separately (FNM-BATTERIES; F.01U.168.622 )</t>
  </si>
  <si>
    <t>7051 002 68724</t>
  </si>
  <si>
    <t>LSN Voice Sounder Indoor, White</t>
  </si>
  <si>
    <t>7050 001 68575</t>
  </si>
  <si>
    <t>Base Sounder Indoor uninterruptible, wh</t>
  </si>
  <si>
    <t>0.215</t>
  </si>
  <si>
    <r>
      <t xml:space="preserve">Battery is included; Cover is </t>
    </r>
    <r>
      <rPr>
        <u/>
        <sz val="6"/>
        <rFont val="Arial"/>
        <family val="2"/>
      </rPr>
      <t>not</t>
    </r>
    <r>
      <rPr>
        <sz val="6"/>
        <rFont val="Arial"/>
        <family val="2"/>
      </rPr>
      <t xml:space="preserve"> included</t>
    </r>
  </si>
  <si>
    <t>7050 001 68576</t>
  </si>
  <si>
    <t>Base Sounder Indoor uninterruptible, rd</t>
  </si>
  <si>
    <t>Battery is included;  Cover is included</t>
  </si>
  <si>
    <t>7050 001 68577</t>
  </si>
  <si>
    <t>Sounder Indoor uninterruptible, red</t>
  </si>
  <si>
    <t>0.245</t>
  </si>
  <si>
    <t>7050 001 68578</t>
  </si>
  <si>
    <t>Sounder Indoor uninterruptible, white</t>
  </si>
  <si>
    <t>7050 001 68579</t>
  </si>
  <si>
    <t>Sounder Outdoor uninterruptible, red</t>
  </si>
  <si>
    <t>0.325</t>
  </si>
  <si>
    <t>7050 001 68622</t>
  </si>
  <si>
    <t>Batteries for FNM-420U Sounders (20pcs multipack)</t>
  </si>
  <si>
    <t>Delivered in packages of 20 pcs. If 40 pcs needed, order 2 pcs.</t>
  </si>
  <si>
    <t>7050 006 64687</t>
  </si>
  <si>
    <t>FNM-420-A-BS-WH</t>
  </si>
  <si>
    <t>F.01U.064.687</t>
  </si>
  <si>
    <t>Base Sounder Indoor, White</t>
  </si>
  <si>
    <r>
      <t xml:space="preserve">Cover is </t>
    </r>
    <r>
      <rPr>
        <u/>
        <sz val="6"/>
        <rFont val="Arial"/>
        <family val="2"/>
      </rPr>
      <t>not</t>
    </r>
    <r>
      <rPr>
        <sz val="6"/>
        <rFont val="Arial"/>
        <family val="2"/>
      </rPr>
      <t xml:space="preserve"> included</t>
    </r>
  </si>
  <si>
    <t>7050 006 64688</t>
  </si>
  <si>
    <t>FNM-420-A-BS-RD</t>
  </si>
  <si>
    <t>Base Sounder Indoor, Red, LSNimpr.</t>
  </si>
  <si>
    <t>Cover is included</t>
  </si>
  <si>
    <t>7050 006 64689</t>
  </si>
  <si>
    <t>FNM-420-A-WH</t>
  </si>
  <si>
    <t>F.01U.064.689</t>
  </si>
  <si>
    <t>Sounder Indoor, White</t>
  </si>
  <si>
    <t>7050 006 64690</t>
  </si>
  <si>
    <t>FNM-420-A-RD</t>
  </si>
  <si>
    <t>F.01U.064.690</t>
  </si>
  <si>
    <t>Sounder Indoor, Red</t>
  </si>
  <si>
    <t>7050 006 64691</t>
  </si>
  <si>
    <t>FNM-420-B-RD</t>
  </si>
  <si>
    <t>F.01U.064.691</t>
  </si>
  <si>
    <t>Sounder Outdoor, Red</t>
  </si>
  <si>
    <t>7050 006 64694</t>
  </si>
  <si>
    <t>Cover for Base Sounder, Red</t>
  </si>
  <si>
    <t>Slovakia</t>
  </si>
  <si>
    <t>7050 006 64695</t>
  </si>
  <si>
    <t>Cover for Base Sounder, White</t>
  </si>
  <si>
    <t>7050 006 64692</t>
  </si>
  <si>
    <t>Spacer for Surf. Cabl., White, FNM-420</t>
  </si>
  <si>
    <t>0.49</t>
  </si>
  <si>
    <t>7050 006 64693</t>
  </si>
  <si>
    <t>Spacer for Surf. Cabl., Red, FNM-420</t>
  </si>
  <si>
    <t>6627 993 50351</t>
  </si>
  <si>
    <t>DS10-24V</t>
  </si>
  <si>
    <t>2.799.350.351</t>
  </si>
  <si>
    <t>DS 10 DIN-tone sounder, 24 V, 110 dB, surface mounted</t>
  </si>
  <si>
    <t>EWE-DS10-IW</t>
  </si>
  <si>
    <t>1.935</t>
  </si>
  <si>
    <t>6627 993 50352</t>
  </si>
  <si>
    <t>DS10-230V</t>
  </si>
  <si>
    <t>2.799.350.352</t>
  </si>
  <si>
    <t>DS 10 DIN-tone sounder, 220V 110dB,  surface mounted</t>
  </si>
  <si>
    <t>2.217</t>
  </si>
  <si>
    <t>7050 001 43878</t>
  </si>
  <si>
    <t>FNM-320-SRD Sounder, Surface-mount, Red</t>
  </si>
  <si>
    <t>7050 001 43879</t>
  </si>
  <si>
    <t>FNM-320-FRD Sounder, Flush-mount, Red</t>
  </si>
  <si>
    <t>0.238</t>
  </si>
  <si>
    <t>7050 001 43880</t>
  </si>
  <si>
    <t>FNM-320-SRD Sounder, Surface-mount, Whit</t>
  </si>
  <si>
    <t>0.242</t>
  </si>
  <si>
    <t>7050 001 43881</t>
  </si>
  <si>
    <t>FNM-320-FRD Sounder, Flush-mount, White</t>
  </si>
  <si>
    <t>7050 001 43882</t>
  </si>
  <si>
    <t>FNM-320LED-SRD</t>
  </si>
  <si>
    <t>FNM-320LED-SRD Sounder with LED, Surface</t>
  </si>
  <si>
    <t>0.292</t>
  </si>
  <si>
    <t>7050 003 93222</t>
  </si>
  <si>
    <t>Industrial sounder, high</t>
  </si>
  <si>
    <t>1.060</t>
  </si>
  <si>
    <t>7050 003 93223</t>
  </si>
  <si>
    <t>Industrial sounder, low</t>
  </si>
  <si>
    <t>0.640</t>
  </si>
  <si>
    <t>Optical Signalling Devices</t>
  </si>
  <si>
    <t>7050 002 88456</t>
  </si>
  <si>
    <t>SOL-LX-C-WF-W-S</t>
  </si>
  <si>
    <t>F.01U.288.456</t>
  </si>
  <si>
    <t>Beacon Ceiling, white flash/ white/ shallow</t>
  </si>
  <si>
    <t>0.105</t>
  </si>
  <si>
    <t>7050 002 88457</t>
  </si>
  <si>
    <t>SOL-LX-C-RF-W-S</t>
  </si>
  <si>
    <t>F.01U.288.457</t>
  </si>
  <si>
    <t>Beacon Ceiling, red flash/ white/ shallow</t>
  </si>
  <si>
    <t>7050 002 88458</t>
  </si>
  <si>
    <t>SOL-LX-C-WF-W-D</t>
  </si>
  <si>
    <t>F.01U.288.458</t>
  </si>
  <si>
    <t>Beacon Ceiling, white flash/ white/deep</t>
  </si>
  <si>
    <t>0.136</t>
  </si>
  <si>
    <t>7051 002 88459</t>
  </si>
  <si>
    <t>SOL-LX-C-RF-W-D</t>
  </si>
  <si>
    <t>F.01U.288.459</t>
  </si>
  <si>
    <t>Beacon Ceiling, red flash/ white/deep</t>
  </si>
  <si>
    <t>7051 002 88460</t>
  </si>
  <si>
    <t>SOL-LX-W-WF-W-S</t>
  </si>
  <si>
    <t>F.01U.288.460</t>
  </si>
  <si>
    <t>Beacon Wall, white flash /white/shallow</t>
  </si>
  <si>
    <t>7051 002 88461</t>
  </si>
  <si>
    <t>SOL-LX-W-RF-W-S</t>
  </si>
  <si>
    <t>F.01U.288.461</t>
  </si>
  <si>
    <t>Beacon Wall, red flash /white/shallow</t>
  </si>
  <si>
    <t>7052 002 88462</t>
  </si>
  <si>
    <t>SOL-LX-W-WF-W-D</t>
  </si>
  <si>
    <t>F.01U.288.462</t>
  </si>
  <si>
    <t>Beacon Wall, white flash /white/deep</t>
  </si>
  <si>
    <t>7052 002 88463</t>
  </si>
  <si>
    <t>SOL-LX-W-RF-W-D</t>
  </si>
  <si>
    <t>F.01U.288.463</t>
  </si>
  <si>
    <t>Beacon Wall, red flash /white/deep</t>
  </si>
  <si>
    <t>7052 002 88464</t>
  </si>
  <si>
    <t>SOL-LX-W-WF-R-S</t>
  </si>
  <si>
    <t>F.01U.288.464</t>
  </si>
  <si>
    <t>Beacon Wall, white flash /red/shallow</t>
  </si>
  <si>
    <t>7053 002 88465</t>
  </si>
  <si>
    <t>Beacon Wall, red flash /red/shallow</t>
  </si>
  <si>
    <t>7053 002 88466</t>
  </si>
  <si>
    <t>SOL-LX-W-WF-R-D</t>
  </si>
  <si>
    <t>F.01U.288.466</t>
  </si>
  <si>
    <t>Beacon Wall, white flash /red/deep</t>
  </si>
  <si>
    <t>7053 002 88467</t>
  </si>
  <si>
    <t>Beacon Wall, red flash /red/deep</t>
  </si>
  <si>
    <t>6627 993 80143</t>
  </si>
  <si>
    <t>PB 2005</t>
  </si>
  <si>
    <t>2.799.380.143</t>
  </si>
  <si>
    <t>PB 2005/24V, flash</t>
  </si>
  <si>
    <t>7050 001 24386</t>
  </si>
  <si>
    <t>FNS-P400RTH-R</t>
  </si>
  <si>
    <t>F.01U.124.386</t>
  </si>
  <si>
    <t>Rotating Beacon Red</t>
  </si>
  <si>
    <t>0.818</t>
  </si>
  <si>
    <t>7050 001 24387</t>
  </si>
  <si>
    <t>FNS-P400RTH-Y</t>
  </si>
  <si>
    <t>F.01U.124.387</t>
  </si>
  <si>
    <t>Rotating Beacon Yellow</t>
  </si>
  <si>
    <t>0.801</t>
  </si>
  <si>
    <t>7050 001 43883</t>
  </si>
  <si>
    <t>FNS-320-SRD Beacon, Surface-mount, Red</t>
  </si>
  <si>
    <t>7050 001 43884</t>
  </si>
  <si>
    <t>FNS-320-SYE</t>
  </si>
  <si>
    <t>F.01U.143.884</t>
  </si>
  <si>
    <t>FNS-320-SYE Beacon, Surface-mount, Amber</t>
  </si>
  <si>
    <t>0.172</t>
  </si>
  <si>
    <t>7050 001 43885</t>
  </si>
  <si>
    <t>FNS-320-SWH Beacon, Surface-mount, White</t>
  </si>
  <si>
    <t>0.291</t>
  </si>
  <si>
    <t>7050 001 43886</t>
  </si>
  <si>
    <t>FNS-320-SGR</t>
  </si>
  <si>
    <t>F.01U.143.886</t>
  </si>
  <si>
    <t>FNS-320-SGR Beacon, Surface-mount, Green</t>
  </si>
  <si>
    <t>6650 005 16089</t>
  </si>
  <si>
    <t>Strobe for base sounder red</t>
  </si>
  <si>
    <t>Not allowed for fire applications within the EU.</t>
  </si>
  <si>
    <t>7050 001 32440</t>
  </si>
  <si>
    <t>FNA-P400RBA-MB</t>
  </si>
  <si>
    <t>F.01U.132.440</t>
  </si>
  <si>
    <t>Mounting Bracket for FNS-P400RTH</t>
  </si>
  <si>
    <t>0.095</t>
  </si>
  <si>
    <t>7050 003 93220</t>
  </si>
  <si>
    <t>Industrial strobe SSM, red</t>
  </si>
  <si>
    <t>0.440</t>
  </si>
  <si>
    <t>7050 003 93221</t>
  </si>
  <si>
    <t>PY X-M-10-SSM W</t>
  </si>
  <si>
    <t>F.01U.393.221</t>
  </si>
  <si>
    <t>Industrial strobe SSM, white</t>
  </si>
  <si>
    <t>Optical + Acoustical Signalling Devices Combination</t>
  </si>
  <si>
    <t>7050 002 88468</t>
  </si>
  <si>
    <t>ROLP-W-LX-W-WF</t>
  </si>
  <si>
    <t>F.01U.288.468</t>
  </si>
  <si>
    <t>Sounder Beacon, white /wall/white flash</t>
  </si>
  <si>
    <t>0.283</t>
  </si>
  <si>
    <t>7050 002 88469</t>
  </si>
  <si>
    <t>ROLP-W-LX-W-RF</t>
  </si>
  <si>
    <t>F.01U.288.469</t>
  </si>
  <si>
    <t>Sounder Beacon, white/wall/red flash</t>
  </si>
  <si>
    <t>7050 002 88470</t>
  </si>
  <si>
    <t>ROLP-R-LX-W-WF</t>
  </si>
  <si>
    <t>F.01U.288.470</t>
  </si>
  <si>
    <t>Sounder Beacon, red/wall/white flash</t>
  </si>
  <si>
    <t>7050 002 88471</t>
  </si>
  <si>
    <t>Sounder Beacon, red/wall/red flash</t>
  </si>
  <si>
    <t>Test Equipments</t>
  </si>
  <si>
    <t>6650 005 08720</t>
  </si>
  <si>
    <t>FAA-500-RTL removal tool</t>
  </si>
  <si>
    <t>0.785</t>
  </si>
  <si>
    <t>8717332097692</t>
  </si>
  <si>
    <t>6650 005 08725</t>
  </si>
  <si>
    <t xml:space="preserve">FAA-TTL Test adapter with magnet  </t>
  </si>
  <si>
    <t>8717332097708</t>
  </si>
  <si>
    <t>7050 003 63162</t>
  </si>
  <si>
    <t>Cordless heat detector test kit</t>
  </si>
  <si>
    <t>2.35</t>
  </si>
  <si>
    <t>6649 981 12071</t>
  </si>
  <si>
    <t>Test device for optical smoke detectors</t>
  </si>
  <si>
    <t>0.73</t>
  </si>
  <si>
    <t>7050 003 45557</t>
  </si>
  <si>
    <t>Test Aerosol spray for Optical Smoke Detectors</t>
  </si>
  <si>
    <t>Order only 12 pcs or multiple of 12. E.g. needed 30 pcs, order 36 pcs</t>
  </si>
  <si>
    <t>7050 003 01469</t>
  </si>
  <si>
    <t>FME-TEST-CO</t>
  </si>
  <si>
    <t>Spray with CO testing gas for multisensor detectors with C-component</t>
  </si>
  <si>
    <t>6649 981 12073</t>
  </si>
  <si>
    <t>Carry bag for Solo service kit</t>
  </si>
  <si>
    <t>2.52</t>
  </si>
  <si>
    <t>7050 003 63163</t>
  </si>
  <si>
    <t>SOLO 770</t>
  </si>
  <si>
    <t>SOLO770 Spare battery- pack</t>
  </si>
  <si>
    <t>6649 981 12113</t>
  </si>
  <si>
    <t>Universal detector removal tool without pole</t>
  </si>
  <si>
    <t>1.221</t>
  </si>
  <si>
    <t>6649 981 12069</t>
  </si>
  <si>
    <t>SOLO100</t>
  </si>
  <si>
    <t>Extension pole for detector removal tool - 1-3,4m</t>
  </si>
  <si>
    <t>1.04</t>
  </si>
  <si>
    <t>In US the product is called SOLO 100, in other countries SOLO106-126, see changed datasheet</t>
  </si>
  <si>
    <t>6649 981 12070</t>
  </si>
  <si>
    <t>Fibreglass extension rod (1m)</t>
  </si>
  <si>
    <t>0.38</t>
  </si>
  <si>
    <t>6649 980 82502</t>
  </si>
  <si>
    <t>Plastic cap for detector removal tool, 2 pcs are needed</t>
  </si>
  <si>
    <t>0.083</t>
  </si>
  <si>
    <t>6650 005 10318</t>
  </si>
  <si>
    <t>FME-420-ADAP</t>
  </si>
  <si>
    <t>F.01U.510.318</t>
  </si>
  <si>
    <t>FME-420-ADAP Tool adapter f MS420(GB)</t>
  </si>
  <si>
    <t>LSN improved Test Tool</t>
  </si>
  <si>
    <t>5.092</t>
  </si>
  <si>
    <t>Fire Service Control Panel and Door Control Units</t>
  </si>
  <si>
    <t>Fire Service Control Panel</t>
  </si>
  <si>
    <t>6649 981 26953</t>
  </si>
  <si>
    <t>FBF 100 LSN</t>
  </si>
  <si>
    <t>4.998.126.953</t>
  </si>
  <si>
    <t>FBF 100 LSN fire serv. operating panel</t>
  </si>
  <si>
    <t>2.32</t>
  </si>
  <si>
    <t>only German version</t>
  </si>
  <si>
    <t>6649 981 26952</t>
  </si>
  <si>
    <t>FAT 2002</t>
  </si>
  <si>
    <t>4.998.126.952</t>
  </si>
  <si>
    <t>FAT 2002 fire service display panel</t>
  </si>
  <si>
    <t>FAT2002RE</t>
  </si>
  <si>
    <t>F.01U.502.436</t>
  </si>
  <si>
    <t>FAT2002RE Fire Service displ.panel red.</t>
  </si>
  <si>
    <t>2.751</t>
  </si>
  <si>
    <t>6649 981 42207</t>
  </si>
  <si>
    <t>FIBS 100</t>
  </si>
  <si>
    <t>4.998.142.207</t>
  </si>
  <si>
    <t>Fire brigade information  system FIBS 100</t>
  </si>
  <si>
    <t>18.03</t>
  </si>
  <si>
    <t>6649 981 49387</t>
  </si>
  <si>
    <t>FIBS 100 DINA3</t>
  </si>
  <si>
    <t>4.998.149.387</t>
  </si>
  <si>
    <t>20.475</t>
  </si>
  <si>
    <t>7050 001 69669</t>
  </si>
  <si>
    <t>FMF-420-FBF-CH</t>
  </si>
  <si>
    <t>F.01U.169.669</t>
  </si>
  <si>
    <t>Feuerwehrbedien- und Anzeigeteil Schweiz</t>
  </si>
  <si>
    <t>0.85</t>
  </si>
  <si>
    <t>only Swiss version</t>
  </si>
  <si>
    <t>FMF-ADP-TTY</t>
  </si>
  <si>
    <t>F.01U.288.669</t>
  </si>
  <si>
    <t>Fire Brigade Peripheral Ring Bus Module TTY interface</t>
  </si>
  <si>
    <t>0.184</t>
  </si>
  <si>
    <t>FMF-ADP-FBF</t>
  </si>
  <si>
    <t>F.01U.317.733</t>
  </si>
  <si>
    <t>Fire Brigade Peripheral Ring Bus Module for UEZ-2000 and BZ-500</t>
  </si>
  <si>
    <t>F.01U.288.674</t>
  </si>
  <si>
    <t>FMF-FBF-FAT</t>
  </si>
  <si>
    <t>Fire Brigade Peripheral FAT and FBF</t>
  </si>
  <si>
    <t>F.01U.288.675</t>
  </si>
  <si>
    <t>FMF-ESPA</t>
  </si>
  <si>
    <t>ESPA interface</t>
  </si>
  <si>
    <t>F.01U.288.676</t>
  </si>
  <si>
    <t>FMF-FIBS-A4</t>
  </si>
  <si>
    <t>Fire brigade information center A4</t>
  </si>
  <si>
    <t>F.01U.288.677</t>
  </si>
  <si>
    <t>FMF-FIBS-A3</t>
  </si>
  <si>
    <t>Fire brigade information center A3</t>
  </si>
  <si>
    <t>F.01U.288.706</t>
  </si>
  <si>
    <t>FMF-FAT</t>
  </si>
  <si>
    <t>Fire Brigade Peripheral FAT</t>
  </si>
  <si>
    <t>Accessories Fire Service Control Panel</t>
  </si>
  <si>
    <t>SD-A</t>
  </si>
  <si>
    <t>2.799.360.424</t>
  </si>
  <si>
    <t>FSK-A, with housing</t>
  </si>
  <si>
    <t>0.828</t>
  </si>
  <si>
    <t>FMS-KR-BASIC-RPF</t>
  </si>
  <si>
    <t>F.01U.033.702</t>
  </si>
  <si>
    <t>Key deposit Kruse FSD 2003 12/24V-Rain</t>
  </si>
  <si>
    <t>12.623</t>
  </si>
  <si>
    <t>6650 000 33703</t>
  </si>
  <si>
    <t>FMS-KR-BASIC</t>
  </si>
  <si>
    <t>F.01U.033.703</t>
  </si>
  <si>
    <t>Key deposit Kruse FSD 2003 12/24V</t>
  </si>
  <si>
    <t>14.0</t>
  </si>
  <si>
    <t>BS DKM/FIPS</t>
  </si>
  <si>
    <t>4.998.149.388</t>
  </si>
  <si>
    <t>BS for installation DKM in FIBS</t>
  </si>
  <si>
    <t>Door Control Unit</t>
  </si>
  <si>
    <t>6627 993 30300</t>
  </si>
  <si>
    <t>TSZ 0400 LSN</t>
  </si>
  <si>
    <t>2.799.330.300</t>
  </si>
  <si>
    <t>TSZ 0400 Door control unit</t>
  </si>
  <si>
    <t>0.642</t>
  </si>
  <si>
    <t>6627 993 20540</t>
  </si>
  <si>
    <t>FMD-432</t>
  </si>
  <si>
    <t>2.799.320.540</t>
  </si>
  <si>
    <t>Push button type 432 flush-mount</t>
  </si>
  <si>
    <t>6627 993 20541</t>
  </si>
  <si>
    <t>FMD-432-S</t>
  </si>
  <si>
    <t>2.799.320.541</t>
  </si>
  <si>
    <t>TYPE 432 PUSH BUTTON FOR SURFACE MOUNTING</t>
  </si>
  <si>
    <t>6627 993 20503</t>
  </si>
  <si>
    <t>FMD-F.GT60</t>
  </si>
  <si>
    <t>2.799.320.503</t>
  </si>
  <si>
    <t>ASS65 ANCHOR PLATE FOR GT60</t>
  </si>
  <si>
    <t>6627 993 20504</t>
  </si>
  <si>
    <t>FMD-GT60</t>
  </si>
  <si>
    <t>2.799.320.504</t>
  </si>
  <si>
    <t xml:space="preserve">GT60R DOOR HOLD MAGNET 24V/686N, WALL MOUNTING </t>
  </si>
  <si>
    <t>6627 993 20532</t>
  </si>
  <si>
    <t>FMD-GT50</t>
  </si>
  <si>
    <t>2.799.320.532</t>
  </si>
  <si>
    <t>GT50R DOOR HOLD MAGNET 24V/490N, FLOOR MOUNTING</t>
  </si>
  <si>
    <t>0.59</t>
  </si>
  <si>
    <t>6627 993 20536</t>
  </si>
  <si>
    <t>FMD-F.GT50</t>
  </si>
  <si>
    <t>2.799.320.536</t>
  </si>
  <si>
    <t>ASS55 ANCHOR PLATE FOR GT50</t>
  </si>
  <si>
    <t>0.098</t>
  </si>
  <si>
    <t>6627 993 20539</t>
  </si>
  <si>
    <t>FMD-GT50-space</t>
  </si>
  <si>
    <t>2.799.320.539</t>
  </si>
  <si>
    <t>GT50R WITH SPACER PIPE DOOR HOLD MAGNET, UNIV</t>
  </si>
  <si>
    <t>1.41</t>
  </si>
  <si>
    <t xml:space="preserve">Training </t>
  </si>
  <si>
    <t>TRA-FIR-FL</t>
  </si>
  <si>
    <t>F.01U.328.621</t>
  </si>
  <si>
    <t>Training Fire Alarm Systems</t>
  </si>
  <si>
    <t>n.a</t>
  </si>
  <si>
    <t>Price per person for 1 training / local, customized training organized by BU</t>
  </si>
  <si>
    <t>TRA-FPA-FE</t>
  </si>
  <si>
    <t>F.01U.350.356</t>
  </si>
  <si>
    <t>Price per person for a 2-day FPA training / organized by BU</t>
  </si>
  <si>
    <t>TRA-FPA-FM</t>
  </si>
  <si>
    <t>F.01U.350.357</t>
  </si>
  <si>
    <t>Note: For Warranty extension only base discount can be applied</t>
  </si>
  <si>
    <t>Commercial Type Number (CTN)</t>
  </si>
  <si>
    <t>Material Number (Mat/N)</t>
  </si>
  <si>
    <t>Short Description</t>
  </si>
  <si>
    <t>Currency</t>
  </si>
  <si>
    <t>Price [per packaging unit]</t>
  </si>
  <si>
    <t>Price PLN</t>
  </si>
  <si>
    <t>Price valid from [date]</t>
  </si>
  <si>
    <t>Discount category</t>
  </si>
  <si>
    <t>Delivery status</t>
  </si>
  <si>
    <t>Last change of delivery status [date]</t>
  </si>
  <si>
    <t>Last date of availability</t>
  </si>
  <si>
    <t>Orders placed up to [units]</t>
  </si>
  <si>
    <t>Order shipping occurrence within working [days]</t>
  </si>
  <si>
    <t>Stocking location</t>
  </si>
  <si>
    <t>Minimum Order Quantity [in pieces]</t>
  </si>
  <si>
    <t>Multipack Quantity [in pieces]</t>
  </si>
  <si>
    <t>Packaging Unit [in pieces]</t>
  </si>
  <si>
    <t>Successor or Substitute Product</t>
  </si>
  <si>
    <t>Country of origin</t>
  </si>
  <si>
    <t>European Article Number (EAN)</t>
  </si>
  <si>
    <t>Universal Product Code (UPC)</t>
  </si>
  <si>
    <t>Commodity code</t>
  </si>
  <si>
    <t>Dual use</t>
  </si>
  <si>
    <t>12mths wrty ext FPA-5000 Main Panel Con.</t>
  </si>
  <si>
    <t>EUR</t>
  </si>
  <si>
    <t>S3 - available</t>
  </si>
  <si>
    <t>Contact Customer Service</t>
  </si>
  <si>
    <t>Software/Service</t>
  </si>
  <si>
    <t>No</t>
  </si>
  <si>
    <t>12mths wrty ext FPA-5000 Remote Keypad</t>
  </si>
  <si>
    <t>EWE-FPA1200-IW</t>
  </si>
  <si>
    <t>F.01U.360.728</t>
  </si>
  <si>
    <t>12mths wrty ext FPA-1200</t>
  </si>
  <si>
    <t>12mths wrty ext Fire Peripheral Device</t>
  </si>
  <si>
    <t>12mths wrty ext  FPA-5000 LSN 1500 Mod.</t>
  </si>
  <si>
    <t>12mths wrty ext  FPA-5000 Panel Module</t>
  </si>
  <si>
    <t>F.01U.360.732</t>
  </si>
  <si>
    <t>12mths wrty ext DS10 DIN tone sounder</t>
  </si>
  <si>
    <t>12mths wrty ext FAP520 detector</t>
  </si>
  <si>
    <t>F.01U.360.734</t>
  </si>
  <si>
    <t>12mths wrty ext FAP500 detector</t>
  </si>
  <si>
    <t>12mths wrty ext  Conventional Fire panel</t>
  </si>
  <si>
    <t>12mths wrty ext Fire Point Detector</t>
  </si>
  <si>
    <t>12mths wrty ext UPS2426 Power Supply</t>
  </si>
  <si>
    <t>F.01U.360.756</t>
  </si>
  <si>
    <t>12mths wrty ext  FCS-320</t>
  </si>
  <si>
    <t>EWE-FAS420-IW</t>
  </si>
  <si>
    <t>F.01U.360.760</t>
  </si>
  <si>
    <t xml:space="preserve">12mths wrty ext  FAS-420 TM </t>
  </si>
  <si>
    <t>12mths wrty ext Aviotec starlight 8000</t>
  </si>
  <si>
    <t>EWE-D296-IW</t>
  </si>
  <si>
    <t>F.01U.360.767</t>
  </si>
  <si>
    <t>12mths wrty ext D296</t>
  </si>
  <si>
    <t>EWE-FPA100-IW</t>
  </si>
  <si>
    <t>F.01U.360.773</t>
  </si>
  <si>
    <t>12mths wrty ext FPA 1000 panel</t>
  </si>
  <si>
    <t>F.01U.360.774</t>
  </si>
  <si>
    <t>12mths wrty ext Fire Display Module</t>
  </si>
  <si>
    <t>stara CENA REUP PLN</t>
  </si>
  <si>
    <t>F.01U.398.453</t>
  </si>
  <si>
    <t>Remote Serive</t>
  </si>
  <si>
    <t>4.998.115.785</t>
  </si>
  <si>
    <t>F.01U.064.688</t>
  </si>
  <si>
    <t>CENA EUR</t>
  </si>
  <si>
    <t>Modules FPA-5000 and AVENAR Panels</t>
  </si>
  <si>
    <t>Housings for Frame Installation AVENAR Panel 8000</t>
  </si>
  <si>
    <t>Housings for Wall Mounting AVENAR Panel 8000</t>
  </si>
  <si>
    <t>Power Supplies AVENAR Panel 8000</t>
  </si>
  <si>
    <t>Cable Sets FPA-5000 / AVENAR Panel 8000</t>
  </si>
  <si>
    <t>Accessories FPA-5000 / AVENAR Panel 8000</t>
  </si>
  <si>
    <t>0.87</t>
  </si>
  <si>
    <t>Gateway includes remote service licens valid for 3 months. Afterwards 12 month license has to be purchased</t>
  </si>
  <si>
    <t>Batteries</t>
  </si>
  <si>
    <t xml:space="preserve">Batteries </t>
  </si>
  <si>
    <t>IPS-BAT12V-12AH</t>
  </si>
  <si>
    <t>F.01U.579.778</t>
  </si>
  <si>
    <t>Battery 12 V / 10 - 12 Ah</t>
  </si>
  <si>
    <t>Purchase via BU SC</t>
  </si>
  <si>
    <t>3.730</t>
  </si>
  <si>
    <t>IPS-BAT12V-27AH</t>
  </si>
  <si>
    <t>F.01U.579.781</t>
  </si>
  <si>
    <t>Battery 12 V / 24 - 27 Ah</t>
  </si>
  <si>
    <t>7.96</t>
  </si>
  <si>
    <t>IPS-BAT12V-45AH</t>
  </si>
  <si>
    <t>F.01U.579.782</t>
  </si>
  <si>
    <t>Battery 12 V / 38 - 45 Ah</t>
  </si>
  <si>
    <t>13.520</t>
  </si>
  <si>
    <t>7050 003 95473</t>
  </si>
  <si>
    <t>FAP-425-DOTCO-R</t>
  </si>
  <si>
    <t>F.01U.395.473</t>
  </si>
  <si>
    <t>Detector dual-optical/thermal/CO</t>
  </si>
  <si>
    <t>0,082</t>
  </si>
  <si>
    <t>4060039133199</t>
  </si>
  <si>
    <t>85369095</t>
  </si>
  <si>
    <t>85365019</t>
  </si>
  <si>
    <t>One unit contains 100 pcs. When 200 clips needed, order 2 units</t>
  </si>
  <si>
    <t>85319000</t>
  </si>
  <si>
    <t>7050 003 59432</t>
  </si>
  <si>
    <t>7050 003 59433</t>
  </si>
  <si>
    <t>7050 003 59434</t>
  </si>
  <si>
    <t>7050 003 59435</t>
  </si>
  <si>
    <t>7050 003 59438</t>
  </si>
  <si>
    <t>7050 003 59436</t>
  </si>
  <si>
    <t>7050 003 59437</t>
  </si>
  <si>
    <r>
      <t xml:space="preserve">not EN54-23 conform. </t>
    </r>
    <r>
      <rPr>
        <sz val="6"/>
        <color rgb="FF0000FF"/>
        <rFont val="Arial"/>
        <family val="2"/>
      </rPr>
      <t>Sales only until 31.08.2023</t>
    </r>
  </si>
  <si>
    <t xml:space="preserve">Czujka optyczno-termiczno-chemiczna z sensorem CO -  Dual Ray z przełącznikami obrotowymi </t>
  </si>
  <si>
    <t>T3</t>
  </si>
  <si>
    <t>Training AVENAR panel - Master</t>
  </si>
  <si>
    <t>Training AVENAR panel - Expert</t>
  </si>
  <si>
    <t>Expected availability 10.2023</t>
  </si>
  <si>
    <t>3.285</t>
  </si>
  <si>
    <t>AI-VFD Bullet 4MP 4.4-10mm IP67</t>
  </si>
  <si>
    <t>F.01U.406.348</t>
  </si>
  <si>
    <t>FCS-8000-VFD-I</t>
  </si>
  <si>
    <t>7050 004 06348</t>
  </si>
  <si>
    <t>REUP EMEA</t>
  </si>
  <si>
    <t>BU Fire reference REUP List Q3-4 / 2023  V1.3</t>
  </si>
  <si>
    <t>REUR PL</t>
  </si>
  <si>
    <t>AI-VFD Bullet 4MP 4.4-10mm IP67- kamera do inteligentnej wideo detekcji pożaru.</t>
  </si>
  <si>
    <t>Niedostępny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</si>
</sst>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[$PLN]"/>
    <numFmt numFmtId="165" formatCode="_(* #,##0.00_);_(* \(#,##0.00\);_(* &quot;-&quot;??_);_(@_)"/>
    <numFmt numFmtId="166" formatCode="0.000"/>
  </numFmts>
  <fonts count="68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name val="Bosch Office Sans"/>
      <family val="2"/>
      <charset val="238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sz val="10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8"/>
      <color rgb="FF002060"/>
      <name val="Arial"/>
      <family val="2"/>
    </font>
    <font>
      <b/>
      <sz val="14"/>
      <color rgb="FF00008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color rgb="FF006100"/>
      <name val="Arial"/>
      <family val="2"/>
    </font>
    <font>
      <b/>
      <sz val="7"/>
      <name val="Arial"/>
      <family val="2"/>
    </font>
    <font>
      <sz val="6"/>
      <color rgb="FF0000FF"/>
      <name val="Arial"/>
      <family val="2"/>
    </font>
    <font>
      <sz val="8"/>
      <color rgb="FF0000FF"/>
      <name val="Arial"/>
      <family val="2"/>
    </font>
    <font>
      <b/>
      <sz val="6"/>
      <color rgb="FF0000FF"/>
      <name val="Arial"/>
      <family val="2"/>
    </font>
    <font>
      <sz val="6"/>
      <name val="Bosch Office Sans"/>
      <family val="2"/>
    </font>
    <font>
      <b/>
      <sz val="6"/>
      <name val="Arial"/>
      <family val="2"/>
    </font>
    <font>
      <u/>
      <sz val="6"/>
      <name val="Arial"/>
      <family val="2"/>
    </font>
    <font>
      <b/>
      <sz val="8"/>
      <name val="Arial"/>
      <family val="2"/>
      <charset val="238"/>
    </font>
    <font>
      <sz val="8"/>
      <color rgb="FF002F8E"/>
      <name val="Bosch Office Sans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sz val="7"/>
      <color theme="1"/>
      <name val="Arial"/>
      <family val="2"/>
    </font>
    <font>
      <b/>
      <sz val="8"/>
      <color rgb="FF0000FF"/>
      <name val="Arial"/>
      <family val="2"/>
    </font>
    <font>
      <sz val="6"/>
      <name val="Bosch Office Sans"/>
      <family val="2"/>
      <charset val="238"/>
    </font>
    <font>
      <b/>
      <sz val="8"/>
      <color rgb="FF0000CC"/>
      <name val="Bosch Office Sans"/>
    </font>
    <font>
      <sz val="8"/>
      <name val="Bosch Office Sans"/>
    </font>
    <font>
      <sz val="8"/>
      <color theme="0" tint="-0.34998626667073579"/>
      <name val="Bosch Office Sans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99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4">
    <xf numFmtId="0" fontId="0" fillId="0" borderId="0"/>
    <xf numFmtId="0" fontId="4" fillId="0" borderId="0"/>
    <xf numFmtId="0" fontId="5" fillId="0" borderId="0"/>
    <xf numFmtId="0" fontId="4" fillId="0" borderId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7" fillId="11" borderId="0" applyNumberFormat="0" applyBorder="0" applyAlignment="0" applyProtection="0"/>
    <xf numFmtId="0" fontId="36" fillId="0" borderId="0" applyNumberFormat="0" applyFill="0" applyAlignment="0" applyProtection="0"/>
    <xf numFmtId="0" fontId="36" fillId="0" borderId="0" applyNumberFormat="0" applyFill="0" applyAlignment="0" applyProtection="0"/>
    <xf numFmtId="43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</cellStyleXfs>
  <cellXfs count="639">
    <xf numFmtId="0" fontId="0" fillId="0" borderId="0" xfId="0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 applyProtection="1">
      <alignment horizontal="left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0" fillId="5" borderId="21" xfId="0" applyFill="1" applyBorder="1"/>
    <xf numFmtId="0" fontId="0" fillId="5" borderId="22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10" xfId="0" applyFont="1" applyFill="1" applyBorder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/>
    <xf numFmtId="0" fontId="3" fillId="0" borderId="0" xfId="0" applyFont="1" applyFill="1" applyBorder="1" applyProtection="1"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7" fillId="5" borderId="0" xfId="0" applyFont="1" applyFill="1" applyBorder="1"/>
    <xf numFmtId="0" fontId="18" fillId="5" borderId="0" xfId="0" applyFont="1" applyFill="1" applyBorder="1"/>
    <xf numFmtId="0" fontId="19" fillId="0" borderId="0" xfId="0" applyFont="1" applyFill="1" applyBorder="1" applyProtection="1">
      <protection locked="0"/>
    </xf>
    <xf numFmtId="1" fontId="2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3" fillId="0" borderId="0" xfId="0" applyFont="1" applyFill="1" applyBorder="1" applyProtection="1">
      <protection locked="0"/>
    </xf>
    <xf numFmtId="1" fontId="23" fillId="0" borderId="0" xfId="0" applyNumberFormat="1" applyFont="1" applyBorder="1" applyAlignment="1">
      <alignment horizontal="left" vertical="center"/>
    </xf>
    <xf numFmtId="0" fontId="25" fillId="0" borderId="0" xfId="0" applyFont="1" applyFill="1" applyBorder="1" applyProtection="1">
      <protection locked="0"/>
    </xf>
    <xf numFmtId="1" fontId="25" fillId="0" borderId="0" xfId="0" applyNumberFormat="1" applyFont="1" applyBorder="1" applyAlignment="1">
      <alignment horizontal="left" vertical="center"/>
    </xf>
    <xf numFmtId="0" fontId="26" fillId="0" borderId="0" xfId="0" applyFont="1" applyFill="1" applyBorder="1" applyProtection="1">
      <protection locked="0"/>
    </xf>
    <xf numFmtId="1" fontId="26" fillId="0" borderId="0" xfId="0" applyNumberFormat="1" applyFont="1" applyFill="1" applyBorder="1" applyAlignment="1">
      <alignment horizontal="left" vertical="center"/>
    </xf>
    <xf numFmtId="0" fontId="28" fillId="8" borderId="10" xfId="0" applyFont="1" applyFill="1" applyBorder="1" applyAlignment="1">
      <alignment vertical="center"/>
    </xf>
    <xf numFmtId="0" fontId="28" fillId="8" borderId="10" xfId="0" applyFont="1" applyFill="1" applyBorder="1" applyAlignment="1">
      <alignment horizontal="center" vertical="center"/>
    </xf>
    <xf numFmtId="0" fontId="28" fillId="8" borderId="10" xfId="0" applyFont="1" applyFill="1" applyBorder="1" applyAlignment="1">
      <alignment horizontal="center" vertical="center" wrapText="1"/>
    </xf>
    <xf numFmtId="0" fontId="29" fillId="8" borderId="10" xfId="0" applyFont="1" applyFill="1" applyBorder="1" applyAlignment="1">
      <alignment vertical="center"/>
    </xf>
    <xf numFmtId="1" fontId="2" fillId="0" borderId="2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31" fillId="8" borderId="10" xfId="0" applyFont="1" applyFill="1" applyBorder="1" applyAlignment="1">
      <alignment horizontal="left"/>
    </xf>
    <xf numFmtId="0" fontId="32" fillId="8" borderId="10" xfId="0" applyFont="1" applyFill="1" applyBorder="1" applyAlignment="1">
      <alignment vertical="center"/>
    </xf>
    <xf numFmtId="0" fontId="24" fillId="0" borderId="0" xfId="0" applyFont="1" applyFill="1" applyBorder="1"/>
    <xf numFmtId="0" fontId="24" fillId="0" borderId="0" xfId="0" applyFont="1"/>
    <xf numFmtId="2" fontId="2" fillId="0" borderId="10" xfId="1" applyNumberFormat="1" applyFont="1" applyBorder="1" applyAlignment="1">
      <alignment horizontal="center" vertical="center" wrapText="1"/>
    </xf>
    <xf numFmtId="0" fontId="2" fillId="0" borderId="10" xfId="0" applyFont="1" applyBorder="1"/>
    <xf numFmtId="2" fontId="2" fillId="0" borderId="10" xfId="0" applyNumberFormat="1" applyFont="1" applyBorder="1" applyAlignment="1">
      <alignment horizontal="left" vertical="center" wrapText="1"/>
    </xf>
    <xf numFmtId="2" fontId="33" fillId="0" borderId="10" xfId="0" applyNumberFormat="1" applyFont="1" applyBorder="1" applyAlignment="1">
      <alignment horizontal="left" vertical="center" wrapText="1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0" fontId="5" fillId="0" borderId="0" xfId="0" applyFont="1"/>
    <xf numFmtId="2" fontId="24" fillId="0" borderId="10" xfId="0" applyNumberFormat="1" applyFont="1" applyBorder="1" applyAlignment="1">
      <alignment horizontal="left" vertical="center" wrapText="1"/>
    </xf>
    <xf numFmtId="0" fontId="38" fillId="11" borderId="6" xfId="8" applyFont="1" applyBorder="1" applyAlignment="1">
      <alignment horizontal="center" vertical="center" wrapText="1"/>
    </xf>
    <xf numFmtId="2" fontId="31" fillId="0" borderId="4" xfId="1" applyNumberFormat="1" applyFont="1" applyBorder="1" applyAlignment="1">
      <alignment horizontal="right"/>
    </xf>
    <xf numFmtId="0" fontId="39" fillId="0" borderId="0" xfId="6" applyFont="1" applyAlignment="1">
      <alignment horizontal="left" vertical="center" readingOrder="1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left" vertical="center"/>
    </xf>
    <xf numFmtId="0" fontId="40" fillId="0" borderId="4" xfId="1" applyFont="1" applyBorder="1" applyAlignment="1">
      <alignment horizontal="left" vertical="center"/>
    </xf>
    <xf numFmtId="0" fontId="31" fillId="0" borderId="4" xfId="7" applyNumberFormat="1" applyFont="1" applyFill="1" applyBorder="1" applyAlignment="1">
      <alignment horizontal="right"/>
    </xf>
    <xf numFmtId="0" fontId="7" fillId="4" borderId="1" xfId="1" applyFont="1" applyFill="1" applyBorder="1" applyAlignment="1">
      <alignment horizontal="center" wrapText="1"/>
    </xf>
    <xf numFmtId="14" fontId="7" fillId="0" borderId="1" xfId="1" applyNumberFormat="1" applyFont="1" applyBorder="1"/>
    <xf numFmtId="0" fontId="4" fillId="4" borderId="1" xfId="1" applyFill="1" applyBorder="1" applyAlignment="1">
      <alignment horizontal="center" vertical="center"/>
    </xf>
    <xf numFmtId="0" fontId="32" fillId="4" borderId="1" xfId="1" applyFont="1" applyFill="1" applyBorder="1" applyAlignment="1">
      <alignment horizontal="center" vertical="center"/>
    </xf>
    <xf numFmtId="0" fontId="42" fillId="4" borderId="1" xfId="1" applyFont="1" applyFill="1" applyBorder="1" applyAlignment="1">
      <alignment horizontal="center" vertical="center"/>
    </xf>
    <xf numFmtId="0" fontId="36" fillId="0" borderId="0" xfId="6"/>
    <xf numFmtId="1" fontId="43" fillId="12" borderId="33" xfId="1" applyNumberFormat="1" applyFont="1" applyFill="1" applyBorder="1" applyAlignment="1">
      <alignment horizontal="center" vertical="top" wrapText="1"/>
    </xf>
    <xf numFmtId="1" fontId="44" fillId="12" borderId="33" xfId="1" applyNumberFormat="1" applyFont="1" applyFill="1" applyBorder="1" applyAlignment="1">
      <alignment horizontal="center" vertical="center" wrapText="1"/>
    </xf>
    <xf numFmtId="0" fontId="44" fillId="12" borderId="34" xfId="1" applyFont="1" applyFill="1" applyBorder="1" applyAlignment="1">
      <alignment horizontal="center" vertical="center" wrapText="1"/>
    </xf>
    <xf numFmtId="49" fontId="44" fillId="12" borderId="34" xfId="1" applyNumberFormat="1" applyFont="1" applyFill="1" applyBorder="1" applyAlignment="1">
      <alignment horizontal="center" vertical="center" wrapText="1"/>
    </xf>
    <xf numFmtId="0" fontId="32" fillId="13" borderId="34" xfId="1" applyFont="1" applyFill="1" applyBorder="1" applyAlignment="1">
      <alignment horizontal="center" vertical="center" wrapText="1"/>
    </xf>
    <xf numFmtId="0" fontId="44" fillId="12" borderId="35" xfId="1" applyFont="1" applyFill="1" applyBorder="1" applyAlignment="1">
      <alignment horizontal="center" vertical="center" wrapText="1"/>
    </xf>
    <xf numFmtId="0" fontId="41" fillId="11" borderId="36" xfId="8" applyFont="1" applyBorder="1" applyAlignment="1">
      <alignment horizontal="center" vertical="center" wrapText="1"/>
    </xf>
    <xf numFmtId="1" fontId="7" fillId="14" borderId="4" xfId="1" applyNumberFormat="1" applyFont="1" applyFill="1" applyBorder="1" applyAlignment="1" applyProtection="1">
      <alignment horizontal="left"/>
      <protection locked="0"/>
    </xf>
    <xf numFmtId="1" fontId="32" fillId="14" borderId="4" xfId="1" applyNumberFormat="1" applyFont="1" applyFill="1" applyBorder="1" applyAlignment="1" applyProtection="1">
      <alignment horizontal="left"/>
      <protection locked="0"/>
    </xf>
    <xf numFmtId="49" fontId="42" fillId="14" borderId="4" xfId="1" applyNumberFormat="1" applyFont="1" applyFill="1" applyBorder="1" applyAlignment="1">
      <alignment horizontal="left" vertical="top"/>
    </xf>
    <xf numFmtId="49" fontId="32" fillId="14" borderId="4" xfId="1" applyNumberFormat="1" applyFont="1" applyFill="1" applyBorder="1" applyAlignment="1" applyProtection="1">
      <alignment horizontal="left" wrapText="1"/>
      <protection locked="0"/>
    </xf>
    <xf numFmtId="49" fontId="32" fillId="14" borderId="4" xfId="1" applyNumberFormat="1" applyFont="1" applyFill="1" applyBorder="1" applyAlignment="1" applyProtection="1">
      <alignment horizontal="center" vertical="center" wrapText="1"/>
      <protection locked="0"/>
    </xf>
    <xf numFmtId="9" fontId="46" fillId="14" borderId="4" xfId="7" applyFont="1" applyFill="1" applyBorder="1" applyAlignment="1" applyProtection="1">
      <alignment horizontal="right" vertical="center" wrapText="1"/>
      <protection locked="0"/>
    </xf>
    <xf numFmtId="49" fontId="32" fillId="14" borderId="4" xfId="1" applyNumberFormat="1" applyFont="1" applyFill="1" applyBorder="1" applyAlignment="1" applyProtection="1">
      <alignment horizontal="center"/>
      <protection locked="0"/>
    </xf>
    <xf numFmtId="49" fontId="32" fillId="14" borderId="7" xfId="1" applyNumberFormat="1" applyFont="1" applyFill="1" applyBorder="1" applyAlignment="1" applyProtection="1">
      <alignment horizontal="center"/>
      <protection locked="0"/>
    </xf>
    <xf numFmtId="1" fontId="47" fillId="12" borderId="0" xfId="1" applyNumberFormat="1" applyFont="1" applyFill="1" applyAlignment="1">
      <alignment horizontal="left" vertical="top"/>
    </xf>
    <xf numFmtId="1" fontId="48" fillId="12" borderId="0" xfId="1" applyNumberFormat="1" applyFont="1" applyFill="1" applyAlignment="1" applyProtection="1">
      <alignment horizontal="left" vertical="top"/>
      <protection locked="0"/>
    </xf>
    <xf numFmtId="49" fontId="48" fillId="12" borderId="0" xfId="1" applyNumberFormat="1" applyFont="1" applyFill="1" applyAlignment="1" applyProtection="1">
      <alignment horizontal="left" vertical="top"/>
      <protection locked="0"/>
    </xf>
    <xf numFmtId="0" fontId="48" fillId="12" borderId="0" xfId="1" applyFont="1" applyFill="1" applyAlignment="1" applyProtection="1">
      <alignment horizontal="left" vertical="top" wrapText="1"/>
      <protection locked="0"/>
    </xf>
    <xf numFmtId="0" fontId="48" fillId="12" borderId="0" xfId="1" applyFont="1" applyFill="1" applyAlignment="1" applyProtection="1">
      <alignment horizontal="center" vertical="center" wrapText="1"/>
      <protection locked="0"/>
    </xf>
    <xf numFmtId="9" fontId="48" fillId="12" borderId="0" xfId="7" applyFont="1" applyFill="1" applyBorder="1" applyAlignment="1" applyProtection="1">
      <alignment horizontal="right" vertical="center" wrapText="1"/>
      <protection locked="0"/>
    </xf>
    <xf numFmtId="0" fontId="46" fillId="12" borderId="0" xfId="1" applyFont="1" applyFill="1" applyAlignment="1" applyProtection="1">
      <alignment horizontal="center" vertical="top"/>
      <protection locked="0"/>
    </xf>
    <xf numFmtId="1" fontId="46" fillId="12" borderId="0" xfId="1" applyNumberFormat="1" applyFont="1" applyFill="1" applyAlignment="1" applyProtection="1">
      <alignment horizontal="center" vertical="top"/>
      <protection locked="0"/>
    </xf>
    <xf numFmtId="0" fontId="46" fillId="12" borderId="6" xfId="1" applyFont="1" applyFill="1" applyBorder="1" applyAlignment="1" applyProtection="1">
      <alignment horizontal="center" vertical="top"/>
      <protection locked="0"/>
    </xf>
    <xf numFmtId="1" fontId="49" fillId="0" borderId="0" xfId="1" applyNumberFormat="1" applyFont="1" applyAlignment="1">
      <alignment horizontal="left" vertical="top"/>
    </xf>
    <xf numFmtId="1" fontId="49" fillId="0" borderId="37" xfId="1" applyNumberFormat="1" applyFont="1" applyBorder="1" applyAlignment="1">
      <alignment horizontal="left" vertical="top"/>
    </xf>
    <xf numFmtId="49" fontId="49" fillId="0" borderId="0" xfId="1" applyNumberFormat="1" applyFont="1" applyAlignment="1">
      <alignment horizontal="left" vertical="top"/>
    </xf>
    <xf numFmtId="0" fontId="49" fillId="0" borderId="28" xfId="1" applyFont="1" applyBorder="1" applyAlignment="1">
      <alignment horizontal="left" vertical="top" wrapText="1"/>
    </xf>
    <xf numFmtId="0" fontId="49" fillId="0" borderId="28" xfId="1" applyFont="1" applyBorder="1" applyAlignment="1">
      <alignment horizontal="center" vertical="center" wrapText="1"/>
    </xf>
    <xf numFmtId="165" fontId="42" fillId="0" borderId="28" xfId="12" applyFont="1" applyBorder="1" applyAlignment="1">
      <alignment horizontal="right" vertical="center" wrapText="1"/>
    </xf>
    <xf numFmtId="2" fontId="49" fillId="0" borderId="28" xfId="1" applyNumberFormat="1" applyFont="1" applyBorder="1" applyAlignment="1" applyProtection="1">
      <alignment horizontal="center" vertical="top"/>
      <protection locked="0"/>
    </xf>
    <xf numFmtId="1" fontId="49" fillId="0" borderId="28" xfId="1" applyNumberFormat="1" applyFont="1" applyBorder="1" applyAlignment="1" applyProtection="1">
      <alignment horizontal="center" vertical="top"/>
      <protection locked="0"/>
    </xf>
    <xf numFmtId="166" fontId="49" fillId="0" borderId="28" xfId="1" applyNumberFormat="1" applyFont="1" applyBorder="1" applyAlignment="1" applyProtection="1">
      <alignment horizontal="center" vertical="top"/>
      <protection locked="0"/>
    </xf>
    <xf numFmtId="2" fontId="49" fillId="0" borderId="28" xfId="1" applyNumberFormat="1" applyFont="1" applyBorder="1" applyAlignment="1" applyProtection="1">
      <alignment horizontal="center" vertical="center"/>
      <protection locked="0"/>
    </xf>
    <xf numFmtId="1" fontId="49" fillId="0" borderId="6" xfId="1" applyNumberFormat="1" applyFont="1" applyBorder="1" applyAlignment="1">
      <alignment horizontal="center" vertical="top"/>
    </xf>
    <xf numFmtId="1" fontId="49" fillId="0" borderId="38" xfId="1" applyNumberFormat="1" applyFont="1" applyBorder="1" applyAlignment="1">
      <alignment horizontal="center" vertical="top"/>
    </xf>
    <xf numFmtId="0" fontId="50" fillId="11" borderId="36" xfId="8" applyFont="1" applyBorder="1" applyAlignment="1">
      <alignment horizontal="center" vertical="center" wrapText="1"/>
    </xf>
    <xf numFmtId="0" fontId="4" fillId="0" borderId="0" xfId="1" applyAlignment="1" applyProtection="1">
      <alignment horizontal="center"/>
      <protection locked="0"/>
    </xf>
    <xf numFmtId="14" fontId="41" fillId="11" borderId="36" xfId="8" applyNumberFormat="1" applyFont="1" applyBorder="1" applyAlignment="1">
      <alignment horizontal="center" vertical="center" wrapText="1"/>
    </xf>
    <xf numFmtId="1" fontId="42" fillId="0" borderId="0" xfId="1" applyNumberFormat="1" applyFont="1" applyAlignment="1">
      <alignment horizontal="left" vertical="top"/>
    </xf>
    <xf numFmtId="1" fontId="42" fillId="0" borderId="37" xfId="1" applyNumberFormat="1" applyFont="1" applyBorder="1" applyAlignment="1">
      <alignment horizontal="left" vertical="top"/>
    </xf>
    <xf numFmtId="49" fontId="42" fillId="0" borderId="0" xfId="1" applyNumberFormat="1" applyFont="1" applyAlignment="1">
      <alignment horizontal="left" vertical="top"/>
    </xf>
    <xf numFmtId="0" fontId="42" fillId="0" borderId="28" xfId="1" applyFont="1" applyBorder="1" applyAlignment="1">
      <alignment horizontal="left" vertical="top" wrapText="1"/>
    </xf>
    <xf numFmtId="0" fontId="42" fillId="0" borderId="28" xfId="1" applyFont="1" applyBorder="1" applyAlignment="1">
      <alignment horizontal="center" vertical="center" wrapText="1"/>
    </xf>
    <xf numFmtId="2" fontId="42" fillId="0" borderId="28" xfId="1" applyNumberFormat="1" applyFont="1" applyBorder="1" applyAlignment="1" applyProtection="1">
      <alignment horizontal="center" vertical="top"/>
      <protection locked="0"/>
    </xf>
    <xf numFmtId="1" fontId="42" fillId="0" borderId="28" xfId="1" applyNumberFormat="1" applyFont="1" applyBorder="1" applyAlignment="1" applyProtection="1">
      <alignment horizontal="center" vertical="top"/>
      <protection locked="0"/>
    </xf>
    <xf numFmtId="2" fontId="42" fillId="0" borderId="28" xfId="1" applyNumberFormat="1" applyFont="1" applyBorder="1" applyAlignment="1" applyProtection="1">
      <alignment horizontal="center" vertical="center"/>
      <protection locked="0"/>
    </xf>
    <xf numFmtId="1" fontId="42" fillId="0" borderId="6" xfId="1" applyNumberFormat="1" applyFont="1" applyBorder="1" applyAlignment="1">
      <alignment horizontal="center" vertical="top"/>
    </xf>
    <xf numFmtId="1" fontId="42" fillId="0" borderId="38" xfId="1" applyNumberFormat="1" applyFont="1" applyBorder="1" applyAlignment="1">
      <alignment horizontal="center" vertical="top"/>
    </xf>
    <xf numFmtId="0" fontId="49" fillId="0" borderId="0" xfId="1" applyFont="1" applyAlignment="1">
      <alignment horizontal="left" vertical="top" wrapText="1"/>
    </xf>
    <xf numFmtId="0" fontId="49" fillId="0" borderId="37" xfId="1" applyFont="1" applyBorder="1" applyAlignment="1">
      <alignment horizontal="left" vertical="top" wrapText="1"/>
    </xf>
    <xf numFmtId="49" fontId="49" fillId="0" borderId="28" xfId="1" applyNumberFormat="1" applyFont="1" applyBorder="1" applyAlignment="1">
      <alignment horizontal="left" vertical="top" wrapText="1"/>
    </xf>
    <xf numFmtId="0" fontId="49" fillId="0" borderId="28" xfId="1" applyFont="1" applyBorder="1" applyAlignment="1">
      <alignment horizontal="center" vertical="top" wrapText="1"/>
    </xf>
    <xf numFmtId="1" fontId="49" fillId="0" borderId="38" xfId="1" applyNumberFormat="1" applyFont="1" applyBorder="1" applyAlignment="1">
      <alignment horizontal="center" vertical="top" wrapText="1"/>
    </xf>
    <xf numFmtId="1" fontId="51" fillId="12" borderId="0" xfId="1" applyNumberFormat="1" applyFont="1" applyFill="1" applyAlignment="1">
      <alignment horizontal="left" vertical="top"/>
    </xf>
    <xf numFmtId="0" fontId="41" fillId="12" borderId="0" xfId="1" applyFont="1" applyFill="1" applyAlignment="1" applyProtection="1">
      <alignment horizontal="left" vertical="top" wrapText="1"/>
      <protection locked="0"/>
    </xf>
    <xf numFmtId="49" fontId="41" fillId="12" borderId="0" xfId="1" applyNumberFormat="1" applyFont="1" applyFill="1" applyAlignment="1" applyProtection="1">
      <alignment horizontal="left" vertical="top" wrapText="1"/>
      <protection locked="0"/>
    </xf>
    <xf numFmtId="0" fontId="41" fillId="12" borderId="0" xfId="1" applyFont="1" applyFill="1" applyAlignment="1" applyProtection="1">
      <alignment horizontal="center" vertical="center" wrapText="1"/>
      <protection locked="0"/>
    </xf>
    <xf numFmtId="9" fontId="41" fillId="12" borderId="0" xfId="7" applyFont="1" applyFill="1" applyBorder="1" applyAlignment="1" applyProtection="1">
      <alignment horizontal="right" vertical="center" wrapText="1"/>
      <protection locked="0"/>
    </xf>
    <xf numFmtId="2" fontId="32" fillId="12" borderId="0" xfId="1" applyNumberFormat="1" applyFont="1" applyFill="1" applyAlignment="1" applyProtection="1">
      <alignment horizontal="center" vertical="top"/>
      <protection locked="0"/>
    </xf>
    <xf numFmtId="1" fontId="32" fillId="12" borderId="0" xfId="1" applyNumberFormat="1" applyFont="1" applyFill="1" applyAlignment="1" applyProtection="1">
      <alignment horizontal="center" vertical="top"/>
      <protection locked="0"/>
    </xf>
    <xf numFmtId="0" fontId="32" fillId="12" borderId="0" xfId="1" applyFont="1" applyFill="1" applyAlignment="1" applyProtection="1">
      <alignment horizontal="center" vertical="top"/>
      <protection locked="0"/>
    </xf>
    <xf numFmtId="0" fontId="32" fillId="12" borderId="0" xfId="1" applyFont="1" applyFill="1" applyAlignment="1" applyProtection="1">
      <alignment horizontal="center" vertical="center"/>
      <protection locked="0"/>
    </xf>
    <xf numFmtId="0" fontId="32" fillId="12" borderId="6" xfId="1" applyFont="1" applyFill="1" applyBorder="1" applyAlignment="1" applyProtection="1">
      <alignment horizontal="center" vertical="top"/>
      <protection locked="0"/>
    </xf>
    <xf numFmtId="0" fontId="42" fillId="0" borderId="0" xfId="1" applyFont="1" applyAlignment="1">
      <alignment horizontal="left" vertical="top" wrapText="1"/>
    </xf>
    <xf numFmtId="0" fontId="42" fillId="0" borderId="37" xfId="1" applyFont="1" applyBorder="1" applyAlignment="1">
      <alignment horizontal="left" vertical="top" wrapText="1"/>
    </xf>
    <xf numFmtId="49" fontId="42" fillId="0" borderId="28" xfId="1" applyNumberFormat="1" applyFont="1" applyBorder="1" applyAlignment="1">
      <alignment horizontal="left" vertical="top" wrapText="1"/>
    </xf>
    <xf numFmtId="0" fontId="42" fillId="0" borderId="28" xfId="1" applyFont="1" applyBorder="1" applyAlignment="1">
      <alignment horizontal="center" vertical="top" wrapText="1"/>
    </xf>
    <xf numFmtId="1" fontId="42" fillId="0" borderId="38" xfId="1" applyNumberFormat="1" applyFont="1" applyBorder="1" applyAlignment="1">
      <alignment horizontal="center" vertical="top" wrapText="1"/>
    </xf>
    <xf numFmtId="49" fontId="48" fillId="12" borderId="0" xfId="1" applyNumberFormat="1" applyFont="1" applyFill="1" applyAlignment="1" applyProtection="1">
      <alignment horizontal="left" vertical="top" wrapText="1"/>
      <protection locked="0"/>
    </xf>
    <xf numFmtId="2" fontId="46" fillId="12" borderId="0" xfId="1" applyNumberFormat="1" applyFont="1" applyFill="1" applyAlignment="1" applyProtection="1">
      <alignment horizontal="center" vertical="top"/>
      <protection locked="0"/>
    </xf>
    <xf numFmtId="0" fontId="46" fillId="12" borderId="0" xfId="1" applyFont="1" applyFill="1" applyAlignment="1" applyProtection="1">
      <alignment horizontal="center" vertical="center"/>
      <protection locked="0"/>
    </xf>
    <xf numFmtId="0" fontId="49" fillId="0" borderId="0" xfId="1" applyFont="1" applyAlignment="1">
      <alignment horizontal="center" vertical="center" wrapText="1"/>
    </xf>
    <xf numFmtId="0" fontId="49" fillId="0" borderId="0" xfId="1" applyFont="1" applyAlignment="1">
      <alignment horizontal="center" vertical="top" wrapText="1"/>
    </xf>
    <xf numFmtId="2" fontId="49" fillId="0" borderId="0" xfId="1" applyNumberFormat="1" applyFont="1" applyAlignment="1" applyProtection="1">
      <alignment horizontal="center" vertical="top"/>
      <protection locked="0"/>
    </xf>
    <xf numFmtId="2" fontId="49" fillId="0" borderId="0" xfId="1" applyNumberFormat="1" applyFont="1" applyAlignment="1" applyProtection="1">
      <alignment horizontal="center" vertical="center"/>
      <protection locked="0"/>
    </xf>
    <xf numFmtId="0" fontId="46" fillId="12" borderId="0" xfId="1" applyFont="1" applyFill="1" applyAlignment="1" applyProtection="1">
      <alignment horizontal="center" vertical="top" wrapText="1"/>
      <protection locked="0"/>
    </xf>
    <xf numFmtId="49" fontId="49" fillId="0" borderId="28" xfId="1" applyNumberFormat="1" applyFont="1" applyBorder="1" applyAlignment="1" applyProtection="1">
      <alignment horizontal="center" vertical="center"/>
      <protection locked="0"/>
    </xf>
    <xf numFmtId="49" fontId="42" fillId="0" borderId="28" xfId="1" applyNumberFormat="1" applyFont="1" applyBorder="1" applyAlignment="1" applyProtection="1">
      <alignment horizontal="center" vertical="center"/>
      <protection locked="0"/>
    </xf>
    <xf numFmtId="2" fontId="52" fillId="0" borderId="28" xfId="1" applyNumberFormat="1" applyFont="1" applyBorder="1" applyAlignment="1" applyProtection="1">
      <alignment horizontal="center" vertical="top"/>
      <protection locked="0"/>
    </xf>
    <xf numFmtId="1" fontId="49" fillId="0" borderId="38" xfId="1" applyNumberFormat="1" applyFont="1" applyBorder="1" applyAlignment="1" applyProtection="1">
      <alignment horizontal="center" vertical="center"/>
      <protection locked="0"/>
    </xf>
    <xf numFmtId="165" fontId="42" fillId="0" borderId="28" xfId="12" applyFont="1" applyBorder="1" applyAlignment="1">
      <alignment horizontal="center" vertical="center" wrapText="1"/>
    </xf>
    <xf numFmtId="2" fontId="42" fillId="0" borderId="0" xfId="1" applyNumberFormat="1" applyFont="1" applyAlignment="1" applyProtection="1">
      <alignment horizontal="center" vertical="top"/>
      <protection locked="0"/>
    </xf>
    <xf numFmtId="1" fontId="42" fillId="0" borderId="6" xfId="1" applyNumberFormat="1" applyFont="1" applyBorder="1" applyAlignment="1" applyProtection="1">
      <alignment horizontal="center" vertical="center"/>
      <protection locked="0"/>
    </xf>
    <xf numFmtId="0" fontId="4" fillId="0" borderId="0" xfId="6" applyFont="1"/>
    <xf numFmtId="2" fontId="49" fillId="0" borderId="37" xfId="1" applyNumberFormat="1" applyFont="1" applyBorder="1" applyAlignment="1">
      <alignment horizontal="left" vertical="top" wrapText="1"/>
    </xf>
    <xf numFmtId="2" fontId="49" fillId="0" borderId="28" xfId="1" applyNumberFormat="1" applyFont="1" applyBorder="1" applyAlignment="1">
      <alignment horizontal="left" vertical="top" wrapText="1"/>
    </xf>
    <xf numFmtId="2" fontId="49" fillId="0" borderId="28" xfId="1" applyNumberFormat="1" applyFont="1" applyBorder="1" applyAlignment="1">
      <alignment horizontal="center" vertical="top" wrapText="1"/>
    </xf>
    <xf numFmtId="1" fontId="49" fillId="0" borderId="28" xfId="1" applyNumberFormat="1" applyFont="1" applyBorder="1" applyAlignment="1" applyProtection="1">
      <alignment horizontal="center" vertical="center"/>
      <protection locked="0"/>
    </xf>
    <xf numFmtId="0" fontId="42" fillId="0" borderId="0" xfId="1" applyFont="1" applyAlignment="1">
      <alignment horizontal="left" vertical="top"/>
    </xf>
    <xf numFmtId="0" fontId="42" fillId="0" borderId="28" xfId="1" applyFont="1" applyBorder="1" applyAlignment="1" applyProtection="1">
      <alignment horizontal="left" vertical="top"/>
      <protection locked="0"/>
    </xf>
    <xf numFmtId="1" fontId="42" fillId="0" borderId="28" xfId="1" applyNumberFormat="1" applyFont="1" applyBorder="1" applyAlignment="1">
      <alignment horizontal="center" vertical="top"/>
    </xf>
    <xf numFmtId="49" fontId="42" fillId="0" borderId="28" xfId="1" applyNumberFormat="1" applyFont="1" applyBorder="1" applyAlignment="1">
      <alignment horizontal="center" vertical="top"/>
    </xf>
    <xf numFmtId="1" fontId="42" fillId="0" borderId="0" xfId="1" applyNumberFormat="1" applyFont="1" applyAlignment="1" applyProtection="1">
      <alignment horizontal="center" vertical="top"/>
      <protection locked="0"/>
    </xf>
    <xf numFmtId="0" fontId="42" fillId="0" borderId="0" xfId="1" applyFont="1" applyAlignment="1">
      <alignment horizontal="center" vertical="top" wrapText="1"/>
    </xf>
    <xf numFmtId="14" fontId="48" fillId="11" borderId="36" xfId="8" applyNumberFormat="1" applyFont="1" applyBorder="1" applyAlignment="1">
      <alignment horizontal="center" vertical="center" wrapText="1"/>
    </xf>
    <xf numFmtId="1" fontId="49" fillId="0" borderId="38" xfId="1" applyNumberFormat="1" applyFont="1" applyBorder="1" applyAlignment="1">
      <alignment horizontal="center" vertical="center" wrapText="1"/>
    </xf>
    <xf numFmtId="1" fontId="46" fillId="14" borderId="1" xfId="1" applyNumberFormat="1" applyFont="1" applyFill="1" applyBorder="1" applyAlignment="1" applyProtection="1">
      <alignment horizontal="left"/>
      <protection locked="0"/>
    </xf>
    <xf numFmtId="49" fontId="46" fillId="14" borderId="1" xfId="1" applyNumberFormat="1" applyFont="1" applyFill="1" applyBorder="1" applyAlignment="1" applyProtection="1">
      <alignment horizontal="left" wrapText="1"/>
      <protection locked="0"/>
    </xf>
    <xf numFmtId="49" fontId="46" fillId="14" borderId="1" xfId="1" applyNumberFormat="1" applyFont="1" applyFill="1" applyBorder="1" applyAlignment="1" applyProtection="1">
      <alignment horizontal="center" vertical="center" wrapText="1"/>
      <protection locked="0"/>
    </xf>
    <xf numFmtId="9" fontId="46" fillId="14" borderId="1" xfId="7" applyFont="1" applyFill="1" applyBorder="1" applyAlignment="1" applyProtection="1">
      <alignment horizontal="right" vertical="center" wrapText="1"/>
      <protection locked="0"/>
    </xf>
    <xf numFmtId="49" fontId="46" fillId="14" borderId="1" xfId="1" applyNumberFormat="1" applyFont="1" applyFill="1" applyBorder="1" applyAlignment="1" applyProtection="1">
      <alignment horizontal="center" wrapText="1"/>
      <protection locked="0"/>
    </xf>
    <xf numFmtId="49" fontId="46" fillId="14" borderId="1" xfId="1" applyNumberFormat="1" applyFont="1" applyFill="1" applyBorder="1" applyAlignment="1" applyProtection="1">
      <alignment horizontal="center"/>
      <protection locked="0"/>
    </xf>
    <xf numFmtId="2" fontId="46" fillId="14" borderId="40" xfId="1" applyNumberFormat="1" applyFont="1" applyFill="1" applyBorder="1" applyAlignment="1" applyProtection="1">
      <alignment horizontal="center"/>
      <protection locked="0"/>
    </xf>
    <xf numFmtId="14" fontId="53" fillId="11" borderId="36" xfId="8" applyNumberFormat="1" applyFont="1" applyBorder="1" applyAlignment="1">
      <alignment horizontal="center" vertical="center" wrapText="1"/>
    </xf>
    <xf numFmtId="0" fontId="49" fillId="0" borderId="28" xfId="1" applyFont="1" applyBorder="1" applyAlignment="1">
      <alignment horizontal="left" vertical="center" wrapText="1"/>
    </xf>
    <xf numFmtId="165" fontId="49" fillId="0" borderId="28" xfId="12" applyFont="1" applyFill="1" applyBorder="1" applyAlignment="1">
      <alignment horizontal="center" vertical="center" wrapText="1"/>
    </xf>
    <xf numFmtId="49" fontId="49" fillId="0" borderId="28" xfId="1" applyNumberFormat="1" applyFont="1" applyBorder="1" applyAlignment="1">
      <alignment horizontal="left" vertical="top"/>
    </xf>
    <xf numFmtId="49" fontId="46" fillId="12" borderId="0" xfId="1" applyNumberFormat="1" applyFont="1" applyFill="1" applyAlignment="1" applyProtection="1">
      <alignment horizontal="left" wrapText="1"/>
      <protection locked="0"/>
    </xf>
    <xf numFmtId="49" fontId="46" fillId="12" borderId="0" xfId="1" applyNumberFormat="1" applyFont="1" applyFill="1" applyAlignment="1" applyProtection="1">
      <alignment horizontal="center" vertical="center" wrapText="1"/>
      <protection locked="0"/>
    </xf>
    <xf numFmtId="9" fontId="46" fillId="12" borderId="0" xfId="7" applyFont="1" applyFill="1" applyBorder="1" applyAlignment="1" applyProtection="1">
      <alignment horizontal="right" vertical="center" wrapText="1"/>
      <protection locked="0"/>
    </xf>
    <xf numFmtId="49" fontId="46" fillId="12" borderId="0" xfId="1" applyNumberFormat="1" applyFont="1" applyFill="1" applyAlignment="1" applyProtection="1">
      <alignment horizontal="center"/>
      <protection locked="0"/>
    </xf>
    <xf numFmtId="49" fontId="46" fillId="12" borderId="0" xfId="1" applyNumberFormat="1" applyFont="1" applyFill="1" applyAlignment="1" applyProtection="1">
      <alignment horizontal="center" vertical="center"/>
      <protection locked="0"/>
    </xf>
    <xf numFmtId="1" fontId="49" fillId="0" borderId="28" xfId="1" applyNumberFormat="1" applyFont="1" applyBorder="1" applyAlignment="1">
      <alignment horizontal="left" vertical="top"/>
    </xf>
    <xf numFmtId="1" fontId="49" fillId="0" borderId="28" xfId="1" applyNumberFormat="1" applyFont="1" applyBorder="1" applyAlignment="1" applyProtection="1">
      <alignment horizontal="center" vertical="center" wrapText="1"/>
      <protection locked="0"/>
    </xf>
    <xf numFmtId="1" fontId="49" fillId="0" borderId="41" xfId="1" applyNumberFormat="1" applyFont="1" applyBorder="1" applyAlignment="1" applyProtection="1">
      <alignment horizontal="center" vertical="center" wrapText="1"/>
      <protection locked="0"/>
    </xf>
    <xf numFmtId="1" fontId="32" fillId="14" borderId="1" xfId="1" applyNumberFormat="1" applyFont="1" applyFill="1" applyBorder="1" applyAlignment="1" applyProtection="1">
      <alignment horizontal="left"/>
      <protection locked="0"/>
    </xf>
    <xf numFmtId="49" fontId="32" fillId="14" borderId="1" xfId="1" applyNumberFormat="1" applyFont="1" applyFill="1" applyBorder="1" applyAlignment="1" applyProtection="1">
      <alignment horizontal="left" wrapText="1"/>
      <protection locked="0"/>
    </xf>
    <xf numFmtId="49" fontId="32" fillId="14" borderId="1" xfId="1" applyNumberFormat="1" applyFont="1" applyFill="1" applyBorder="1" applyAlignment="1" applyProtection="1">
      <alignment horizontal="center" vertical="center" wrapText="1"/>
      <protection locked="0"/>
    </xf>
    <xf numFmtId="9" fontId="32" fillId="14" borderId="1" xfId="7" applyFont="1" applyFill="1" applyBorder="1" applyAlignment="1" applyProtection="1">
      <alignment horizontal="right" vertical="center" wrapText="1"/>
      <protection locked="0"/>
    </xf>
    <xf numFmtId="49" fontId="32" fillId="14" borderId="1" xfId="1" applyNumberFormat="1" applyFont="1" applyFill="1" applyBorder="1" applyAlignment="1" applyProtection="1">
      <alignment horizontal="center"/>
      <protection locked="0"/>
    </xf>
    <xf numFmtId="49" fontId="32" fillId="14" borderId="1" xfId="1" applyNumberFormat="1" applyFont="1" applyFill="1" applyBorder="1" applyAlignment="1" applyProtection="1">
      <alignment horizontal="center" wrapText="1"/>
      <protection locked="0"/>
    </xf>
    <xf numFmtId="49" fontId="32" fillId="14" borderId="1" xfId="1" applyNumberFormat="1" applyFont="1" applyFill="1" applyBorder="1" applyAlignment="1" applyProtection="1">
      <alignment horizontal="center" vertical="center"/>
      <protection locked="0"/>
    </xf>
    <xf numFmtId="1" fontId="51" fillId="12" borderId="2" xfId="1" applyNumberFormat="1" applyFont="1" applyFill="1" applyBorder="1" applyAlignment="1">
      <alignment horizontal="left" vertical="top"/>
    </xf>
    <xf numFmtId="0" fontId="41" fillId="12" borderId="2" xfId="1" applyFont="1" applyFill="1" applyBorder="1" applyAlignment="1" applyProtection="1">
      <alignment horizontal="left" vertical="top" wrapText="1"/>
      <protection locked="0"/>
    </xf>
    <xf numFmtId="49" fontId="41" fillId="12" borderId="2" xfId="1" applyNumberFormat="1" applyFont="1" applyFill="1" applyBorder="1" applyAlignment="1" applyProtection="1">
      <alignment horizontal="left" vertical="top" wrapText="1"/>
      <protection locked="0"/>
    </xf>
    <xf numFmtId="0" fontId="41" fillId="12" borderId="2" xfId="1" applyFont="1" applyFill="1" applyBorder="1" applyAlignment="1" applyProtection="1">
      <alignment horizontal="center" vertical="center" wrapText="1"/>
      <protection locked="0"/>
    </xf>
    <xf numFmtId="9" fontId="41" fillId="12" borderId="2" xfId="7" applyFont="1" applyFill="1" applyBorder="1" applyAlignment="1" applyProtection="1">
      <alignment horizontal="right" vertical="center" wrapText="1"/>
      <protection locked="0"/>
    </xf>
    <xf numFmtId="0" fontId="32" fillId="12" borderId="2" xfId="1" applyFont="1" applyFill="1" applyBorder="1" applyAlignment="1" applyProtection="1">
      <alignment horizontal="center" vertical="top"/>
      <protection locked="0"/>
    </xf>
    <xf numFmtId="1" fontId="32" fillId="12" borderId="2" xfId="1" applyNumberFormat="1" applyFont="1" applyFill="1" applyBorder="1" applyAlignment="1" applyProtection="1">
      <alignment horizontal="center" vertical="top"/>
      <protection locked="0"/>
    </xf>
    <xf numFmtId="0" fontId="32" fillId="12" borderId="2" xfId="1" applyFont="1" applyFill="1" applyBorder="1" applyAlignment="1" applyProtection="1">
      <alignment horizontal="center" vertical="center"/>
      <protection locked="0"/>
    </xf>
    <xf numFmtId="49" fontId="42" fillId="0" borderId="28" xfId="1" applyNumberFormat="1" applyFont="1" applyBorder="1" applyAlignment="1">
      <alignment horizontal="left" vertical="top"/>
    </xf>
    <xf numFmtId="0" fontId="42" fillId="0" borderId="28" xfId="1" applyFont="1" applyBorder="1" applyAlignment="1" applyProtection="1">
      <alignment horizontal="left" vertical="top" wrapText="1"/>
      <protection locked="0"/>
    </xf>
    <xf numFmtId="0" fontId="42" fillId="0" borderId="28" xfId="1" applyFont="1" applyBorder="1" applyAlignment="1" applyProtection="1">
      <alignment horizontal="center" vertical="center"/>
      <protection locked="0"/>
    </xf>
    <xf numFmtId="0" fontId="55" fillId="0" borderId="0" xfId="1" applyFont="1"/>
    <xf numFmtId="49" fontId="42" fillId="0" borderId="0" xfId="1" applyNumberFormat="1" applyFont="1"/>
    <xf numFmtId="1" fontId="42" fillId="0" borderId="0" xfId="1" applyNumberFormat="1" applyFont="1" applyAlignment="1" applyProtection="1">
      <alignment horizontal="center"/>
      <protection locked="0"/>
    </xf>
    <xf numFmtId="49" fontId="42" fillId="0" borderId="28" xfId="1" applyNumberFormat="1" applyFont="1" applyBorder="1" applyAlignment="1" applyProtection="1">
      <alignment horizontal="center"/>
      <protection locked="0"/>
    </xf>
    <xf numFmtId="1" fontId="42" fillId="0" borderId="0" xfId="1" applyNumberFormat="1" applyFont="1" applyAlignment="1" applyProtection="1">
      <alignment horizontal="center" vertical="center"/>
      <protection locked="0"/>
    </xf>
    <xf numFmtId="1" fontId="32" fillId="14" borderId="42" xfId="1" applyNumberFormat="1" applyFont="1" applyFill="1" applyBorder="1" applyAlignment="1" applyProtection="1">
      <alignment horizontal="left"/>
      <protection locked="0"/>
    </xf>
    <xf numFmtId="2" fontId="32" fillId="14" borderId="1" xfId="1" applyNumberFormat="1" applyFont="1" applyFill="1" applyBorder="1" applyAlignment="1" applyProtection="1">
      <alignment horizontal="center"/>
      <protection locked="0"/>
    </xf>
    <xf numFmtId="49" fontId="32" fillId="12" borderId="0" xfId="1" applyNumberFormat="1" applyFont="1" applyFill="1" applyAlignment="1" applyProtection="1">
      <alignment horizontal="center" vertical="top"/>
      <protection locked="0"/>
    </xf>
    <xf numFmtId="2" fontId="32" fillId="12" borderId="0" xfId="1" applyNumberFormat="1" applyFont="1" applyFill="1" applyAlignment="1" applyProtection="1">
      <alignment horizontal="left" vertical="top"/>
      <protection locked="0"/>
    </xf>
    <xf numFmtId="2" fontId="32" fillId="12" borderId="0" xfId="1" applyNumberFormat="1" applyFont="1" applyFill="1" applyAlignment="1" applyProtection="1">
      <alignment horizontal="center" vertical="center"/>
      <protection locked="0"/>
    </xf>
    <xf numFmtId="9" fontId="32" fillId="12" borderId="0" xfId="7" applyFont="1" applyFill="1" applyBorder="1" applyAlignment="1" applyProtection="1">
      <alignment horizontal="right" vertical="center"/>
      <protection locked="0"/>
    </xf>
    <xf numFmtId="2" fontId="42" fillId="0" borderId="37" xfId="1" applyNumberFormat="1" applyFont="1" applyBorder="1" applyAlignment="1" applyProtection="1">
      <alignment horizontal="center" vertical="top"/>
      <protection locked="0"/>
    </xf>
    <xf numFmtId="1" fontId="42" fillId="0" borderId="28" xfId="1" applyNumberFormat="1" applyFont="1" applyBorder="1" applyAlignment="1" applyProtection="1">
      <alignment horizontal="center" vertical="center"/>
      <protection locked="0"/>
    </xf>
    <xf numFmtId="1" fontId="42" fillId="0" borderId="28" xfId="1" applyNumberFormat="1" applyFont="1" applyBorder="1" applyAlignment="1" applyProtection="1">
      <alignment horizontal="left" vertical="top" wrapText="1"/>
      <protection locked="0"/>
    </xf>
    <xf numFmtId="1" fontId="51" fillId="12" borderId="37" xfId="1" applyNumberFormat="1" applyFont="1" applyFill="1" applyBorder="1" applyAlignment="1">
      <alignment horizontal="left" vertical="top"/>
    </xf>
    <xf numFmtId="0" fontId="41" fillId="12" borderId="28" xfId="1" applyFont="1" applyFill="1" applyBorder="1" applyAlignment="1" applyProtection="1">
      <alignment horizontal="left" vertical="top" wrapText="1"/>
      <protection locked="0"/>
    </xf>
    <xf numFmtId="49" fontId="41" fillId="12" borderId="28" xfId="1" applyNumberFormat="1" applyFont="1" applyFill="1" applyBorder="1" applyAlignment="1" applyProtection="1">
      <alignment horizontal="left" vertical="top" wrapText="1"/>
      <protection locked="0"/>
    </xf>
    <xf numFmtId="0" fontId="41" fillId="12" borderId="28" xfId="1" applyFont="1" applyFill="1" applyBorder="1" applyAlignment="1" applyProtection="1">
      <alignment horizontal="center" vertical="center" wrapText="1"/>
      <protection locked="0"/>
    </xf>
    <xf numFmtId="9" fontId="41" fillId="12" borderId="28" xfId="7" applyFont="1" applyFill="1" applyBorder="1" applyAlignment="1" applyProtection="1">
      <alignment horizontal="right" vertical="center" wrapText="1"/>
      <protection locked="0"/>
    </xf>
    <xf numFmtId="2" fontId="32" fillId="12" borderId="28" xfId="1" applyNumberFormat="1" applyFont="1" applyFill="1" applyBorder="1" applyAlignment="1" applyProtection="1">
      <alignment horizontal="center" vertical="top"/>
      <protection locked="0"/>
    </xf>
    <xf numFmtId="0" fontId="48" fillId="11" borderId="36" xfId="8" applyFont="1" applyBorder="1" applyAlignment="1">
      <alignment horizontal="center" vertical="center" wrapText="1"/>
    </xf>
    <xf numFmtId="1" fontId="42" fillId="0" borderId="0" xfId="1" applyNumberFormat="1" applyFont="1" applyAlignment="1">
      <alignment horizontal="left" vertical="top" wrapText="1"/>
    </xf>
    <xf numFmtId="1" fontId="42" fillId="0" borderId="0" xfId="1" applyNumberFormat="1" applyFont="1" applyAlignment="1">
      <alignment horizontal="left" vertical="center" wrapText="1"/>
    </xf>
    <xf numFmtId="49" fontId="42" fillId="0" borderId="37" xfId="1" applyNumberFormat="1" applyFont="1" applyBorder="1" applyAlignment="1">
      <alignment horizontal="left" vertical="top"/>
    </xf>
    <xf numFmtId="1" fontId="42" fillId="0" borderId="37" xfId="1" applyNumberFormat="1" applyFont="1" applyBorder="1" applyAlignment="1" applyProtection="1">
      <alignment horizontal="center" vertical="top"/>
      <protection locked="0"/>
    </xf>
    <xf numFmtId="0" fontId="4" fillId="0" borderId="37" xfId="1" applyBorder="1" applyAlignment="1" applyProtection="1">
      <alignment horizontal="center"/>
      <protection locked="0"/>
    </xf>
    <xf numFmtId="1" fontId="42" fillId="0" borderId="37" xfId="1" quotePrefix="1" applyNumberFormat="1" applyFont="1" applyBorder="1" applyAlignment="1">
      <alignment horizontal="left" vertical="top" wrapText="1"/>
    </xf>
    <xf numFmtId="2" fontId="42" fillId="0" borderId="28" xfId="1" applyNumberFormat="1" applyFont="1" applyBorder="1" applyAlignment="1">
      <alignment horizontal="left" vertical="top" wrapText="1"/>
    </xf>
    <xf numFmtId="2" fontId="42" fillId="0" borderId="28" xfId="1" applyNumberFormat="1" applyFont="1" applyBorder="1" applyAlignment="1">
      <alignment horizontal="center" vertical="top" wrapText="1"/>
    </xf>
    <xf numFmtId="1" fontId="42" fillId="0" borderId="28" xfId="1" applyNumberFormat="1" applyFont="1" applyBorder="1" applyAlignment="1">
      <alignment horizontal="center" vertical="top" wrapText="1"/>
    </xf>
    <xf numFmtId="165" fontId="42" fillId="0" borderId="28" xfId="12" applyFont="1" applyBorder="1" applyAlignment="1">
      <alignment horizontal="left" vertical="center" wrapText="1"/>
    </xf>
    <xf numFmtId="0" fontId="42" fillId="0" borderId="28" xfId="1" applyFont="1" applyBorder="1" applyAlignment="1">
      <alignment horizontal="left" vertical="center" wrapText="1"/>
    </xf>
    <xf numFmtId="49" fontId="42" fillId="0" borderId="28" xfId="1" applyNumberFormat="1" applyFont="1" applyBorder="1" applyAlignment="1" applyProtection="1">
      <alignment horizontal="center" vertical="top"/>
      <protection locked="0"/>
    </xf>
    <xf numFmtId="9" fontId="32" fillId="14" borderId="1" xfId="7" applyFont="1" applyFill="1" applyBorder="1" applyAlignment="1" applyProtection="1">
      <alignment horizontal="right" wrapText="1"/>
      <protection locked="0"/>
    </xf>
    <xf numFmtId="1" fontId="42" fillId="0" borderId="0" xfId="1" applyNumberFormat="1" applyFont="1" applyAlignment="1" applyProtection="1">
      <alignment horizontal="left"/>
      <protection locked="0"/>
    </xf>
    <xf numFmtId="0" fontId="42" fillId="0" borderId="0" xfId="6" applyFont="1" applyAlignment="1">
      <alignment horizontal="left" vertical="center" wrapText="1"/>
    </xf>
    <xf numFmtId="49" fontId="32" fillId="14" borderId="1" xfId="1" applyNumberFormat="1" applyFont="1" applyFill="1" applyBorder="1" applyAlignment="1" applyProtection="1">
      <alignment horizontal="left" vertical="center" wrapText="1"/>
      <protection locked="0"/>
    </xf>
    <xf numFmtId="2" fontId="32" fillId="12" borderId="2" xfId="1" applyNumberFormat="1" applyFont="1" applyFill="1" applyBorder="1" applyAlignment="1" applyProtection="1">
      <alignment horizontal="center" vertical="top"/>
      <protection locked="0"/>
    </xf>
    <xf numFmtId="1" fontId="42" fillId="0" borderId="37" xfId="1" applyNumberFormat="1" applyFont="1" applyBorder="1" applyAlignment="1">
      <alignment horizontal="center" vertical="top"/>
    </xf>
    <xf numFmtId="1" fontId="42" fillId="0" borderId="28" xfId="1" applyNumberFormat="1" applyFont="1" applyBorder="1" applyAlignment="1">
      <alignment horizontal="left" vertical="top"/>
    </xf>
    <xf numFmtId="0" fontId="32" fillId="14" borderId="1" xfId="1" applyFont="1" applyFill="1" applyBorder="1" applyAlignment="1" applyProtection="1">
      <alignment horizontal="left"/>
      <protection locked="0"/>
    </xf>
    <xf numFmtId="49" fontId="32" fillId="14" borderId="1" xfId="1" applyNumberFormat="1" applyFont="1" applyFill="1" applyBorder="1" applyAlignment="1" applyProtection="1">
      <alignment horizontal="left"/>
      <protection locked="0"/>
    </xf>
    <xf numFmtId="0" fontId="41" fillId="0" borderId="0" xfId="1" applyFont="1" applyAlignment="1">
      <alignment horizontal="center"/>
    </xf>
    <xf numFmtId="1" fontId="42" fillId="0" borderId="37" xfId="1" applyNumberFormat="1" applyFont="1" applyBorder="1" applyAlignment="1" applyProtection="1">
      <alignment horizontal="center" vertical="center"/>
      <protection locked="0"/>
    </xf>
    <xf numFmtId="0" fontId="48" fillId="0" borderId="0" xfId="6" applyFont="1"/>
    <xf numFmtId="49" fontId="36" fillId="0" borderId="0" xfId="6" applyNumberFormat="1"/>
    <xf numFmtId="0" fontId="36" fillId="0" borderId="0" xfId="6" applyAlignment="1">
      <alignment horizontal="left"/>
    </xf>
    <xf numFmtId="9" fontId="0" fillId="0" borderId="0" xfId="7" applyFont="1" applyAlignment="1">
      <alignment horizontal="right"/>
    </xf>
    <xf numFmtId="0" fontId="40" fillId="0" borderId="0" xfId="6" applyFont="1" applyAlignment="1">
      <alignment vertical="center"/>
    </xf>
    <xf numFmtId="9" fontId="36" fillId="0" borderId="0" xfId="6" applyNumberFormat="1"/>
    <xf numFmtId="0" fontId="30" fillId="17" borderId="0" xfId="9" applyFont="1" applyFill="1" applyAlignment="1">
      <alignment vertical="top" wrapText="1"/>
    </xf>
    <xf numFmtId="0" fontId="30" fillId="17" borderId="0" xfId="9" applyFont="1" applyFill="1" applyAlignment="1">
      <alignment horizontal="left" vertical="top" wrapText="1"/>
    </xf>
    <xf numFmtId="1" fontId="30" fillId="17" borderId="0" xfId="9" applyNumberFormat="1" applyFont="1" applyFill="1" applyAlignment="1">
      <alignment vertical="top" wrapText="1"/>
    </xf>
    <xf numFmtId="0" fontId="30" fillId="17" borderId="43" xfId="10" applyFont="1" applyFill="1" applyBorder="1" applyAlignment="1">
      <alignment vertical="top" wrapText="1"/>
    </xf>
    <xf numFmtId="0" fontId="30" fillId="0" borderId="0" xfId="9" applyFont="1" applyFill="1" applyAlignment="1">
      <alignment vertical="top" wrapText="1"/>
    </xf>
    <xf numFmtId="2" fontId="36" fillId="0" borderId="0" xfId="6" applyNumberFormat="1"/>
    <xf numFmtId="14" fontId="0" fillId="0" borderId="0" xfId="9" applyNumberFormat="1" applyFont="1" applyAlignment="1">
      <alignment horizontal="right" vertical="top"/>
    </xf>
    <xf numFmtId="0" fontId="0" fillId="0" borderId="0" xfId="9" applyFont="1" applyAlignment="1">
      <alignment horizontal="right" vertical="top"/>
    </xf>
    <xf numFmtId="164" fontId="2" fillId="0" borderId="10" xfId="0" applyNumberFormat="1" applyFont="1" applyBorder="1" applyAlignment="1">
      <alignment horizontal="center" vertical="center"/>
    </xf>
    <xf numFmtId="0" fontId="58" fillId="8" borderId="10" xfId="0" applyFont="1" applyFill="1" applyBorder="1" applyAlignment="1">
      <alignment vertical="center"/>
    </xf>
    <xf numFmtId="165" fontId="49" fillId="0" borderId="28" xfId="12" applyFont="1" applyBorder="1" applyAlignment="1">
      <alignment horizontal="right" vertical="center" wrapText="1"/>
    </xf>
    <xf numFmtId="1" fontId="49" fillId="0" borderId="37" xfId="1" quotePrefix="1" applyNumberFormat="1" applyFont="1" applyBorder="1" applyAlignment="1">
      <alignment horizontal="left" vertical="top" wrapText="1"/>
    </xf>
    <xf numFmtId="165" fontId="49" fillId="0" borderId="28" xfId="12" applyFont="1" applyBorder="1" applyAlignment="1">
      <alignment horizontal="center" vertical="center" wrapText="1"/>
    </xf>
    <xf numFmtId="1" fontId="59" fillId="0" borderId="10" xfId="0" applyNumberFormat="1" applyFont="1" applyBorder="1" applyAlignment="1">
      <alignment horizontal="left" vertical="center"/>
    </xf>
    <xf numFmtId="2" fontId="59" fillId="0" borderId="10" xfId="0" applyNumberFormat="1" applyFont="1" applyBorder="1" applyAlignment="1">
      <alignment horizontal="center" vertical="center"/>
    </xf>
    <xf numFmtId="2" fontId="59" fillId="0" borderId="10" xfId="1" applyNumberFormat="1" applyFont="1" applyBorder="1" applyAlignment="1">
      <alignment horizontal="center" vertical="center" wrapText="1"/>
    </xf>
    <xf numFmtId="0" fontId="59" fillId="0" borderId="10" xfId="0" applyFont="1" applyBorder="1" applyAlignment="1">
      <alignment horizontal="left" vertical="center" wrapText="1"/>
    </xf>
    <xf numFmtId="2" fontId="0" fillId="0" borderId="0" xfId="0" applyNumberFormat="1"/>
    <xf numFmtId="0" fontId="2" fillId="0" borderId="11" xfId="0" applyFont="1" applyBorder="1"/>
    <xf numFmtId="0" fontId="2" fillId="0" borderId="14" xfId="3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2" fontId="2" fillId="0" borderId="10" xfId="1" applyNumberFormat="1" applyFont="1" applyFill="1" applyBorder="1" applyAlignment="1">
      <alignment horizontal="center" vertical="center"/>
    </xf>
    <xf numFmtId="1" fontId="2" fillId="0" borderId="10" xfId="0" applyNumberFormat="1" applyFont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 applyProtection="1">
      <alignment horizontal="center" vertical="center" wrapText="1"/>
      <protection locked="0"/>
    </xf>
    <xf numFmtId="2" fontId="2" fillId="0" borderId="10" xfId="2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>
      <alignment horizontal="center" vertical="center"/>
    </xf>
    <xf numFmtId="0" fontId="2" fillId="0" borderId="18" xfId="0" applyFont="1" applyBorder="1"/>
    <xf numFmtId="0" fontId="2" fillId="0" borderId="10" xfId="3" applyFont="1" applyBorder="1" applyAlignment="1">
      <alignment horizontal="left" vertical="center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>
      <alignment horizontal="left" vertical="center"/>
    </xf>
    <xf numFmtId="1" fontId="2" fillId="0" borderId="10" xfId="0" applyNumberFormat="1" applyFont="1" applyBorder="1" applyAlignment="1">
      <alignment horizontal="left" vertical="center"/>
    </xf>
    <xf numFmtId="49" fontId="2" fillId="0" borderId="10" xfId="0" applyNumberFormat="1" applyFont="1" applyBorder="1" applyAlignment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49" fontId="2" fillId="0" borderId="10" xfId="0" applyNumberFormat="1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 wrapText="1"/>
    </xf>
    <xf numFmtId="1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0" xfId="0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 applyProtection="1">
      <alignment horizontal="left" vertical="top"/>
      <protection locked="0"/>
    </xf>
    <xf numFmtId="0" fontId="2" fillId="0" borderId="10" xfId="0" applyFont="1" applyFill="1" applyBorder="1" applyAlignment="1" applyProtection="1">
      <alignment horizontal="left" vertical="center"/>
      <protection locked="0"/>
    </xf>
    <xf numFmtId="0" fontId="58" fillId="4" borderId="11" xfId="0" applyFont="1" applyFill="1" applyBorder="1" applyAlignment="1">
      <alignment vertical="center"/>
    </xf>
    <xf numFmtId="0" fontId="2" fillId="0" borderId="10" xfId="1" applyFont="1" applyFill="1" applyBorder="1" applyAlignment="1">
      <alignment horizontal="left" vertical="center" wrapText="1"/>
    </xf>
    <xf numFmtId="1" fontId="2" fillId="0" borderId="10" xfId="1" applyNumberFormat="1" applyFont="1" applyFill="1" applyBorder="1" applyAlignment="1" applyProtection="1">
      <alignment horizontal="center" vertical="top"/>
      <protection locked="0"/>
    </xf>
    <xf numFmtId="1" fontId="2" fillId="0" borderId="10" xfId="1" applyNumberFormat="1" applyFont="1" applyFill="1" applyBorder="1" applyAlignment="1" applyProtection="1">
      <alignment horizontal="center" vertical="top" wrapText="1"/>
      <protection locked="0"/>
    </xf>
    <xf numFmtId="0" fontId="2" fillId="0" borderId="18" xfId="0" applyFont="1" applyFill="1" applyBorder="1" applyAlignment="1" applyProtection="1">
      <alignment wrapText="1"/>
      <protection locked="0"/>
    </xf>
    <xf numFmtId="0" fontId="2" fillId="0" borderId="9" xfId="0" applyFont="1" applyFill="1" applyBorder="1" applyAlignment="1" applyProtection="1">
      <alignment wrapText="1"/>
      <protection locked="0"/>
    </xf>
    <xf numFmtId="1" fontId="2" fillId="0" borderId="10" xfId="1" applyNumberFormat="1" applyFont="1" applyFill="1" applyBorder="1" applyAlignment="1">
      <alignment horizontal="left" vertical="center"/>
    </xf>
    <xf numFmtId="1" fontId="2" fillId="0" borderId="10" xfId="1" applyNumberFormat="1" applyFont="1" applyBorder="1" applyAlignment="1">
      <alignment horizontal="left" vertical="center"/>
    </xf>
    <xf numFmtId="0" fontId="2" fillId="0" borderId="10" xfId="1" applyNumberFormat="1" applyFont="1" applyBorder="1" applyAlignment="1">
      <alignment horizontal="left" vertical="center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/>
    <xf numFmtId="1" fontId="2" fillId="0" borderId="10" xfId="0" applyNumberFormat="1" applyFont="1" applyFill="1" applyBorder="1" applyAlignment="1">
      <alignment horizontal="left" vertical="center"/>
    </xf>
    <xf numFmtId="0" fontId="2" fillId="0" borderId="0" xfId="0" applyFont="1" applyFill="1"/>
    <xf numFmtId="1" fontId="2" fillId="0" borderId="10" xfId="2" applyNumberFormat="1" applyFont="1" applyFill="1" applyBorder="1" applyAlignment="1">
      <alignment horizontal="left" vertical="center"/>
    </xf>
    <xf numFmtId="0" fontId="58" fillId="0" borderId="10" xfId="0" applyFont="1" applyFill="1" applyBorder="1" applyAlignment="1">
      <alignment vertical="center"/>
    </xf>
    <xf numFmtId="1" fontId="2" fillId="0" borderId="10" xfId="0" applyNumberFormat="1" applyFont="1" applyBorder="1" applyAlignment="1">
      <alignment horizontal="left" vertical="center" wrapText="1"/>
    </xf>
    <xf numFmtId="0" fontId="5" fillId="0" borderId="10" xfId="0" applyFont="1" applyBorder="1"/>
    <xf numFmtId="1" fontId="2" fillId="0" borderId="10" xfId="0" applyNumberFormat="1" applyFont="1" applyBorder="1" applyAlignment="1">
      <alignment horizontal="center" vertical="center"/>
    </xf>
    <xf numFmtId="49" fontId="2" fillId="0" borderId="10" xfId="1" applyNumberFormat="1" applyFont="1" applyFill="1" applyBorder="1" applyAlignment="1">
      <alignment horizontal="center" vertical="top" wrapText="1"/>
    </xf>
    <xf numFmtId="1" fontId="2" fillId="0" borderId="18" xfId="0" applyNumberFormat="1" applyFont="1" applyFill="1" applyBorder="1" applyAlignment="1">
      <alignment horizontal="left" vertical="center"/>
    </xf>
    <xf numFmtId="0" fontId="58" fillId="8" borderId="10" xfId="0" applyFont="1" applyFill="1" applyBorder="1" applyAlignment="1">
      <alignment horizontal="center" vertical="center"/>
    </xf>
    <xf numFmtId="0" fontId="60" fillId="0" borderId="10" xfId="1" applyNumberFormat="1" applyFont="1" applyBorder="1" applyAlignment="1">
      <alignment horizontal="left" vertical="center"/>
    </xf>
    <xf numFmtId="1" fontId="60" fillId="0" borderId="10" xfId="1" applyNumberFormat="1" applyFont="1" applyFill="1" applyBorder="1" applyAlignment="1">
      <alignment horizontal="left" vertical="center"/>
    </xf>
    <xf numFmtId="0" fontId="60" fillId="0" borderId="14" xfId="0" applyFont="1" applyFill="1" applyBorder="1" applyAlignment="1">
      <alignment horizontal="left" vertical="center" wrapText="1"/>
    </xf>
    <xf numFmtId="2" fontId="60" fillId="0" borderId="10" xfId="1" applyNumberFormat="1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left" vertical="center" wrapText="1"/>
    </xf>
    <xf numFmtId="0" fontId="60" fillId="0" borderId="14" xfId="0" applyFont="1" applyBorder="1" applyAlignment="1">
      <alignment horizontal="left" vertical="center" wrapText="1"/>
    </xf>
    <xf numFmtId="0" fontId="60" fillId="0" borderId="11" xfId="1" applyNumberFormat="1" applyFont="1" applyBorder="1" applyAlignment="1">
      <alignment horizontal="left" vertical="center"/>
    </xf>
    <xf numFmtId="1" fontId="60" fillId="0" borderId="11" xfId="1" applyNumberFormat="1" applyFont="1" applyBorder="1" applyAlignment="1">
      <alignment horizontal="left" vertical="center"/>
    </xf>
    <xf numFmtId="0" fontId="60" fillId="0" borderId="0" xfId="0" applyFont="1" applyAlignment="1" applyProtection="1">
      <alignment horizontal="left" vertical="center"/>
      <protection locked="0"/>
    </xf>
    <xf numFmtId="2" fontId="60" fillId="0" borderId="11" xfId="1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  <protection locked="0"/>
    </xf>
    <xf numFmtId="1" fontId="60" fillId="0" borderId="10" xfId="1" applyNumberFormat="1" applyFont="1" applyBorder="1" applyAlignment="1">
      <alignment horizontal="left" vertical="center"/>
    </xf>
    <xf numFmtId="0" fontId="60" fillId="0" borderId="10" xfId="0" applyFont="1" applyBorder="1" applyAlignment="1" applyProtection="1">
      <alignment horizontal="left" vertical="center"/>
      <protection locked="0"/>
    </xf>
    <xf numFmtId="0" fontId="60" fillId="0" borderId="10" xfId="0" applyFont="1" applyBorder="1" applyAlignment="1">
      <alignment horizontal="left" vertical="center" wrapText="1"/>
    </xf>
    <xf numFmtId="1" fontId="61" fillId="0" borderId="10" xfId="1" applyNumberFormat="1" applyFont="1" applyBorder="1" applyAlignment="1">
      <alignment horizontal="left" vertical="top"/>
    </xf>
    <xf numFmtId="0" fontId="2" fillId="4" borderId="10" xfId="0" applyFont="1" applyFill="1" applyBorder="1" applyAlignment="1">
      <alignment horizontal="left" vertical="center" wrapText="1"/>
    </xf>
    <xf numFmtId="2" fontId="2" fillId="0" borderId="10" xfId="0" applyNumberFormat="1" applyFont="1" applyFill="1" applyBorder="1" applyAlignment="1">
      <alignment horizontal="center" vertical="center"/>
    </xf>
    <xf numFmtId="1" fontId="2" fillId="4" borderId="10" xfId="0" applyNumberFormat="1" applyFont="1" applyFill="1" applyBorder="1" applyAlignment="1" applyProtection="1">
      <alignment horizontal="center" vertical="center"/>
      <protection locked="0"/>
    </xf>
    <xf numFmtId="1" fontId="2" fillId="4" borderId="10" xfId="0" applyNumberFormat="1" applyFont="1" applyFill="1" applyBorder="1" applyAlignment="1" applyProtection="1">
      <alignment horizontal="left" vertical="center"/>
      <protection locked="0"/>
    </xf>
    <xf numFmtId="1" fontId="2" fillId="4" borderId="10" xfId="0" applyNumberFormat="1" applyFont="1" applyFill="1" applyBorder="1" applyAlignment="1" applyProtection="1">
      <alignment horizontal="left" vertical="center" wrapText="1"/>
      <protection locked="0"/>
    </xf>
    <xf numFmtId="2" fontId="2" fillId="4" borderId="10" xfId="0" applyNumberFormat="1" applyFont="1" applyFill="1" applyBorder="1" applyAlignment="1" applyProtection="1">
      <alignment horizontal="center" vertical="center"/>
      <protection locked="0"/>
    </xf>
    <xf numFmtId="49" fontId="60" fillId="0" borderId="10" xfId="0" applyNumberFormat="1" applyFont="1" applyBorder="1" applyAlignment="1">
      <alignment horizontal="left" vertical="center"/>
    </xf>
    <xf numFmtId="0" fontId="2" fillId="0" borderId="10" xfId="1" applyFont="1" applyBorder="1" applyAlignment="1">
      <alignment horizontal="left" vertical="center" wrapText="1"/>
    </xf>
    <xf numFmtId="0" fontId="60" fillId="0" borderId="10" xfId="0" applyFont="1" applyBorder="1" applyAlignment="1">
      <alignment vertical="center" wrapText="1"/>
    </xf>
    <xf numFmtId="0" fontId="60" fillId="0" borderId="10" xfId="1" applyFont="1" applyBorder="1" applyAlignment="1">
      <alignment horizontal="center" vertical="center" wrapText="1"/>
    </xf>
    <xf numFmtId="2" fontId="60" fillId="0" borderId="10" xfId="1" applyNumberFormat="1" applyFont="1" applyBorder="1" applyAlignment="1" applyProtection="1">
      <alignment horizontal="center" vertical="center"/>
      <protection locked="0"/>
    </xf>
    <xf numFmtId="49" fontId="2" fillId="0" borderId="10" xfId="1" applyNumberFormat="1" applyFont="1" applyFill="1" applyBorder="1" applyAlignment="1">
      <alignment horizontal="left" vertical="center" wrapText="1"/>
    </xf>
    <xf numFmtId="0" fontId="60" fillId="0" borderId="18" xfId="0" applyFont="1" applyFill="1" applyBorder="1" applyAlignment="1">
      <alignment vertical="center" wrapText="1"/>
    </xf>
    <xf numFmtId="1" fontId="2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60" fillId="0" borderId="10" xfId="0" applyFont="1" applyFill="1" applyBorder="1" applyAlignment="1">
      <alignment vertical="center" wrapText="1"/>
    </xf>
    <xf numFmtId="0" fontId="2" fillId="0" borderId="0" xfId="1" applyNumberFormat="1" applyFont="1" applyFill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/>
    </xf>
    <xf numFmtId="0" fontId="5" fillId="0" borderId="12" xfId="0" applyFont="1" applyBorder="1"/>
    <xf numFmtId="0" fontId="2" fillId="0" borderId="10" xfId="1" applyNumberFormat="1" applyFont="1" applyFill="1" applyBorder="1" applyAlignment="1">
      <alignment horizontal="left" vertical="center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49" fontId="2" fillId="4" borderId="10" xfId="0" applyNumberFormat="1" applyFont="1" applyFill="1" applyBorder="1" applyAlignment="1">
      <alignment horizontal="left" vertical="center"/>
    </xf>
    <xf numFmtId="0" fontId="2" fillId="0" borderId="0" xfId="1" applyNumberFormat="1" applyFont="1" applyBorder="1" applyAlignment="1">
      <alignment horizontal="left" vertical="center"/>
    </xf>
    <xf numFmtId="0" fontId="2" fillId="4" borderId="10" xfId="0" applyFont="1" applyFill="1" applyBorder="1"/>
    <xf numFmtId="0" fontId="2" fillId="0" borderId="11" xfId="1" applyFont="1" applyFill="1" applyBorder="1" applyAlignment="1">
      <alignment horizontal="left" vertical="center"/>
    </xf>
    <xf numFmtId="2" fontId="2" fillId="0" borderId="11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Protection="1">
      <protection locked="0"/>
    </xf>
    <xf numFmtId="1" fontId="2" fillId="4" borderId="10" xfId="0" applyNumberFormat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left" vertical="center"/>
      <protection locked="0"/>
    </xf>
    <xf numFmtId="2" fontId="2" fillId="4" borderId="10" xfId="0" applyNumberFormat="1" applyFont="1" applyFill="1" applyBorder="1" applyAlignment="1">
      <alignment horizontal="center" vertical="center"/>
    </xf>
    <xf numFmtId="0" fontId="2" fillId="0" borderId="1" xfId="0" applyFont="1" applyFill="1" applyBorder="1" applyProtection="1">
      <protection locked="0"/>
    </xf>
    <xf numFmtId="0" fontId="2" fillId="0" borderId="10" xfId="0" applyFont="1" applyFill="1" applyBorder="1" applyAlignment="1">
      <alignment horizontal="left" vertical="center"/>
    </xf>
    <xf numFmtId="0" fontId="2" fillId="0" borderId="12" xfId="0" applyFont="1" applyBorder="1"/>
    <xf numFmtId="1" fontId="2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vertical="center"/>
    </xf>
    <xf numFmtId="0" fontId="2" fillId="0" borderId="10" xfId="0" applyNumberFormat="1" applyFont="1" applyBorder="1" applyAlignment="1">
      <alignment horizontal="left" vertical="center"/>
    </xf>
    <xf numFmtId="1" fontId="2" fillId="0" borderId="10" xfId="1" applyNumberFormat="1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41" fillId="4" borderId="1" xfId="1" applyFont="1" applyFill="1" applyBorder="1" applyAlignment="1">
      <alignment horizontal="left" vertical="center" wrapText="1"/>
    </xf>
    <xf numFmtId="0" fontId="45" fillId="12" borderId="34" xfId="1" applyFont="1" applyFill="1" applyBorder="1" applyAlignment="1">
      <alignment horizontal="left" vertical="center" wrapText="1"/>
    </xf>
    <xf numFmtId="49" fontId="32" fillId="14" borderId="4" xfId="1" applyNumberFormat="1" applyFont="1" applyFill="1" applyBorder="1" applyAlignment="1" applyProtection="1">
      <alignment horizontal="left"/>
      <protection locked="0"/>
    </xf>
    <xf numFmtId="0" fontId="46" fillId="12" borderId="0" xfId="1" applyFont="1" applyFill="1" applyAlignment="1" applyProtection="1">
      <alignment horizontal="left" vertical="top"/>
      <protection locked="0"/>
    </xf>
    <xf numFmtId="2" fontId="49" fillId="0" borderId="28" xfId="1" applyNumberFormat="1" applyFont="1" applyBorder="1" applyAlignment="1" applyProtection="1">
      <alignment horizontal="left" vertical="top" wrapText="1"/>
      <protection locked="0"/>
    </xf>
    <xf numFmtId="2" fontId="42" fillId="0" borderId="28" xfId="1" applyNumberFormat="1" applyFont="1" applyBorder="1" applyAlignment="1" applyProtection="1">
      <alignment horizontal="left" vertical="top" wrapText="1"/>
      <protection locked="0"/>
    </xf>
    <xf numFmtId="2" fontId="32" fillId="12" borderId="0" xfId="1" applyNumberFormat="1" applyFont="1" applyFill="1" applyAlignment="1" applyProtection="1">
      <alignment horizontal="left" vertical="top" wrapText="1"/>
      <protection locked="0"/>
    </xf>
    <xf numFmtId="0" fontId="46" fillId="12" borderId="0" xfId="1" applyFont="1" applyFill="1" applyAlignment="1" applyProtection="1">
      <alignment horizontal="left" vertical="top" wrapText="1"/>
      <protection locked="0"/>
    </xf>
    <xf numFmtId="2" fontId="46" fillId="12" borderId="0" xfId="1" applyNumberFormat="1" applyFont="1" applyFill="1" applyAlignment="1" applyProtection="1">
      <alignment horizontal="left" vertical="top" wrapText="1"/>
      <protection locked="0"/>
    </xf>
    <xf numFmtId="2" fontId="42" fillId="0" borderId="0" xfId="1" applyNumberFormat="1" applyFont="1" applyAlignment="1" applyProtection="1">
      <alignment horizontal="left" vertical="top"/>
      <protection locked="0"/>
    </xf>
    <xf numFmtId="2" fontId="49" fillId="0" borderId="0" xfId="1" applyNumberFormat="1" applyFont="1" applyAlignment="1" applyProtection="1">
      <alignment horizontal="left" vertical="top" wrapText="1"/>
      <protection locked="0"/>
    </xf>
    <xf numFmtId="1" fontId="49" fillId="0" borderId="28" xfId="1" applyNumberFormat="1" applyFont="1" applyBorder="1" applyAlignment="1">
      <alignment horizontal="center" vertical="top" wrapText="1"/>
    </xf>
    <xf numFmtId="2" fontId="42" fillId="0" borderId="0" xfId="1" applyNumberFormat="1" applyFont="1" applyAlignment="1" applyProtection="1">
      <alignment horizontal="center" vertical="center" wrapText="1"/>
      <protection locked="0"/>
    </xf>
    <xf numFmtId="49" fontId="46" fillId="12" borderId="6" xfId="1" applyNumberFormat="1" applyFont="1" applyFill="1" applyBorder="1" applyAlignment="1" applyProtection="1">
      <alignment horizontal="center" vertical="center"/>
      <protection locked="0"/>
    </xf>
    <xf numFmtId="49" fontId="49" fillId="0" borderId="41" xfId="1" applyNumberFormat="1" applyFont="1" applyBorder="1" applyAlignment="1">
      <alignment horizontal="left" vertical="top" wrapText="1"/>
    </xf>
    <xf numFmtId="49" fontId="46" fillId="14" borderId="1" xfId="1" applyNumberFormat="1" applyFont="1" applyFill="1" applyBorder="1" applyAlignment="1" applyProtection="1">
      <alignment horizontal="left" vertical="center"/>
      <protection locked="0"/>
    </xf>
    <xf numFmtId="49" fontId="46" fillId="14" borderId="1" xfId="1" applyNumberFormat="1" applyFont="1" applyFill="1" applyBorder="1" applyAlignment="1" applyProtection="1">
      <alignment horizontal="center" vertical="center"/>
      <protection locked="0"/>
    </xf>
    <xf numFmtId="49" fontId="46" fillId="14" borderId="40" xfId="1" applyNumberFormat="1" applyFont="1" applyFill="1" applyBorder="1" applyAlignment="1" applyProtection="1">
      <alignment horizontal="center" vertical="center"/>
      <protection locked="0"/>
    </xf>
    <xf numFmtId="0" fontId="46" fillId="12" borderId="0" xfId="1" applyFont="1" applyFill="1" applyAlignment="1" applyProtection="1">
      <alignment horizontal="left" vertical="center"/>
      <protection locked="0"/>
    </xf>
    <xf numFmtId="0" fontId="46" fillId="12" borderId="6" xfId="1" applyFont="1" applyFill="1" applyBorder="1" applyAlignment="1" applyProtection="1">
      <alignment horizontal="center" vertical="center"/>
      <protection locked="0"/>
    </xf>
    <xf numFmtId="0" fontId="48" fillId="0" borderId="0" xfId="1" applyFont="1" applyAlignment="1">
      <alignment horizontal="center"/>
    </xf>
    <xf numFmtId="0" fontId="49" fillId="0" borderId="37" xfId="1" applyFont="1" applyBorder="1" applyAlignment="1">
      <alignment horizontal="left" vertical="top"/>
    </xf>
    <xf numFmtId="0" fontId="49" fillId="0" borderId="28" xfId="1" applyFont="1" applyBorder="1" applyAlignment="1" applyProtection="1">
      <alignment horizontal="left" vertical="top" wrapText="1"/>
      <protection locked="0"/>
    </xf>
    <xf numFmtId="165" fontId="49" fillId="16" borderId="28" xfId="12" applyFont="1" applyFill="1" applyBorder="1" applyAlignment="1">
      <alignment horizontal="right" vertical="center" wrapText="1"/>
    </xf>
    <xf numFmtId="49" fontId="49" fillId="0" borderId="28" xfId="1" applyNumberFormat="1" applyFont="1" applyBorder="1" applyAlignment="1" applyProtection="1">
      <alignment horizontal="center" vertical="top" wrapText="1"/>
      <protection locked="0"/>
    </xf>
    <xf numFmtId="2" fontId="49" fillId="0" borderId="39" xfId="1" applyNumberFormat="1" applyFont="1" applyBorder="1" applyAlignment="1" applyProtection="1">
      <alignment horizontal="left" vertical="center"/>
      <protection locked="0"/>
    </xf>
    <xf numFmtId="1" fontId="49" fillId="0" borderId="0" xfId="1" applyNumberFormat="1" applyFont="1" applyAlignment="1">
      <alignment horizontal="center" vertical="top" wrapText="1"/>
    </xf>
    <xf numFmtId="0" fontId="36" fillId="0" borderId="6" xfId="6" applyBorder="1"/>
    <xf numFmtId="1" fontId="62" fillId="0" borderId="0" xfId="1" applyNumberFormat="1" applyFont="1" applyAlignment="1" applyProtection="1">
      <alignment horizontal="center"/>
      <protection locked="0"/>
    </xf>
    <xf numFmtId="0" fontId="49" fillId="0" borderId="28" xfId="1" applyFont="1" applyBorder="1" applyAlignment="1" applyProtection="1">
      <alignment horizontal="center" vertical="top"/>
      <protection locked="0"/>
    </xf>
    <xf numFmtId="1" fontId="49" fillId="0" borderId="39" xfId="1" applyNumberFormat="1" applyFont="1" applyBorder="1" applyAlignment="1">
      <alignment horizontal="left" vertical="top"/>
    </xf>
    <xf numFmtId="2" fontId="49" fillId="0" borderId="39" xfId="1" applyNumberFormat="1" applyFont="1" applyBorder="1" applyAlignment="1" applyProtection="1">
      <alignment horizontal="center" vertical="center"/>
      <protection locked="0"/>
    </xf>
    <xf numFmtId="49" fontId="32" fillId="14" borderId="40" xfId="1" applyNumberFormat="1" applyFont="1" applyFill="1" applyBorder="1" applyAlignment="1" applyProtection="1">
      <alignment horizontal="center" wrapText="1"/>
      <protection locked="0"/>
    </xf>
    <xf numFmtId="0" fontId="32" fillId="12" borderId="2" xfId="1" applyFont="1" applyFill="1" applyBorder="1" applyAlignment="1" applyProtection="1">
      <alignment horizontal="left" vertical="top" wrapText="1"/>
      <protection locked="0"/>
    </xf>
    <xf numFmtId="0" fontId="32" fillId="12" borderId="8" xfId="1" applyFont="1" applyFill="1" applyBorder="1" applyAlignment="1" applyProtection="1">
      <alignment horizontal="center" vertical="center"/>
      <protection locked="0"/>
    </xf>
    <xf numFmtId="49" fontId="42" fillId="0" borderId="28" xfId="1" applyNumberFormat="1" applyFont="1" applyBorder="1" applyAlignment="1" applyProtection="1">
      <alignment horizontal="left" vertical="top" wrapText="1"/>
      <protection locked="0"/>
    </xf>
    <xf numFmtId="0" fontId="32" fillId="12" borderId="6" xfId="1" applyFont="1" applyFill="1" applyBorder="1" applyAlignment="1" applyProtection="1">
      <alignment horizontal="center" vertical="center"/>
      <protection locked="0"/>
    </xf>
    <xf numFmtId="0" fontId="42" fillId="0" borderId="0" xfId="1" applyFont="1" applyAlignment="1" applyProtection="1">
      <alignment horizontal="left" vertical="top" wrapText="1"/>
      <protection locked="0"/>
    </xf>
    <xf numFmtId="2" fontId="32" fillId="14" borderId="1" xfId="1" applyNumberFormat="1" applyFont="1" applyFill="1" applyBorder="1" applyAlignment="1" applyProtection="1">
      <alignment horizontal="left" wrapText="1"/>
      <protection locked="0"/>
    </xf>
    <xf numFmtId="2" fontId="32" fillId="14" borderId="40" xfId="1" applyNumberFormat="1" applyFont="1" applyFill="1" applyBorder="1" applyAlignment="1" applyProtection="1">
      <alignment horizontal="center"/>
      <protection locked="0"/>
    </xf>
    <xf numFmtId="1" fontId="4" fillId="0" borderId="28" xfId="1" applyNumberFormat="1" applyBorder="1" applyAlignment="1" applyProtection="1">
      <alignment horizontal="left" vertical="top" wrapText="1"/>
      <protection locked="0"/>
    </xf>
    <xf numFmtId="2" fontId="32" fillId="12" borderId="28" xfId="1" applyNumberFormat="1" applyFont="1" applyFill="1" applyBorder="1" applyAlignment="1" applyProtection="1">
      <alignment horizontal="left" vertical="top" wrapText="1"/>
      <protection locked="0"/>
    </xf>
    <xf numFmtId="2" fontId="32" fillId="12" borderId="38" xfId="1" applyNumberFormat="1" applyFont="1" applyFill="1" applyBorder="1" applyAlignment="1" applyProtection="1">
      <alignment horizontal="center" vertical="top"/>
      <protection locked="0"/>
    </xf>
    <xf numFmtId="0" fontId="4" fillId="0" borderId="28" xfId="1" applyBorder="1" applyAlignment="1" applyProtection="1">
      <alignment horizontal="left" vertical="top" wrapText="1"/>
      <protection locked="0"/>
    </xf>
    <xf numFmtId="49" fontId="32" fillId="14" borderId="40" xfId="1" applyNumberFormat="1" applyFont="1" applyFill="1" applyBorder="1" applyAlignment="1" applyProtection="1">
      <alignment horizontal="center" vertical="center"/>
      <protection locked="0"/>
    </xf>
    <xf numFmtId="2" fontId="32" fillId="12" borderId="6" xfId="1" applyNumberFormat="1" applyFont="1" applyFill="1" applyBorder="1" applyAlignment="1" applyProtection="1">
      <alignment horizontal="center" vertical="top"/>
      <protection locked="0"/>
    </xf>
    <xf numFmtId="49" fontId="32" fillId="0" borderId="28" xfId="1" applyNumberFormat="1" applyFont="1" applyBorder="1" applyAlignment="1" applyProtection="1">
      <alignment horizontal="left" wrapText="1"/>
      <protection locked="0"/>
    </xf>
    <xf numFmtId="1" fontId="42" fillId="0" borderId="28" xfId="1" applyNumberFormat="1" applyFont="1" applyBorder="1" applyAlignment="1" applyProtection="1">
      <alignment horizontal="left" vertical="center" wrapText="1"/>
      <protection locked="0"/>
    </xf>
    <xf numFmtId="1" fontId="42" fillId="0" borderId="38" xfId="1" applyNumberFormat="1" applyFont="1" applyBorder="1" applyAlignment="1" applyProtection="1">
      <alignment horizontal="center" vertical="center"/>
      <protection locked="0"/>
    </xf>
    <xf numFmtId="0" fontId="42" fillId="0" borderId="0" xfId="6" applyFont="1" applyAlignment="1">
      <alignment vertical="center" wrapText="1"/>
    </xf>
    <xf numFmtId="49" fontId="42" fillId="0" borderId="0" xfId="6" applyNumberFormat="1" applyFont="1" applyAlignment="1">
      <alignment vertical="center" wrapText="1"/>
    </xf>
    <xf numFmtId="0" fontId="41" fillId="0" borderId="0" xfId="1" applyFont="1" applyAlignment="1">
      <alignment horizontal="left" wrapText="1"/>
    </xf>
    <xf numFmtId="0" fontId="42" fillId="0" borderId="0" xfId="1" applyFont="1" applyAlignment="1">
      <alignment horizontal="left" vertical="center" wrapText="1"/>
    </xf>
    <xf numFmtId="14" fontId="32" fillId="11" borderId="36" xfId="8" applyNumberFormat="1" applyFont="1" applyBorder="1" applyAlignment="1">
      <alignment horizontal="center" vertical="center" wrapText="1"/>
    </xf>
    <xf numFmtId="1" fontId="49" fillId="0" borderId="28" xfId="1" applyNumberFormat="1" applyFont="1" applyBorder="1" applyAlignment="1" applyProtection="1">
      <alignment horizontal="left" vertical="center" wrapText="1"/>
      <protection locked="0"/>
    </xf>
    <xf numFmtId="49" fontId="49" fillId="0" borderId="28" xfId="1" applyNumberFormat="1" applyFont="1" applyBorder="1" applyAlignment="1" applyProtection="1">
      <alignment horizontal="center" vertical="top"/>
      <protection locked="0"/>
    </xf>
    <xf numFmtId="0" fontId="4" fillId="0" borderId="0" xfId="1" applyAlignment="1" applyProtection="1">
      <alignment horizontal="left" wrapText="1"/>
      <protection locked="0"/>
    </xf>
    <xf numFmtId="49" fontId="42" fillId="0" borderId="0" xfId="1" applyNumberFormat="1" applyFont="1" applyAlignment="1">
      <alignment horizontal="left" vertical="top" wrapText="1"/>
    </xf>
    <xf numFmtId="2" fontId="32" fillId="12" borderId="2" xfId="1" applyNumberFormat="1" applyFont="1" applyFill="1" applyBorder="1" applyAlignment="1" applyProtection="1">
      <alignment horizontal="left" vertical="top" wrapText="1"/>
      <protection locked="0"/>
    </xf>
    <xf numFmtId="1" fontId="42" fillId="0" borderId="37" xfId="1" applyNumberFormat="1" applyFont="1" applyBorder="1" applyAlignment="1">
      <alignment horizontal="left" vertical="top" wrapText="1"/>
    </xf>
    <xf numFmtId="0" fontId="4" fillId="0" borderId="0" xfId="1" applyAlignment="1" applyProtection="1">
      <alignment horizontal="left" vertical="top" wrapText="1"/>
      <protection locked="0"/>
    </xf>
    <xf numFmtId="49" fontId="32" fillId="14" borderId="40" xfId="1" applyNumberFormat="1" applyFont="1" applyFill="1" applyBorder="1" applyAlignment="1" applyProtection="1">
      <alignment horizontal="center"/>
      <protection locked="0"/>
    </xf>
    <xf numFmtId="9" fontId="42" fillId="0" borderId="28" xfId="7" applyFont="1" applyFill="1" applyBorder="1" applyAlignment="1">
      <alignment horizontal="left" vertical="top" wrapText="1"/>
    </xf>
    <xf numFmtId="0" fontId="32" fillId="12" borderId="0" xfId="1" applyFont="1" applyFill="1" applyAlignment="1" applyProtection="1">
      <alignment horizontal="left" vertical="top" wrapText="1"/>
      <protection locked="0"/>
    </xf>
    <xf numFmtId="49" fontId="42" fillId="0" borderId="37" xfId="1" applyNumberFormat="1" applyFont="1" applyBorder="1" applyAlignment="1">
      <alignment horizontal="left" vertical="top" wrapText="1"/>
    </xf>
    <xf numFmtId="0" fontId="36" fillId="0" borderId="0" xfId="6" applyAlignment="1">
      <alignment horizontal="left" wrapText="1"/>
    </xf>
    <xf numFmtId="49" fontId="5" fillId="10" borderId="10" xfId="0" applyNumberFormat="1" applyFont="1" applyFill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49" fontId="5" fillId="0" borderId="0" xfId="0" applyNumberFormat="1" applyFont="1"/>
    <xf numFmtId="49" fontId="5" fillId="0" borderId="10" xfId="0" applyNumberFormat="1" applyFont="1" applyFill="1" applyBorder="1" applyProtection="1">
      <protection locked="0"/>
    </xf>
    <xf numFmtId="0" fontId="5" fillId="0" borderId="10" xfId="0" applyFont="1" applyFill="1" applyBorder="1"/>
    <xf numFmtId="2" fontId="2" fillId="0" borderId="10" xfId="0" applyNumberFormat="1" applyFont="1" applyBorder="1" applyAlignment="1">
      <alignment horizontal="left" vertical="center"/>
    </xf>
    <xf numFmtId="165" fontId="36" fillId="0" borderId="0" xfId="6" applyNumberFormat="1"/>
    <xf numFmtId="49" fontId="42" fillId="0" borderId="37" xfId="1" applyNumberFormat="1" applyFont="1" applyBorder="1" applyAlignment="1" applyProtection="1">
      <alignment horizontal="center" vertical="top"/>
      <protection locked="0"/>
    </xf>
    <xf numFmtId="49" fontId="42" fillId="0" borderId="37" xfId="1" applyNumberFormat="1" applyFont="1" applyBorder="1" applyAlignment="1">
      <alignment horizontal="center" vertical="top"/>
    </xf>
    <xf numFmtId="49" fontId="32" fillId="12" borderId="2" xfId="1" applyNumberFormat="1" applyFont="1" applyFill="1" applyBorder="1" applyAlignment="1" applyProtection="1">
      <alignment horizontal="center" vertical="top"/>
      <protection locked="0"/>
    </xf>
    <xf numFmtId="49" fontId="42" fillId="0" borderId="0" xfId="1" applyNumberFormat="1" applyFont="1" applyAlignment="1" applyProtection="1">
      <alignment horizontal="center" vertical="top"/>
      <protection locked="0"/>
    </xf>
    <xf numFmtId="1" fontId="54" fillId="0" borderId="6" xfId="1" applyNumberFormat="1" applyFont="1" applyBorder="1" applyAlignment="1">
      <alignment horizontal="center" vertical="top"/>
    </xf>
    <xf numFmtId="1" fontId="54" fillId="0" borderId="28" xfId="1" applyNumberFormat="1" applyFont="1" applyBorder="1" applyAlignment="1" applyProtection="1">
      <alignment horizontal="center" vertical="center"/>
      <protection locked="0"/>
    </xf>
    <xf numFmtId="0" fontId="63" fillId="0" borderId="0" xfId="1" applyFont="1" applyAlignment="1">
      <alignment horizontal="left" wrapText="1"/>
    </xf>
    <xf numFmtId="1" fontId="54" fillId="0" borderId="0" xfId="1" applyNumberFormat="1" applyFont="1" applyAlignment="1" applyProtection="1">
      <alignment horizontal="center" vertical="top"/>
      <protection locked="0"/>
    </xf>
    <xf numFmtId="2" fontId="54" fillId="0" borderId="0" xfId="1" applyNumberFormat="1" applyFont="1" applyAlignment="1" applyProtection="1">
      <alignment horizontal="center" vertical="top"/>
      <protection locked="0"/>
    </xf>
    <xf numFmtId="0" fontId="54" fillId="0" borderId="0" xfId="6" applyFont="1" applyAlignment="1">
      <alignment horizontal="left" vertical="center" wrapText="1"/>
    </xf>
    <xf numFmtId="2" fontId="54" fillId="0" borderId="28" xfId="1" applyNumberFormat="1" applyFont="1" applyBorder="1" applyAlignment="1" applyProtection="1">
      <alignment horizontal="center" vertical="top"/>
      <protection locked="0"/>
    </xf>
    <xf numFmtId="165" fontId="54" fillId="0" borderId="28" xfId="12" applyFont="1" applyFill="1" applyBorder="1" applyAlignment="1">
      <alignment horizontal="right" vertical="center" wrapText="1"/>
    </xf>
    <xf numFmtId="0" fontId="54" fillId="0" borderId="28" xfId="1" applyFont="1" applyBorder="1" applyAlignment="1">
      <alignment horizontal="center" vertical="center" wrapText="1"/>
    </xf>
    <xf numFmtId="49" fontId="54" fillId="0" borderId="0" xfId="6" applyNumberFormat="1" applyFont="1" applyAlignment="1">
      <alignment vertical="center" wrapText="1"/>
    </xf>
    <xf numFmtId="0" fontId="54" fillId="0" borderId="0" xfId="6" applyFont="1" applyAlignment="1">
      <alignment vertical="center" wrapText="1"/>
    </xf>
    <xf numFmtId="1" fontId="54" fillId="0" borderId="0" xfId="1" applyNumberFormat="1" applyFont="1" applyAlignment="1" applyProtection="1">
      <alignment horizontal="left"/>
      <protection locked="0"/>
    </xf>
    <xf numFmtId="49" fontId="32" fillId="12" borderId="28" xfId="1" applyNumberFormat="1" applyFont="1" applyFill="1" applyBorder="1" applyAlignment="1" applyProtection="1">
      <alignment horizontal="center" vertical="top"/>
      <protection locked="0"/>
    </xf>
    <xf numFmtId="49" fontId="49" fillId="0" borderId="28" xfId="1" applyNumberFormat="1" applyFont="1" applyBorder="1" applyAlignment="1">
      <alignment horizontal="center" vertical="top" wrapText="1"/>
    </xf>
    <xf numFmtId="49" fontId="46" fillId="12" borderId="0" xfId="1" applyNumberFormat="1" applyFont="1" applyFill="1" applyAlignment="1" applyProtection="1">
      <alignment horizontal="center" vertical="top"/>
      <protection locked="0"/>
    </xf>
    <xf numFmtId="49" fontId="49" fillId="0" borderId="0" xfId="1" applyNumberFormat="1" applyFont="1" applyAlignment="1">
      <alignment horizontal="center" vertical="top" wrapText="1"/>
    </xf>
    <xf numFmtId="49" fontId="42" fillId="0" borderId="0" xfId="1" applyNumberFormat="1" applyFont="1" applyAlignment="1">
      <alignment horizontal="center" vertical="top" wrapText="1"/>
    </xf>
    <xf numFmtId="165" fontId="42" fillId="0" borderId="0" xfId="12" applyFont="1" applyBorder="1" applyAlignment="1">
      <alignment horizontal="right" vertical="center" wrapText="1"/>
    </xf>
    <xf numFmtId="165" fontId="42" fillId="0" borderId="37" xfId="12" applyFont="1" applyBorder="1" applyAlignment="1">
      <alignment horizontal="right" vertical="center" wrapText="1"/>
    </xf>
    <xf numFmtId="165" fontId="42" fillId="15" borderId="28" xfId="12" applyFont="1" applyFill="1" applyBorder="1" applyAlignment="1">
      <alignment horizontal="right" vertical="center" wrapText="1"/>
    </xf>
    <xf numFmtId="165" fontId="42" fillId="15" borderId="0" xfId="12" applyFont="1" applyFill="1" applyBorder="1" applyAlignment="1">
      <alignment horizontal="right" vertical="center" wrapText="1"/>
    </xf>
    <xf numFmtId="0" fontId="60" fillId="11" borderId="36" xfId="8" applyFont="1" applyBorder="1" applyAlignment="1">
      <alignment horizontal="center" vertical="center" wrapText="1"/>
    </xf>
    <xf numFmtId="1" fontId="61" fillId="0" borderId="0" xfId="1" applyNumberFormat="1" applyFont="1" applyAlignment="1">
      <alignment horizontal="left" vertical="top"/>
    </xf>
    <xf numFmtId="0" fontId="64" fillId="0" borderId="0" xfId="1" applyFont="1"/>
    <xf numFmtId="49" fontId="61" fillId="0" borderId="0" xfId="1" applyNumberFormat="1" applyFont="1"/>
    <xf numFmtId="0" fontId="61" fillId="0" borderId="28" xfId="1" applyFont="1" applyBorder="1" applyAlignment="1" applyProtection="1">
      <alignment horizontal="left" vertical="top" wrapText="1"/>
      <protection locked="0"/>
    </xf>
    <xf numFmtId="0" fontId="61" fillId="0" borderId="28" xfId="1" applyFont="1" applyBorder="1" applyAlignment="1">
      <alignment horizontal="center" vertical="center" wrapText="1"/>
    </xf>
    <xf numFmtId="165" fontId="61" fillId="0" borderId="28" xfId="12" applyFont="1" applyBorder="1" applyAlignment="1">
      <alignment horizontal="right" vertical="center" wrapText="1"/>
    </xf>
    <xf numFmtId="165" fontId="61" fillId="15" borderId="0" xfId="12" applyFont="1" applyFill="1" applyBorder="1" applyAlignment="1">
      <alignment horizontal="right" vertical="center" wrapText="1"/>
    </xf>
    <xf numFmtId="1" fontId="61" fillId="0" borderId="0" xfId="1" applyNumberFormat="1" applyFont="1" applyAlignment="1" applyProtection="1">
      <alignment horizontal="center"/>
      <protection locked="0"/>
    </xf>
    <xf numFmtId="1" fontId="61" fillId="0" borderId="28" xfId="1" applyNumberFormat="1" applyFont="1" applyBorder="1" applyAlignment="1" applyProtection="1">
      <alignment horizontal="center" vertical="top"/>
      <protection locked="0"/>
    </xf>
    <xf numFmtId="49" fontId="61" fillId="0" borderId="28" xfId="1" applyNumberFormat="1" applyFont="1" applyBorder="1" applyAlignment="1" applyProtection="1">
      <alignment horizontal="center"/>
      <protection locked="0"/>
    </xf>
    <xf numFmtId="0" fontId="61" fillId="0" borderId="0" xfId="1" applyFont="1" applyAlignment="1" applyProtection="1">
      <alignment horizontal="left" vertical="top" wrapText="1"/>
      <protection locked="0"/>
    </xf>
    <xf numFmtId="1" fontId="61" fillId="0" borderId="0" xfId="1" applyNumberFormat="1" applyFont="1" applyAlignment="1" applyProtection="1">
      <alignment horizontal="center" vertical="center"/>
      <protection locked="0"/>
    </xf>
    <xf numFmtId="1" fontId="61" fillId="0" borderId="38" xfId="1" applyNumberFormat="1" applyFont="1" applyBorder="1" applyAlignment="1">
      <alignment horizontal="center" vertical="top" wrapText="1"/>
    </xf>
    <xf numFmtId="0" fontId="5" fillId="0" borderId="0" xfId="6" applyFont="1"/>
    <xf numFmtId="165" fontId="42" fillId="0" borderId="28" xfId="12" applyFont="1" applyFill="1" applyBorder="1" applyAlignment="1">
      <alignment horizontal="right" vertical="center" wrapText="1"/>
    </xf>
    <xf numFmtId="0" fontId="65" fillId="0" borderId="10" xfId="1" applyNumberFormat="1" applyFont="1" applyBorder="1" applyAlignment="1">
      <alignment horizontal="left" vertical="center"/>
    </xf>
    <xf numFmtId="1" fontId="65" fillId="0" borderId="10" xfId="1" applyNumberFormat="1" applyFont="1" applyBorder="1" applyAlignment="1">
      <alignment horizontal="left" vertical="center"/>
    </xf>
    <xf numFmtId="0" fontId="65" fillId="0" borderId="10" xfId="1" applyFont="1" applyBorder="1" applyAlignment="1">
      <alignment horizontal="left" vertical="center" wrapText="1"/>
    </xf>
    <xf numFmtId="2" fontId="65" fillId="0" borderId="10" xfId="1" applyNumberFormat="1" applyFont="1" applyFill="1" applyBorder="1" applyAlignment="1">
      <alignment horizontal="center" vertical="center"/>
    </xf>
    <xf numFmtId="1" fontId="65" fillId="0" borderId="10" xfId="0" applyNumberFormat="1" applyFont="1" applyBorder="1" applyAlignment="1" applyProtection="1">
      <alignment horizontal="center" vertical="center"/>
      <protection locked="0"/>
    </xf>
    <xf numFmtId="1" fontId="65" fillId="0" borderId="10" xfId="0" applyNumberFormat="1" applyFont="1" applyFill="1" applyBorder="1" applyAlignment="1" applyProtection="1">
      <alignment horizontal="center" vertical="center"/>
      <protection locked="0"/>
    </xf>
    <xf numFmtId="0" fontId="65" fillId="0" borderId="10" xfId="0" applyFont="1" applyBorder="1" applyAlignment="1" applyProtection="1">
      <alignment horizontal="center" vertical="center"/>
      <protection locked="0"/>
    </xf>
    <xf numFmtId="0" fontId="65" fillId="0" borderId="10" xfId="0" applyFont="1" applyBorder="1"/>
    <xf numFmtId="2" fontId="65" fillId="0" borderId="10" xfId="0" applyNumberFormat="1" applyFont="1" applyBorder="1" applyAlignment="1">
      <alignment horizontal="center" vertical="center"/>
    </xf>
    <xf numFmtId="2" fontId="65" fillId="0" borderId="10" xfId="1" applyNumberFormat="1" applyFont="1" applyBorder="1" applyAlignment="1">
      <alignment horizontal="center" vertical="center" wrapText="1"/>
    </xf>
    <xf numFmtId="0" fontId="65" fillId="0" borderId="0" xfId="0" applyFont="1" applyFill="1" applyBorder="1"/>
    <xf numFmtId="0" fontId="65" fillId="0" borderId="0" xfId="0" applyFont="1"/>
    <xf numFmtId="2" fontId="66" fillId="0" borderId="10" xfId="0" applyNumberFormat="1" applyFont="1" applyBorder="1" applyAlignment="1">
      <alignment horizontal="center" vertical="center"/>
    </xf>
    <xf numFmtId="2" fontId="2" fillId="16" borderId="10" xfId="0" applyNumberFormat="1" applyFont="1" applyFill="1" applyBorder="1" applyAlignment="1">
      <alignment horizontal="center" vertical="center"/>
    </xf>
    <xf numFmtId="0" fontId="66" fillId="0" borderId="10" xfId="0" applyFont="1" applyBorder="1" applyProtection="1">
      <protection locked="0"/>
    </xf>
    <xf numFmtId="0" fontId="66" fillId="0" borderId="10" xfId="1" applyNumberFormat="1" applyFont="1" applyFill="1" applyBorder="1" applyAlignment="1">
      <alignment horizontal="left" vertical="center"/>
    </xf>
    <xf numFmtId="0" fontId="66" fillId="0" borderId="10" xfId="1" applyFont="1" applyFill="1" applyBorder="1" applyAlignment="1">
      <alignment horizontal="left" vertical="center"/>
    </xf>
    <xf numFmtId="0" fontId="66" fillId="0" borderId="10" xfId="1" applyFont="1" applyFill="1" applyBorder="1" applyAlignment="1">
      <alignment horizontal="left" vertical="center" wrapText="1"/>
    </xf>
    <xf numFmtId="2" fontId="66" fillId="0" borderId="11" xfId="1" applyNumberFormat="1" applyFont="1" applyFill="1" applyBorder="1" applyAlignment="1">
      <alignment horizontal="center" vertical="center"/>
    </xf>
    <xf numFmtId="1" fontId="66" fillId="0" borderId="10" xfId="0" applyNumberFormat="1" applyFont="1" applyFill="1" applyBorder="1" applyAlignment="1" applyProtection="1">
      <alignment horizontal="center" vertical="center"/>
      <protection locked="0"/>
    </xf>
    <xf numFmtId="2" fontId="66" fillId="0" borderId="10" xfId="1" applyNumberFormat="1" applyFont="1" applyBorder="1" applyAlignment="1">
      <alignment horizontal="center" vertical="center" wrapText="1"/>
    </xf>
    <xf numFmtId="2" fontId="66" fillId="0" borderId="10" xfId="0" applyNumberFormat="1" applyFont="1" applyFill="1" applyBorder="1" applyAlignment="1" applyProtection="1">
      <alignment horizontal="center" vertical="center"/>
      <protection locked="0"/>
    </xf>
    <xf numFmtId="0" fontId="66" fillId="0" borderId="0" xfId="0" applyFont="1" applyFill="1" applyBorder="1" applyProtection="1">
      <protection locked="0"/>
    </xf>
    <xf numFmtId="0" fontId="66" fillId="0" borderId="0" xfId="0" applyFont="1" applyBorder="1" applyProtection="1">
      <protection locked="0"/>
    </xf>
    <xf numFmtId="0" fontId="67" fillId="0" borderId="10" xfId="0" applyFont="1" applyBorder="1"/>
    <xf numFmtId="1" fontId="67" fillId="0" borderId="10" xfId="0" applyNumberFormat="1" applyFont="1" applyBorder="1" applyAlignment="1">
      <alignment horizontal="left" vertical="center"/>
    </xf>
    <xf numFmtId="1" fontId="67" fillId="0" borderId="10" xfId="0" applyNumberFormat="1" applyFont="1" applyFill="1" applyBorder="1" applyAlignment="1">
      <alignment horizontal="left" vertical="center"/>
    </xf>
    <xf numFmtId="0" fontId="67" fillId="0" borderId="10" xfId="0" applyFont="1" applyBorder="1" applyAlignment="1">
      <alignment horizontal="left" vertical="center" wrapText="1"/>
    </xf>
    <xf numFmtId="2" fontId="67" fillId="0" borderId="10" xfId="0" applyNumberFormat="1" applyFont="1" applyBorder="1" applyAlignment="1">
      <alignment horizontal="center" vertical="center"/>
    </xf>
    <xf numFmtId="2" fontId="67" fillId="0" borderId="10" xfId="1" applyNumberFormat="1" applyFont="1" applyBorder="1" applyAlignment="1">
      <alignment horizontal="center" vertical="center" wrapText="1"/>
    </xf>
    <xf numFmtId="1" fontId="67" fillId="0" borderId="10" xfId="0" applyNumberFormat="1" applyFont="1" applyBorder="1" applyAlignment="1" applyProtection="1">
      <alignment horizontal="center" vertical="center"/>
      <protection locked="0"/>
    </xf>
    <xf numFmtId="1" fontId="67" fillId="0" borderId="10" xfId="0" applyNumberFormat="1" applyFont="1" applyFill="1" applyBorder="1" applyAlignment="1" applyProtection="1">
      <alignment horizontal="center" vertical="center"/>
      <protection locked="0"/>
    </xf>
    <xf numFmtId="2" fontId="67" fillId="0" borderId="10" xfId="0" applyNumberFormat="1" applyFont="1" applyBorder="1" applyAlignment="1" applyProtection="1">
      <alignment horizontal="center" vertical="center"/>
      <protection locked="0"/>
    </xf>
    <xf numFmtId="0" fontId="67" fillId="0" borderId="0" xfId="0" applyFont="1" applyFill="1" applyBorder="1"/>
    <xf numFmtId="0" fontId="67" fillId="0" borderId="0" xfId="0" applyFont="1"/>
    <xf numFmtId="0" fontId="10" fillId="0" borderId="0" xfId="0" applyFont="1"/>
    <xf numFmtId="0" fontId="67" fillId="0" borderId="0" xfId="0" applyFont="1" applyFill="1" applyBorder="1" applyProtection="1">
      <protection locked="0"/>
    </xf>
    <xf numFmtId="0" fontId="67" fillId="0" borderId="0" xfId="0" applyFont="1" applyProtection="1">
      <protection locked="0"/>
    </xf>
    <xf numFmtId="0" fontId="13" fillId="7" borderId="12" xfId="0" applyFont="1" applyFill="1" applyBorder="1" applyAlignment="1">
      <alignment horizontal="center" vertical="center"/>
    </xf>
    <xf numFmtId="0" fontId="13" fillId="7" borderId="29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7" fillId="7" borderId="12" xfId="0" applyFont="1" applyFill="1" applyBorder="1" applyAlignment="1">
      <alignment horizontal="center" vertical="center"/>
    </xf>
    <xf numFmtId="0" fontId="27" fillId="7" borderId="29" xfId="0" applyFont="1" applyFill="1" applyBorder="1" applyAlignment="1">
      <alignment horizontal="center" vertical="center"/>
    </xf>
    <xf numFmtId="0" fontId="27" fillId="7" borderId="14" xfId="0" applyFont="1" applyFill="1" applyBorder="1" applyAlignment="1">
      <alignment horizontal="center" vertical="center"/>
    </xf>
    <xf numFmtId="1" fontId="16" fillId="0" borderId="5" xfId="0" applyNumberFormat="1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13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15" fillId="3" borderId="30" xfId="0" applyFont="1" applyFill="1" applyBorder="1" applyAlignment="1" applyProtection="1">
      <alignment horizontal="center" vertical="center"/>
      <protection locked="0"/>
    </xf>
    <xf numFmtId="0" fontId="15" fillId="3" borderId="31" xfId="0" applyFont="1" applyFill="1" applyBorder="1" applyAlignment="1" applyProtection="1">
      <alignment horizontal="center" vertical="center"/>
      <protection locked="0"/>
    </xf>
    <xf numFmtId="0" fontId="15" fillId="3" borderId="32" xfId="0" applyFont="1" applyFill="1" applyBorder="1" applyAlignment="1" applyProtection="1">
      <alignment horizontal="center" vertical="center"/>
      <protection locked="0"/>
    </xf>
    <xf numFmtId="49" fontId="3" fillId="6" borderId="12" xfId="0" applyNumberFormat="1" applyFont="1" applyFill="1" applyBorder="1" applyAlignment="1">
      <alignment horizontal="left" vertical="center"/>
    </xf>
    <xf numFmtId="0" fontId="22" fillId="0" borderId="29" xfId="0" applyFont="1" applyBorder="1" applyAlignment="1"/>
    <xf numFmtId="0" fontId="5" fillId="0" borderId="29" xfId="0" applyFont="1" applyBorder="1" applyAlignment="1"/>
    <xf numFmtId="0" fontId="5" fillId="0" borderId="14" xfId="0" applyFont="1" applyBorder="1" applyAlignment="1"/>
    <xf numFmtId="0" fontId="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21" xfId="0" applyNumberFormat="1" applyFont="1" applyBorder="1" applyAlignment="1">
      <alignment horizontal="center" vertical="center" wrapText="1"/>
    </xf>
    <xf numFmtId="0" fontId="27" fillId="7" borderId="23" xfId="0" applyFont="1" applyFill="1" applyBorder="1" applyAlignment="1">
      <alignment horizontal="center" vertical="center"/>
    </xf>
    <xf numFmtId="1" fontId="34" fillId="0" borderId="21" xfId="0" applyNumberFormat="1" applyFont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0" fillId="5" borderId="0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0" fillId="5" borderId="0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30" fillId="7" borderId="20" xfId="0" applyFont="1" applyFill="1" applyBorder="1" applyAlignment="1">
      <alignment horizontal="center"/>
    </xf>
    <xf numFmtId="0" fontId="30" fillId="7" borderId="21" xfId="0" applyFont="1" applyFill="1" applyBorder="1" applyAlignment="1">
      <alignment horizontal="center"/>
    </xf>
    <xf numFmtId="0" fontId="30" fillId="9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4" fillId="5" borderId="26" xfId="0" applyFont="1" applyFill="1" applyBorder="1" applyAlignment="1">
      <alignment horizontal="left" vertical="top" wrapText="1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5" borderId="27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</cellXfs>
  <cellStyles count="14">
    <cellStyle name="Comma 2" xfId="13" xr:uid="{BC2BDD67-2EFE-449F-A6D3-8B22BA1705E8}"/>
    <cellStyle name="Dobry 2" xfId="8" xr:uid="{00000000-0005-0000-0000-000000000000}"/>
    <cellStyle name="Dziesiętny 2" xfId="11" xr:uid="{00000000-0005-0000-0000-000001000000}"/>
    <cellStyle name="Komma 4" xfId="12" xr:uid="{53906DF7-2CB8-4CF4-8423-2427F790841B}"/>
    <cellStyle name="Normal 2" xfId="2" xr:uid="{00000000-0005-0000-0000-000002000000}"/>
    <cellStyle name="Normal 2 2" xfId="10" xr:uid="{00000000-0005-0000-0000-000003000000}"/>
    <cellStyle name="Normalny" xfId="0" builtinId="0"/>
    <cellStyle name="Normalny 2" xfId="6" xr:uid="{00000000-0005-0000-0000-000005000000}"/>
    <cellStyle name="Procentowy" xfId="5" builtinId="5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  <cellStyle name="Walutowy" xfId="4" builtinId="4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hyperlink" Target="http://products.boschsecuritysystems.pl/pl/PL/products/bxp/SKU12673321072995105163-P2" TargetMode="External"/><Relationship Id="rId159" Type="http://schemas.openxmlformats.org/officeDocument/2006/relationships/image" Target="../media/image156.png"/><Relationship Id="rId170" Type="http://schemas.openxmlformats.org/officeDocument/2006/relationships/image" Target="../media/image167.png"/><Relationship Id="rId191" Type="http://schemas.openxmlformats.org/officeDocument/2006/relationships/image" Target="../media/image188.jpeg"/><Relationship Id="rId205" Type="http://schemas.openxmlformats.org/officeDocument/2006/relationships/image" Target="../media/image202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46.pn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81" Type="http://schemas.openxmlformats.org/officeDocument/2006/relationships/image" Target="../media/image178.jpe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36.jpeg"/><Relationship Id="rId85" Type="http://schemas.openxmlformats.org/officeDocument/2006/relationships/image" Target="../media/image86.jpeg"/><Relationship Id="rId150" Type="http://schemas.openxmlformats.org/officeDocument/2006/relationships/image" Target="../media/image147.png"/><Relationship Id="rId171" Type="http://schemas.openxmlformats.org/officeDocument/2006/relationships/image" Target="../media/image168.jpeg"/><Relationship Id="rId192" Type="http://schemas.openxmlformats.org/officeDocument/2006/relationships/image" Target="../media/image189.jpeg"/><Relationship Id="rId206" Type="http://schemas.openxmlformats.org/officeDocument/2006/relationships/image" Target="../media/image203.pn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37.png"/><Relationship Id="rId161" Type="http://schemas.openxmlformats.org/officeDocument/2006/relationships/image" Target="../media/image158.png"/><Relationship Id="rId182" Type="http://schemas.openxmlformats.org/officeDocument/2006/relationships/image" Target="../media/image179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51" Type="http://schemas.openxmlformats.org/officeDocument/2006/relationships/image" Target="../media/image148.png"/><Relationship Id="rId172" Type="http://schemas.openxmlformats.org/officeDocument/2006/relationships/image" Target="../media/image169.emf"/><Relationship Id="rId193" Type="http://schemas.openxmlformats.org/officeDocument/2006/relationships/image" Target="../media/image190.jpe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141" Type="http://schemas.openxmlformats.org/officeDocument/2006/relationships/image" Target="../media/image138.jpeg"/><Relationship Id="rId7" Type="http://schemas.openxmlformats.org/officeDocument/2006/relationships/image" Target="../media/image8.jpeg"/><Relationship Id="rId162" Type="http://schemas.openxmlformats.org/officeDocument/2006/relationships/image" Target="../media/image159.png"/><Relationship Id="rId183" Type="http://schemas.openxmlformats.org/officeDocument/2006/relationships/image" Target="../media/image180.pn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hyperlink" Target="http://products.boschsecuritysystems.pl/pl/PL/products/bxp/SKU12665319792995102603-P2" TargetMode="External"/><Relationship Id="rId157" Type="http://schemas.openxmlformats.org/officeDocument/2006/relationships/image" Target="../media/image154.png"/><Relationship Id="rId178" Type="http://schemas.openxmlformats.org/officeDocument/2006/relationships/image" Target="../media/image175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49.png"/><Relationship Id="rId173" Type="http://schemas.openxmlformats.org/officeDocument/2006/relationships/image" Target="../media/image170.png"/><Relationship Id="rId194" Type="http://schemas.openxmlformats.org/officeDocument/2006/relationships/image" Target="../media/image191.jpeg"/><Relationship Id="rId199" Type="http://schemas.openxmlformats.org/officeDocument/2006/relationships/image" Target="../media/image196.png"/><Relationship Id="rId203" Type="http://schemas.openxmlformats.org/officeDocument/2006/relationships/image" Target="../media/image200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png"/><Relationship Id="rId147" Type="http://schemas.openxmlformats.org/officeDocument/2006/relationships/image" Target="../media/image144.png"/><Relationship Id="rId168" Type="http://schemas.openxmlformats.org/officeDocument/2006/relationships/image" Target="../media/image165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39.png"/><Relationship Id="rId163" Type="http://schemas.openxmlformats.org/officeDocument/2006/relationships/image" Target="../media/image160.png"/><Relationship Id="rId184" Type="http://schemas.openxmlformats.org/officeDocument/2006/relationships/image" Target="../media/image181.jpeg"/><Relationship Id="rId189" Type="http://schemas.openxmlformats.org/officeDocument/2006/relationships/image" Target="../media/image186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5.jpeg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hyperlink" Target="http://products.boschsecuritysystems.pl/pl/PL/products/bxp/SKU12669306992995103883-P2" TargetMode="External"/><Relationship Id="rId153" Type="http://schemas.openxmlformats.org/officeDocument/2006/relationships/image" Target="../media/image150.png"/><Relationship Id="rId174" Type="http://schemas.openxmlformats.org/officeDocument/2006/relationships/image" Target="../media/image171.png"/><Relationship Id="rId179" Type="http://schemas.openxmlformats.org/officeDocument/2006/relationships/image" Target="../media/image176.jpeg"/><Relationship Id="rId195" Type="http://schemas.openxmlformats.org/officeDocument/2006/relationships/image" Target="../media/image192.jpeg"/><Relationship Id="rId190" Type="http://schemas.openxmlformats.org/officeDocument/2006/relationships/image" Target="../media/image187.png"/><Relationship Id="rId204" Type="http://schemas.openxmlformats.org/officeDocument/2006/relationships/image" Target="../media/image201.gif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143" Type="http://schemas.openxmlformats.org/officeDocument/2006/relationships/image" Target="../media/image140.png"/><Relationship Id="rId148" Type="http://schemas.openxmlformats.org/officeDocument/2006/relationships/image" Target="../media/image145.png"/><Relationship Id="rId164" Type="http://schemas.openxmlformats.org/officeDocument/2006/relationships/image" Target="../media/image161.jpeg"/><Relationship Id="rId169" Type="http://schemas.openxmlformats.org/officeDocument/2006/relationships/image" Target="../media/image166.jpeg"/><Relationship Id="rId185" Type="http://schemas.openxmlformats.org/officeDocument/2006/relationships/image" Target="../media/image18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jpe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3.jpeg"/><Relationship Id="rId154" Type="http://schemas.openxmlformats.org/officeDocument/2006/relationships/image" Target="../media/image151.png"/><Relationship Id="rId175" Type="http://schemas.openxmlformats.org/officeDocument/2006/relationships/image" Target="../media/image172.png"/><Relationship Id="rId196" Type="http://schemas.openxmlformats.org/officeDocument/2006/relationships/image" Target="../media/image193.jpeg"/><Relationship Id="rId200" Type="http://schemas.openxmlformats.org/officeDocument/2006/relationships/image" Target="../media/image197.pn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png"/><Relationship Id="rId144" Type="http://schemas.openxmlformats.org/officeDocument/2006/relationships/image" Target="../media/image141.jpeg"/><Relationship Id="rId90" Type="http://schemas.openxmlformats.org/officeDocument/2006/relationships/image" Target="../media/image91.jpeg"/><Relationship Id="rId165" Type="http://schemas.openxmlformats.org/officeDocument/2006/relationships/image" Target="../media/image162.jpeg"/><Relationship Id="rId186" Type="http://schemas.openxmlformats.org/officeDocument/2006/relationships/image" Target="../media/image183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hyperlink" Target="http://products.boschsecuritysystems.pl/pl/PL/products/bxp/SKU12661330032995101323-P2" TargetMode="External"/><Relationship Id="rId80" Type="http://schemas.openxmlformats.org/officeDocument/2006/relationships/image" Target="../media/image81.jpeg"/><Relationship Id="rId155" Type="http://schemas.openxmlformats.org/officeDocument/2006/relationships/image" Target="../media/image152.jpeg"/><Relationship Id="rId176" Type="http://schemas.openxmlformats.org/officeDocument/2006/relationships/image" Target="../media/image173.png"/><Relationship Id="rId197" Type="http://schemas.openxmlformats.org/officeDocument/2006/relationships/image" Target="../media/image194.png"/><Relationship Id="rId201" Type="http://schemas.openxmlformats.org/officeDocument/2006/relationships/image" Target="../media/image198.pn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pn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2.png"/><Relationship Id="rId166" Type="http://schemas.openxmlformats.org/officeDocument/2006/relationships/image" Target="../media/image163.jpeg"/><Relationship Id="rId187" Type="http://schemas.openxmlformats.org/officeDocument/2006/relationships/image" Target="../media/image184.png"/><Relationship Id="rId1" Type="http://schemas.openxmlformats.org/officeDocument/2006/relationships/image" Target="../media/image2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4.jpeg"/><Relationship Id="rId156" Type="http://schemas.openxmlformats.org/officeDocument/2006/relationships/image" Target="../media/image153.png"/><Relationship Id="rId177" Type="http://schemas.openxmlformats.org/officeDocument/2006/relationships/image" Target="../media/image174.jpeg"/><Relationship Id="rId198" Type="http://schemas.openxmlformats.org/officeDocument/2006/relationships/image" Target="../media/image195.png"/><Relationship Id="rId202" Type="http://schemas.openxmlformats.org/officeDocument/2006/relationships/image" Target="../media/image199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png"/><Relationship Id="rId146" Type="http://schemas.openxmlformats.org/officeDocument/2006/relationships/image" Target="../media/image143.png"/><Relationship Id="rId167" Type="http://schemas.openxmlformats.org/officeDocument/2006/relationships/image" Target="../media/image164.jpeg"/><Relationship Id="rId188" Type="http://schemas.openxmlformats.org/officeDocument/2006/relationships/image" Target="../media/image185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01.10.2023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15</xdr:row>
      <xdr:rowOff>47625</xdr:rowOff>
    </xdr:from>
    <xdr:to>
      <xdr:col>0</xdr:col>
      <xdr:colOff>704850</xdr:colOff>
      <xdr:row>15</xdr:row>
      <xdr:rowOff>600075</xdr:rowOff>
    </xdr:to>
    <xdr:pic>
      <xdr:nvPicPr>
        <xdr:cNvPr id="8" name="Obraz 27" descr="batt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</xdr:row>
      <xdr:rowOff>47625</xdr:rowOff>
    </xdr:from>
    <xdr:to>
      <xdr:col>0</xdr:col>
      <xdr:colOff>733425</xdr:colOff>
      <xdr:row>16</xdr:row>
      <xdr:rowOff>600075</xdr:rowOff>
    </xdr:to>
    <xdr:pic>
      <xdr:nvPicPr>
        <xdr:cNvPr id="9" name="Obraz 29" descr="ANI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17</xdr:row>
      <xdr:rowOff>47625</xdr:rowOff>
    </xdr:from>
    <xdr:to>
      <xdr:col>0</xdr:col>
      <xdr:colOff>704850</xdr:colOff>
      <xdr:row>17</xdr:row>
      <xdr:rowOff>600075</xdr:rowOff>
    </xdr:to>
    <xdr:pic>
      <xdr:nvPicPr>
        <xdr:cNvPr id="10" name="Obraz 31" descr="RML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18</xdr:row>
      <xdr:rowOff>47625</xdr:rowOff>
    </xdr:from>
    <xdr:to>
      <xdr:col>0</xdr:col>
      <xdr:colOff>676275</xdr:colOff>
      <xdr:row>18</xdr:row>
      <xdr:rowOff>600075</xdr:rowOff>
    </xdr:to>
    <xdr:pic>
      <xdr:nvPicPr>
        <xdr:cNvPr id="11" name="Obraz 33" descr="IOS2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19</xdr:row>
      <xdr:rowOff>47625</xdr:rowOff>
    </xdr:from>
    <xdr:to>
      <xdr:col>0</xdr:col>
      <xdr:colOff>704850</xdr:colOff>
      <xdr:row>19</xdr:row>
      <xdr:rowOff>600075</xdr:rowOff>
    </xdr:to>
    <xdr:pic>
      <xdr:nvPicPr>
        <xdr:cNvPr id="12" name="Obraz 35" descr="IOS23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20</xdr:row>
      <xdr:rowOff>47625</xdr:rowOff>
    </xdr:from>
    <xdr:to>
      <xdr:col>0</xdr:col>
      <xdr:colOff>723900</xdr:colOff>
      <xdr:row>20</xdr:row>
      <xdr:rowOff>600075</xdr:rowOff>
    </xdr:to>
    <xdr:pic>
      <xdr:nvPicPr>
        <xdr:cNvPr id="13" name="Obraz 37" descr="IOP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</xdr:row>
      <xdr:rowOff>47625</xdr:rowOff>
    </xdr:from>
    <xdr:to>
      <xdr:col>0</xdr:col>
      <xdr:colOff>666750</xdr:colOff>
      <xdr:row>21</xdr:row>
      <xdr:rowOff>600075</xdr:rowOff>
    </xdr:to>
    <xdr:pic>
      <xdr:nvPicPr>
        <xdr:cNvPr id="14" name="Obraz 39" descr="CZ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22</xdr:row>
      <xdr:rowOff>47625</xdr:rowOff>
    </xdr:from>
    <xdr:to>
      <xdr:col>0</xdr:col>
      <xdr:colOff>657225</xdr:colOff>
      <xdr:row>22</xdr:row>
      <xdr:rowOff>600075</xdr:rowOff>
    </xdr:to>
    <xdr:pic>
      <xdr:nvPicPr>
        <xdr:cNvPr id="15" name="Obraz 41" descr="RMH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685800</xdr:colOff>
      <xdr:row>23</xdr:row>
      <xdr:rowOff>600075</xdr:rowOff>
    </xdr:to>
    <xdr:pic>
      <xdr:nvPicPr>
        <xdr:cNvPr id="16" name="Obraz 43" descr="NZM2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</xdr:row>
      <xdr:rowOff>47625</xdr:rowOff>
    </xdr:from>
    <xdr:to>
      <xdr:col>0</xdr:col>
      <xdr:colOff>685800</xdr:colOff>
      <xdr:row>24</xdr:row>
      <xdr:rowOff>600075</xdr:rowOff>
    </xdr:to>
    <xdr:pic>
      <xdr:nvPicPr>
        <xdr:cNvPr id="17" name="Obraz 45" descr="FPE50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25</xdr:row>
      <xdr:rowOff>47625</xdr:rowOff>
    </xdr:from>
    <xdr:to>
      <xdr:col>0</xdr:col>
      <xdr:colOff>695325</xdr:colOff>
      <xdr:row>25</xdr:row>
      <xdr:rowOff>600075</xdr:rowOff>
    </xdr:to>
    <xdr:pic>
      <xdr:nvPicPr>
        <xdr:cNvPr id="18" name="Obraz 47" descr="LSN300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26</xdr:row>
      <xdr:rowOff>47625</xdr:rowOff>
    </xdr:from>
    <xdr:to>
      <xdr:col>0</xdr:col>
      <xdr:colOff>847725</xdr:colOff>
      <xdr:row>26</xdr:row>
      <xdr:rowOff>600075</xdr:rowOff>
    </xdr:to>
    <xdr:pic>
      <xdr:nvPicPr>
        <xdr:cNvPr id="19" name="Obraz 49" descr="LSN1500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29</xdr:row>
      <xdr:rowOff>47625</xdr:rowOff>
    </xdr:from>
    <xdr:to>
      <xdr:col>0</xdr:col>
      <xdr:colOff>809625</xdr:colOff>
      <xdr:row>29</xdr:row>
      <xdr:rowOff>600075</xdr:rowOff>
    </xdr:to>
    <xdr:pic>
      <xdr:nvPicPr>
        <xdr:cNvPr id="20" name="Obraz 53" descr="L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31</xdr:row>
      <xdr:rowOff>47625</xdr:rowOff>
    </xdr:from>
    <xdr:to>
      <xdr:col>0</xdr:col>
      <xdr:colOff>647700</xdr:colOff>
      <xdr:row>31</xdr:row>
      <xdr:rowOff>600075</xdr:rowOff>
    </xdr:to>
    <xdr:pic>
      <xdr:nvPicPr>
        <xdr:cNvPr id="21" name="Obraz 55" descr="CPH0006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32</xdr:row>
      <xdr:rowOff>47625</xdr:rowOff>
    </xdr:from>
    <xdr:to>
      <xdr:col>0</xdr:col>
      <xdr:colOff>647700</xdr:colOff>
      <xdr:row>32</xdr:row>
      <xdr:rowOff>600075</xdr:rowOff>
    </xdr:to>
    <xdr:pic>
      <xdr:nvPicPr>
        <xdr:cNvPr id="22" name="Obraz 57" descr="CPH001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33</xdr:row>
      <xdr:rowOff>47625</xdr:rowOff>
    </xdr:from>
    <xdr:to>
      <xdr:col>0</xdr:col>
      <xdr:colOff>647700</xdr:colOff>
      <xdr:row>33</xdr:row>
      <xdr:rowOff>600075</xdr:rowOff>
    </xdr:to>
    <xdr:pic>
      <xdr:nvPicPr>
        <xdr:cNvPr id="23" name="Obraz 59" descr="EPH0012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95250</xdr:rowOff>
    </xdr:from>
    <xdr:to>
      <xdr:col>0</xdr:col>
      <xdr:colOff>914400</xdr:colOff>
      <xdr:row>34</xdr:row>
      <xdr:rowOff>581025</xdr:rowOff>
    </xdr:to>
    <xdr:pic>
      <xdr:nvPicPr>
        <xdr:cNvPr id="24" name="Obraz 61" descr="PSF000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35</xdr:row>
      <xdr:rowOff>47625</xdr:rowOff>
    </xdr:from>
    <xdr:to>
      <xdr:col>0</xdr:col>
      <xdr:colOff>695325</xdr:colOff>
      <xdr:row>35</xdr:row>
      <xdr:rowOff>600075</xdr:rowOff>
    </xdr:to>
    <xdr:pic>
      <xdr:nvPicPr>
        <xdr:cNvPr id="25" name="Obraz 63" descr="PMF0004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36</xdr:row>
      <xdr:rowOff>95250</xdr:rowOff>
    </xdr:from>
    <xdr:to>
      <xdr:col>0</xdr:col>
      <xdr:colOff>933450</xdr:colOff>
      <xdr:row>36</xdr:row>
      <xdr:rowOff>600075</xdr:rowOff>
    </xdr:to>
    <xdr:pic>
      <xdr:nvPicPr>
        <xdr:cNvPr id="26" name="Obraz 65" descr="USF0000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38</xdr:row>
      <xdr:rowOff>47625</xdr:rowOff>
    </xdr:from>
    <xdr:to>
      <xdr:col>0</xdr:col>
      <xdr:colOff>638175</xdr:colOff>
      <xdr:row>38</xdr:row>
      <xdr:rowOff>600075</xdr:rowOff>
    </xdr:to>
    <xdr:pic>
      <xdr:nvPicPr>
        <xdr:cNvPr id="27" name="Obraz 67" descr="FBH0000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39</xdr:row>
      <xdr:rowOff>47625</xdr:rowOff>
    </xdr:from>
    <xdr:to>
      <xdr:col>0</xdr:col>
      <xdr:colOff>704850</xdr:colOff>
      <xdr:row>39</xdr:row>
      <xdr:rowOff>600075</xdr:rowOff>
    </xdr:to>
    <xdr:pic>
      <xdr:nvPicPr>
        <xdr:cNvPr id="28" name="Obraz 69" descr="FMH0000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40</xdr:row>
      <xdr:rowOff>47625</xdr:rowOff>
    </xdr:from>
    <xdr:to>
      <xdr:col>0</xdr:col>
      <xdr:colOff>885825</xdr:colOff>
      <xdr:row>40</xdr:row>
      <xdr:rowOff>600075</xdr:rowOff>
    </xdr:to>
    <xdr:pic>
      <xdr:nvPicPr>
        <xdr:cNvPr id="29" name="Obraz 71" descr="FSH0000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41</xdr:row>
      <xdr:rowOff>47625</xdr:rowOff>
    </xdr:from>
    <xdr:to>
      <xdr:col>0</xdr:col>
      <xdr:colOff>647700</xdr:colOff>
      <xdr:row>41</xdr:row>
      <xdr:rowOff>600075</xdr:rowOff>
    </xdr:to>
    <xdr:pic>
      <xdr:nvPicPr>
        <xdr:cNvPr id="33" name="Obraz 79" descr="FRB0019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42</xdr:row>
      <xdr:rowOff>47625</xdr:rowOff>
    </xdr:from>
    <xdr:to>
      <xdr:col>0</xdr:col>
      <xdr:colOff>723900</xdr:colOff>
      <xdr:row>42</xdr:row>
      <xdr:rowOff>600075</xdr:rowOff>
    </xdr:to>
    <xdr:pic>
      <xdr:nvPicPr>
        <xdr:cNvPr id="34" name="Obraz 81" descr="FRM0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43</xdr:row>
      <xdr:rowOff>47625</xdr:rowOff>
    </xdr:from>
    <xdr:to>
      <xdr:col>0</xdr:col>
      <xdr:colOff>933450</xdr:colOff>
      <xdr:row>43</xdr:row>
      <xdr:rowOff>600075</xdr:rowOff>
    </xdr:to>
    <xdr:pic>
      <xdr:nvPicPr>
        <xdr:cNvPr id="35" name="Obraz 83" descr="FRS0019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44</xdr:row>
      <xdr:rowOff>47625</xdr:rowOff>
    </xdr:from>
    <xdr:to>
      <xdr:col>0</xdr:col>
      <xdr:colOff>762000</xdr:colOff>
      <xdr:row>44</xdr:row>
      <xdr:rowOff>600075</xdr:rowOff>
    </xdr:to>
    <xdr:pic>
      <xdr:nvPicPr>
        <xdr:cNvPr id="36" name="Obraz 85" descr="FDP0001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47</xdr:row>
      <xdr:rowOff>47625</xdr:rowOff>
    </xdr:from>
    <xdr:to>
      <xdr:col>0</xdr:col>
      <xdr:colOff>657225</xdr:colOff>
      <xdr:row>47</xdr:row>
      <xdr:rowOff>600075</xdr:rowOff>
    </xdr:to>
    <xdr:pic>
      <xdr:nvPicPr>
        <xdr:cNvPr id="37" name="Obraz 87" descr="HPC0006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48</xdr:row>
      <xdr:rowOff>47625</xdr:rowOff>
    </xdr:from>
    <xdr:to>
      <xdr:col>0</xdr:col>
      <xdr:colOff>609600</xdr:colOff>
      <xdr:row>48</xdr:row>
      <xdr:rowOff>600075</xdr:rowOff>
    </xdr:to>
    <xdr:pic>
      <xdr:nvPicPr>
        <xdr:cNvPr id="38" name="Obraz 89" descr="HPC0010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49</xdr:row>
      <xdr:rowOff>47625</xdr:rowOff>
    </xdr:from>
    <xdr:to>
      <xdr:col>0</xdr:col>
      <xdr:colOff>561975</xdr:colOff>
      <xdr:row>49</xdr:row>
      <xdr:rowOff>600075</xdr:rowOff>
    </xdr:to>
    <xdr:pic>
      <xdr:nvPicPr>
        <xdr:cNvPr id="39" name="Obraz 91" descr="HBE001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50</xdr:row>
      <xdr:rowOff>76200</xdr:rowOff>
    </xdr:from>
    <xdr:to>
      <xdr:col>0</xdr:col>
      <xdr:colOff>857250</xdr:colOff>
      <xdr:row>50</xdr:row>
      <xdr:rowOff>628650</xdr:rowOff>
    </xdr:to>
    <xdr:pic>
      <xdr:nvPicPr>
        <xdr:cNvPr id="40" name="Obraz 93" descr="PSS0002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51</xdr:row>
      <xdr:rowOff>128345</xdr:rowOff>
    </xdr:from>
    <xdr:to>
      <xdr:col>0</xdr:col>
      <xdr:colOff>922472</xdr:colOff>
      <xdr:row>51</xdr:row>
      <xdr:rowOff>1057436</xdr:rowOff>
    </xdr:to>
    <xdr:pic>
      <xdr:nvPicPr>
        <xdr:cNvPr id="41" name="Obraz 95" descr="PSB0004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53</xdr:row>
      <xdr:rowOff>47625</xdr:rowOff>
    </xdr:from>
    <xdr:to>
      <xdr:col>0</xdr:col>
      <xdr:colOff>685800</xdr:colOff>
      <xdr:row>53</xdr:row>
      <xdr:rowOff>600075</xdr:rowOff>
    </xdr:to>
    <xdr:pic>
      <xdr:nvPicPr>
        <xdr:cNvPr id="43" name="Obraz 105" descr="UPS2416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56</xdr:row>
      <xdr:rowOff>47625</xdr:rowOff>
    </xdr:from>
    <xdr:to>
      <xdr:col>0</xdr:col>
      <xdr:colOff>847726</xdr:colOff>
      <xdr:row>56</xdr:row>
      <xdr:rowOff>600075</xdr:rowOff>
    </xdr:to>
    <xdr:pic>
      <xdr:nvPicPr>
        <xdr:cNvPr id="45" name="Obraz 109" descr="FPO_PSB_CH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54</xdr:row>
      <xdr:rowOff>47625</xdr:rowOff>
    </xdr:from>
    <xdr:to>
      <xdr:col>0</xdr:col>
      <xdr:colOff>781050</xdr:colOff>
      <xdr:row>54</xdr:row>
      <xdr:rowOff>600075</xdr:rowOff>
    </xdr:to>
    <xdr:pic>
      <xdr:nvPicPr>
        <xdr:cNvPr id="46" name="Obraz 111" descr="CPB000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58</xdr:row>
      <xdr:rowOff>47625</xdr:rowOff>
    </xdr:from>
    <xdr:to>
      <xdr:col>0</xdr:col>
      <xdr:colOff>771525</xdr:colOff>
      <xdr:row>58</xdr:row>
      <xdr:rowOff>600075</xdr:rowOff>
    </xdr:to>
    <xdr:pic>
      <xdr:nvPicPr>
        <xdr:cNvPr id="49" name="Obraz 117" descr="CBB000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70</xdr:row>
      <xdr:rowOff>47625</xdr:rowOff>
    </xdr:from>
    <xdr:to>
      <xdr:col>0</xdr:col>
      <xdr:colOff>819150</xdr:colOff>
      <xdr:row>70</xdr:row>
      <xdr:rowOff>600075</xdr:rowOff>
    </xdr:to>
    <xdr:pic>
      <xdr:nvPicPr>
        <xdr:cNvPr id="52" name="Obraz 127" descr="FAPO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71</xdr:row>
      <xdr:rowOff>47625</xdr:rowOff>
    </xdr:from>
    <xdr:to>
      <xdr:col>0</xdr:col>
      <xdr:colOff>819150</xdr:colOff>
      <xdr:row>71</xdr:row>
      <xdr:rowOff>600075</xdr:rowOff>
    </xdr:to>
    <xdr:pic>
      <xdr:nvPicPr>
        <xdr:cNvPr id="53" name="Obraz 129" descr="FAPOC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72</xdr:row>
      <xdr:rowOff>47625</xdr:rowOff>
    </xdr:from>
    <xdr:to>
      <xdr:col>0</xdr:col>
      <xdr:colOff>809625</xdr:colOff>
      <xdr:row>72</xdr:row>
      <xdr:rowOff>600075</xdr:rowOff>
    </xdr:to>
    <xdr:pic>
      <xdr:nvPicPr>
        <xdr:cNvPr id="54" name="Obraz 131" descr="FPAOP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103</xdr:row>
      <xdr:rowOff>47625</xdr:rowOff>
    </xdr:from>
    <xdr:to>
      <xdr:col>0</xdr:col>
      <xdr:colOff>847725</xdr:colOff>
      <xdr:row>103</xdr:row>
      <xdr:rowOff>600075</xdr:rowOff>
    </xdr:to>
    <xdr:pic>
      <xdr:nvPicPr>
        <xdr:cNvPr id="62" name="Obraz 149" descr="MS400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105</xdr:row>
      <xdr:rowOff>57150</xdr:rowOff>
    </xdr:from>
    <xdr:to>
      <xdr:col>0</xdr:col>
      <xdr:colOff>762000</xdr:colOff>
      <xdr:row>105</xdr:row>
      <xdr:rowOff>409575</xdr:rowOff>
    </xdr:to>
    <xdr:pic>
      <xdr:nvPicPr>
        <xdr:cNvPr id="63" name="Obraz 151" descr="MS420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106</xdr:row>
      <xdr:rowOff>47625</xdr:rowOff>
    </xdr:from>
    <xdr:to>
      <xdr:col>0</xdr:col>
      <xdr:colOff>847725</xdr:colOff>
      <xdr:row>106</xdr:row>
      <xdr:rowOff>600075</xdr:rowOff>
    </xdr:to>
    <xdr:pic>
      <xdr:nvPicPr>
        <xdr:cNvPr id="64" name="Obraz 153" descr="FAA_MSR_42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109</xdr:row>
      <xdr:rowOff>47625</xdr:rowOff>
    </xdr:from>
    <xdr:to>
      <xdr:col>0</xdr:col>
      <xdr:colOff>962025</xdr:colOff>
      <xdr:row>109</xdr:row>
      <xdr:rowOff>600075</xdr:rowOff>
    </xdr:to>
    <xdr:pic>
      <xdr:nvPicPr>
        <xdr:cNvPr id="65" name="Obraz 155" descr="SK_400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110</xdr:row>
      <xdr:rowOff>47625</xdr:rowOff>
    </xdr:from>
    <xdr:to>
      <xdr:col>0</xdr:col>
      <xdr:colOff>866775</xdr:colOff>
      <xdr:row>110</xdr:row>
      <xdr:rowOff>600075</xdr:rowOff>
    </xdr:to>
    <xdr:pic>
      <xdr:nvPicPr>
        <xdr:cNvPr id="66" name="Obraz 157" descr="SSK_400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113</xdr:row>
      <xdr:rowOff>228600</xdr:rowOff>
    </xdr:from>
    <xdr:to>
      <xdr:col>0</xdr:col>
      <xdr:colOff>895350</xdr:colOff>
      <xdr:row>113</xdr:row>
      <xdr:rowOff>438150</xdr:rowOff>
    </xdr:to>
    <xdr:pic>
      <xdr:nvPicPr>
        <xdr:cNvPr id="68" name="Obraz 161" descr="MH_400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75</xdr:row>
      <xdr:rowOff>66675</xdr:rowOff>
    </xdr:from>
    <xdr:to>
      <xdr:col>0</xdr:col>
      <xdr:colOff>971550</xdr:colOff>
      <xdr:row>75</xdr:row>
      <xdr:rowOff>533400</xdr:rowOff>
    </xdr:to>
    <xdr:pic>
      <xdr:nvPicPr>
        <xdr:cNvPr id="71" name="Obraz 169" descr="ProductPhoto_Web_all_1283873547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94</xdr:row>
      <xdr:rowOff>47625</xdr:rowOff>
    </xdr:from>
    <xdr:to>
      <xdr:col>0</xdr:col>
      <xdr:colOff>838200</xdr:colOff>
      <xdr:row>94</xdr:row>
      <xdr:rowOff>600075</xdr:rowOff>
    </xdr:to>
    <xdr:pic>
      <xdr:nvPicPr>
        <xdr:cNvPr id="72" name="Obraz 171" descr="FAA-500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95</xdr:row>
      <xdr:rowOff>47625</xdr:rowOff>
    </xdr:from>
    <xdr:to>
      <xdr:col>0</xdr:col>
      <xdr:colOff>742950</xdr:colOff>
      <xdr:row>95</xdr:row>
      <xdr:rowOff>600075</xdr:rowOff>
    </xdr:to>
    <xdr:pic>
      <xdr:nvPicPr>
        <xdr:cNvPr id="73" name="Obraz 173" descr="FAA-BB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96</xdr:row>
      <xdr:rowOff>47625</xdr:rowOff>
    </xdr:from>
    <xdr:to>
      <xdr:col>0</xdr:col>
      <xdr:colOff>876300</xdr:colOff>
      <xdr:row>96</xdr:row>
      <xdr:rowOff>600075</xdr:rowOff>
    </xdr:to>
    <xdr:pic>
      <xdr:nvPicPr>
        <xdr:cNvPr id="74" name="Obraz 175" descr="FAA-TR-P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97</xdr:row>
      <xdr:rowOff>28575</xdr:rowOff>
    </xdr:from>
    <xdr:to>
      <xdr:col>0</xdr:col>
      <xdr:colOff>857250</xdr:colOff>
      <xdr:row>97</xdr:row>
      <xdr:rowOff>600075</xdr:rowOff>
    </xdr:to>
    <xdr:pic>
      <xdr:nvPicPr>
        <xdr:cNvPr id="75" name="Obraz 177" descr="FAA-TR-W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98</xdr:row>
      <xdr:rowOff>38100</xdr:rowOff>
    </xdr:from>
    <xdr:to>
      <xdr:col>0</xdr:col>
      <xdr:colOff>714375</xdr:colOff>
      <xdr:row>98</xdr:row>
      <xdr:rowOff>590550</xdr:rowOff>
    </xdr:to>
    <xdr:pic>
      <xdr:nvPicPr>
        <xdr:cNvPr id="76" name="Obraz 181" descr="FAA-SB-H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99</xdr:row>
      <xdr:rowOff>47625</xdr:rowOff>
    </xdr:from>
    <xdr:to>
      <xdr:col>0</xdr:col>
      <xdr:colOff>666750</xdr:colOff>
      <xdr:row>99</xdr:row>
      <xdr:rowOff>600075</xdr:rowOff>
    </xdr:to>
    <xdr:pic>
      <xdr:nvPicPr>
        <xdr:cNvPr id="77" name="Obraz 183" descr="spring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123</xdr:row>
      <xdr:rowOff>47625</xdr:rowOff>
    </xdr:from>
    <xdr:to>
      <xdr:col>0</xdr:col>
      <xdr:colOff>752475</xdr:colOff>
      <xdr:row>123</xdr:row>
      <xdr:rowOff>600075</xdr:rowOff>
    </xdr:to>
    <xdr:pic>
      <xdr:nvPicPr>
        <xdr:cNvPr id="78" name="Obraz 187" descr="FRay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127</xdr:row>
      <xdr:rowOff>38100</xdr:rowOff>
    </xdr:from>
    <xdr:to>
      <xdr:col>0</xdr:col>
      <xdr:colOff>857250</xdr:colOff>
      <xdr:row>127</xdr:row>
      <xdr:rowOff>590550</xdr:rowOff>
    </xdr:to>
    <xdr:pic>
      <xdr:nvPicPr>
        <xdr:cNvPr id="79" name="Obraz 189" descr="LR_Kit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126</xdr:row>
      <xdr:rowOff>47625</xdr:rowOff>
    </xdr:from>
    <xdr:to>
      <xdr:col>0</xdr:col>
      <xdr:colOff>933450</xdr:colOff>
      <xdr:row>126</xdr:row>
      <xdr:rowOff>600075</xdr:rowOff>
    </xdr:to>
    <xdr:pic>
      <xdr:nvPicPr>
        <xdr:cNvPr id="80" name="Obraz 191" descr="BR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125</xdr:row>
      <xdr:rowOff>9525</xdr:rowOff>
    </xdr:from>
    <xdr:to>
      <xdr:col>0</xdr:col>
      <xdr:colOff>1028700</xdr:colOff>
      <xdr:row>125</xdr:row>
      <xdr:rowOff>561975</xdr:rowOff>
    </xdr:to>
    <xdr:pic>
      <xdr:nvPicPr>
        <xdr:cNvPr id="81" name="Obraz 193" descr="4P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128</xdr:row>
      <xdr:rowOff>47625</xdr:rowOff>
    </xdr:from>
    <xdr:to>
      <xdr:col>0</xdr:col>
      <xdr:colOff>933450</xdr:colOff>
      <xdr:row>128</xdr:row>
      <xdr:rowOff>600075</xdr:rowOff>
    </xdr:to>
    <xdr:pic>
      <xdr:nvPicPr>
        <xdr:cNvPr id="82" name="Obraz 195" descr="1P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146</xdr:row>
      <xdr:rowOff>87824</xdr:rowOff>
    </xdr:from>
    <xdr:to>
      <xdr:col>0</xdr:col>
      <xdr:colOff>901969</xdr:colOff>
      <xdr:row>146</xdr:row>
      <xdr:rowOff>581187</xdr:rowOff>
    </xdr:to>
    <xdr:pic>
      <xdr:nvPicPr>
        <xdr:cNvPr id="87" name="Obraz 211" descr="SB3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145</xdr:row>
      <xdr:rowOff>47625</xdr:rowOff>
    </xdr:from>
    <xdr:to>
      <xdr:col>0</xdr:col>
      <xdr:colOff>742950</xdr:colOff>
      <xdr:row>146</xdr:row>
      <xdr:rowOff>2626</xdr:rowOff>
    </xdr:to>
    <xdr:pic>
      <xdr:nvPicPr>
        <xdr:cNvPr id="88" name="Obraz 213" descr="images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161</xdr:row>
      <xdr:rowOff>47625</xdr:rowOff>
    </xdr:from>
    <xdr:to>
      <xdr:col>0</xdr:col>
      <xdr:colOff>752475</xdr:colOff>
      <xdr:row>161</xdr:row>
      <xdr:rowOff>600075</xdr:rowOff>
    </xdr:to>
    <xdr:pic>
      <xdr:nvPicPr>
        <xdr:cNvPr id="96" name="Obraz 119" descr="GR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162</xdr:row>
      <xdr:rowOff>47625</xdr:rowOff>
    </xdr:from>
    <xdr:to>
      <xdr:col>0</xdr:col>
      <xdr:colOff>723900</xdr:colOff>
      <xdr:row>162</xdr:row>
      <xdr:rowOff>600075</xdr:rowOff>
    </xdr:to>
    <xdr:pic>
      <xdr:nvPicPr>
        <xdr:cNvPr id="97" name="Obraz 121" descr="HR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175</xdr:row>
      <xdr:rowOff>47625</xdr:rowOff>
    </xdr:from>
    <xdr:to>
      <xdr:col>0</xdr:col>
      <xdr:colOff>752475</xdr:colOff>
      <xdr:row>175</xdr:row>
      <xdr:rowOff>600075</xdr:rowOff>
    </xdr:to>
    <xdr:pic>
      <xdr:nvPicPr>
        <xdr:cNvPr id="99" name="Obraz 127" descr="NAC-S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6900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176</xdr:row>
      <xdr:rowOff>47625</xdr:rowOff>
    </xdr:from>
    <xdr:to>
      <xdr:col>0</xdr:col>
      <xdr:colOff>771525</xdr:colOff>
      <xdr:row>176</xdr:row>
      <xdr:rowOff>600075</xdr:rowOff>
    </xdr:to>
    <xdr:pic>
      <xdr:nvPicPr>
        <xdr:cNvPr id="100" name="Obraz 129" descr="NAC-D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57175" y="117548025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179</xdr:row>
      <xdr:rowOff>47625</xdr:rowOff>
    </xdr:from>
    <xdr:to>
      <xdr:col>0</xdr:col>
      <xdr:colOff>752475</xdr:colOff>
      <xdr:row>179</xdr:row>
      <xdr:rowOff>600075</xdr:rowOff>
    </xdr:to>
    <xdr:pic>
      <xdr:nvPicPr>
        <xdr:cNvPr id="101" name="Obraz 131" descr="FLM-I_420-S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190</xdr:row>
      <xdr:rowOff>47625</xdr:rowOff>
    </xdr:from>
    <xdr:to>
      <xdr:col>0</xdr:col>
      <xdr:colOff>704850</xdr:colOff>
      <xdr:row>190</xdr:row>
      <xdr:rowOff>600075</xdr:rowOff>
    </xdr:to>
    <xdr:pic>
      <xdr:nvPicPr>
        <xdr:cNvPr id="102" name="Obraz 133" descr="FMX-IFB55-S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188</xdr:row>
      <xdr:rowOff>47625</xdr:rowOff>
    </xdr:from>
    <xdr:to>
      <xdr:col>0</xdr:col>
      <xdr:colOff>695325</xdr:colOff>
      <xdr:row>188</xdr:row>
      <xdr:rowOff>600075</xdr:rowOff>
    </xdr:to>
    <xdr:pic>
      <xdr:nvPicPr>
        <xdr:cNvPr id="103" name="Obraz 135" descr="FLM-420-I8R1-S8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187</xdr:row>
      <xdr:rowOff>47625</xdr:rowOff>
    </xdr:from>
    <xdr:to>
      <xdr:col>0</xdr:col>
      <xdr:colOff>695325</xdr:colOff>
      <xdr:row>187</xdr:row>
      <xdr:rowOff>600075</xdr:rowOff>
    </xdr:to>
    <xdr:pic>
      <xdr:nvPicPr>
        <xdr:cNvPr id="104" name="Obraz 137" descr="FLM-420-RLV-S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177</xdr:row>
      <xdr:rowOff>47625</xdr:rowOff>
    </xdr:from>
    <xdr:to>
      <xdr:col>0</xdr:col>
      <xdr:colOff>752475</xdr:colOff>
      <xdr:row>177</xdr:row>
      <xdr:rowOff>600075</xdr:rowOff>
    </xdr:to>
    <xdr:pic>
      <xdr:nvPicPr>
        <xdr:cNvPr id="105" name="Obraz 139" descr="RHV-S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178</xdr:row>
      <xdr:rowOff>47625</xdr:rowOff>
    </xdr:from>
    <xdr:to>
      <xdr:col>0</xdr:col>
      <xdr:colOff>752475</xdr:colOff>
      <xdr:row>178</xdr:row>
      <xdr:rowOff>600075</xdr:rowOff>
    </xdr:to>
    <xdr:pic>
      <xdr:nvPicPr>
        <xdr:cNvPr id="106" name="Obraz 141" descr="RHV-D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180</xdr:row>
      <xdr:rowOff>47625</xdr:rowOff>
    </xdr:from>
    <xdr:to>
      <xdr:col>0</xdr:col>
      <xdr:colOff>657225</xdr:colOff>
      <xdr:row>180</xdr:row>
      <xdr:rowOff>600075</xdr:rowOff>
    </xdr:to>
    <xdr:pic>
      <xdr:nvPicPr>
        <xdr:cNvPr id="107" name="Obraz 143" descr="I2-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181</xdr:row>
      <xdr:rowOff>47625</xdr:rowOff>
    </xdr:from>
    <xdr:to>
      <xdr:col>0</xdr:col>
      <xdr:colOff>695325</xdr:colOff>
      <xdr:row>181</xdr:row>
      <xdr:rowOff>600075</xdr:rowOff>
    </xdr:to>
    <xdr:pic>
      <xdr:nvPicPr>
        <xdr:cNvPr id="108" name="Obraz 145" descr="I2-E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182</xdr:row>
      <xdr:rowOff>47625</xdr:rowOff>
    </xdr:from>
    <xdr:to>
      <xdr:col>0</xdr:col>
      <xdr:colOff>695325</xdr:colOff>
      <xdr:row>182</xdr:row>
      <xdr:rowOff>492394</xdr:rowOff>
    </xdr:to>
    <xdr:pic>
      <xdr:nvPicPr>
        <xdr:cNvPr id="109" name="Obraz 147" descr="I2-D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183</xdr:row>
      <xdr:rowOff>153369</xdr:rowOff>
    </xdr:from>
    <xdr:to>
      <xdr:col>0</xdr:col>
      <xdr:colOff>715828</xdr:colOff>
      <xdr:row>183</xdr:row>
      <xdr:rowOff>575859</xdr:rowOff>
    </xdr:to>
    <xdr:pic>
      <xdr:nvPicPr>
        <xdr:cNvPr id="110" name="Obraz 155" descr="RLV1_E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184</xdr:row>
      <xdr:rowOff>47625</xdr:rowOff>
    </xdr:from>
    <xdr:to>
      <xdr:col>0</xdr:col>
      <xdr:colOff>762000</xdr:colOff>
      <xdr:row>184</xdr:row>
      <xdr:rowOff>600075</xdr:rowOff>
    </xdr:to>
    <xdr:pic>
      <xdr:nvPicPr>
        <xdr:cNvPr id="111" name="Obraz 157" descr="RLV1_D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185</xdr:row>
      <xdr:rowOff>47625</xdr:rowOff>
    </xdr:from>
    <xdr:to>
      <xdr:col>0</xdr:col>
      <xdr:colOff>752475</xdr:colOff>
      <xdr:row>185</xdr:row>
      <xdr:rowOff>600075</xdr:rowOff>
    </xdr:to>
    <xdr:pic>
      <xdr:nvPicPr>
        <xdr:cNvPr id="112" name="Obraz 159" descr="CON-S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186</xdr:row>
      <xdr:rowOff>47625</xdr:rowOff>
    </xdr:from>
    <xdr:to>
      <xdr:col>0</xdr:col>
      <xdr:colOff>695325</xdr:colOff>
      <xdr:row>186</xdr:row>
      <xdr:rowOff>600075</xdr:rowOff>
    </xdr:to>
    <xdr:pic>
      <xdr:nvPicPr>
        <xdr:cNvPr id="113" name="Obraz 161" descr="CON-D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191</xdr:row>
      <xdr:rowOff>47625</xdr:rowOff>
    </xdr:from>
    <xdr:to>
      <xdr:col>0</xdr:col>
      <xdr:colOff>752475</xdr:colOff>
      <xdr:row>191</xdr:row>
      <xdr:rowOff>600075</xdr:rowOff>
    </xdr:to>
    <xdr:pic>
      <xdr:nvPicPr>
        <xdr:cNvPr id="114" name="Obraz 163" descr="FLM-IFB126-S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217</xdr:row>
      <xdr:rowOff>114299</xdr:rowOff>
    </xdr:from>
    <xdr:to>
      <xdr:col>0</xdr:col>
      <xdr:colOff>876300</xdr:colOff>
      <xdr:row>217</xdr:row>
      <xdr:rowOff>542924</xdr:rowOff>
    </xdr:to>
    <xdr:pic>
      <xdr:nvPicPr>
        <xdr:cNvPr id="123" name="Obraz 187" descr="COVER-RD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218</xdr:row>
      <xdr:rowOff>47625</xdr:rowOff>
    </xdr:from>
    <xdr:to>
      <xdr:col>0</xdr:col>
      <xdr:colOff>895350</xdr:colOff>
      <xdr:row>218</xdr:row>
      <xdr:rowOff>600075</xdr:rowOff>
    </xdr:to>
    <xdr:pic>
      <xdr:nvPicPr>
        <xdr:cNvPr id="124" name="Obraz 189" descr="COVER-WH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219</xdr:row>
      <xdr:rowOff>47625</xdr:rowOff>
    </xdr:from>
    <xdr:to>
      <xdr:col>0</xdr:col>
      <xdr:colOff>857250</xdr:colOff>
      <xdr:row>219</xdr:row>
      <xdr:rowOff>600075</xdr:rowOff>
    </xdr:to>
    <xdr:pic>
      <xdr:nvPicPr>
        <xdr:cNvPr id="125" name="Obraz 191" descr="SPACER_WH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220</xdr:row>
      <xdr:rowOff>47625</xdr:rowOff>
    </xdr:from>
    <xdr:to>
      <xdr:col>0</xdr:col>
      <xdr:colOff>819150</xdr:colOff>
      <xdr:row>220</xdr:row>
      <xdr:rowOff>600075</xdr:rowOff>
    </xdr:to>
    <xdr:pic>
      <xdr:nvPicPr>
        <xdr:cNvPr id="126" name="Obraz 193" descr="SPACER-RD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222</xdr:row>
      <xdr:rowOff>47625</xdr:rowOff>
    </xdr:from>
    <xdr:to>
      <xdr:col>0</xdr:col>
      <xdr:colOff>790575</xdr:colOff>
      <xdr:row>222</xdr:row>
      <xdr:rowOff>600075</xdr:rowOff>
    </xdr:to>
    <xdr:pic>
      <xdr:nvPicPr>
        <xdr:cNvPr id="129" name="Obraz 199" descr="R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223</xdr:row>
      <xdr:rowOff>47625</xdr:rowOff>
    </xdr:from>
    <xdr:to>
      <xdr:col>0</xdr:col>
      <xdr:colOff>790575</xdr:colOff>
      <xdr:row>223</xdr:row>
      <xdr:rowOff>600075</xdr:rowOff>
    </xdr:to>
    <xdr:pic>
      <xdr:nvPicPr>
        <xdr:cNvPr id="131" name="Obraz 203" descr="W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228</xdr:row>
      <xdr:rowOff>81243</xdr:rowOff>
    </xdr:from>
    <xdr:to>
      <xdr:col>0</xdr:col>
      <xdr:colOff>759759</xdr:colOff>
      <xdr:row>228</xdr:row>
      <xdr:rowOff>633693</xdr:rowOff>
    </xdr:to>
    <xdr:pic>
      <xdr:nvPicPr>
        <xdr:cNvPr id="133" name="Obraz 207" descr="Syg-LSN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230</xdr:row>
      <xdr:rowOff>47625</xdr:rowOff>
    </xdr:from>
    <xdr:to>
      <xdr:col>0</xdr:col>
      <xdr:colOff>847725</xdr:colOff>
      <xdr:row>230</xdr:row>
      <xdr:rowOff>600075</xdr:rowOff>
    </xdr:to>
    <xdr:pic>
      <xdr:nvPicPr>
        <xdr:cNvPr id="134" name="Obraz 209" descr="FAA-500-RT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231</xdr:row>
      <xdr:rowOff>85725</xdr:rowOff>
    </xdr:from>
    <xdr:to>
      <xdr:col>0</xdr:col>
      <xdr:colOff>933450</xdr:colOff>
      <xdr:row>231</xdr:row>
      <xdr:rowOff>600075</xdr:rowOff>
    </xdr:to>
    <xdr:pic>
      <xdr:nvPicPr>
        <xdr:cNvPr id="135" name="Obraz 211" descr="FAA-500-TTL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47625" y="159134175"/>
          <a:ext cx="885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234</xdr:row>
      <xdr:rowOff>47625</xdr:rowOff>
    </xdr:from>
    <xdr:to>
      <xdr:col>0</xdr:col>
      <xdr:colOff>609600</xdr:colOff>
      <xdr:row>234</xdr:row>
      <xdr:rowOff>600075</xdr:rowOff>
    </xdr:to>
    <xdr:pic>
      <xdr:nvPicPr>
        <xdr:cNvPr id="136" name="Obraz 213" descr="Solo330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232</xdr:row>
      <xdr:rowOff>47625</xdr:rowOff>
    </xdr:from>
    <xdr:to>
      <xdr:col>0</xdr:col>
      <xdr:colOff>685800</xdr:colOff>
      <xdr:row>232</xdr:row>
      <xdr:rowOff>600075</xdr:rowOff>
    </xdr:to>
    <xdr:pic>
      <xdr:nvPicPr>
        <xdr:cNvPr id="137" name="Obraz 215" descr="SOLO461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237</xdr:row>
      <xdr:rowOff>114300</xdr:rowOff>
    </xdr:from>
    <xdr:to>
      <xdr:col>0</xdr:col>
      <xdr:colOff>828675</xdr:colOff>
      <xdr:row>237</xdr:row>
      <xdr:rowOff>619125</xdr:rowOff>
    </xdr:to>
    <xdr:pic>
      <xdr:nvPicPr>
        <xdr:cNvPr id="138" name="Obraz 221" descr="SOLO200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238</xdr:row>
      <xdr:rowOff>47625</xdr:rowOff>
    </xdr:from>
    <xdr:to>
      <xdr:col>0</xdr:col>
      <xdr:colOff>771525</xdr:colOff>
      <xdr:row>238</xdr:row>
      <xdr:rowOff>600075</xdr:rowOff>
    </xdr:to>
    <xdr:pic>
      <xdr:nvPicPr>
        <xdr:cNvPr id="139" name="Obraz 223" descr="SOLO100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250</xdr:row>
      <xdr:rowOff>47625</xdr:rowOff>
    </xdr:from>
    <xdr:to>
      <xdr:col>0</xdr:col>
      <xdr:colOff>647700</xdr:colOff>
      <xdr:row>250</xdr:row>
      <xdr:rowOff>600075</xdr:rowOff>
    </xdr:to>
    <xdr:pic>
      <xdr:nvPicPr>
        <xdr:cNvPr id="140" name="Obraz 229" descr="FAS-420-TM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251</xdr:row>
      <xdr:rowOff>47625</xdr:rowOff>
    </xdr:from>
    <xdr:to>
      <xdr:col>0</xdr:col>
      <xdr:colOff>647700</xdr:colOff>
      <xdr:row>251</xdr:row>
      <xdr:rowOff>600075</xdr:rowOff>
    </xdr:to>
    <xdr:pic>
      <xdr:nvPicPr>
        <xdr:cNvPr id="141" name="Obraz 231" descr="FAS-420-TM-R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252</xdr:row>
      <xdr:rowOff>47625</xdr:rowOff>
    </xdr:from>
    <xdr:to>
      <xdr:col>0</xdr:col>
      <xdr:colOff>647700</xdr:colOff>
      <xdr:row>252</xdr:row>
      <xdr:rowOff>600075</xdr:rowOff>
    </xdr:to>
    <xdr:pic>
      <xdr:nvPicPr>
        <xdr:cNvPr id="142" name="Obraz 233" descr="FAS-420-TM-RVB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253</xdr:row>
      <xdr:rowOff>47625</xdr:rowOff>
    </xdr:from>
    <xdr:to>
      <xdr:col>0</xdr:col>
      <xdr:colOff>781050</xdr:colOff>
      <xdr:row>253</xdr:row>
      <xdr:rowOff>600075</xdr:rowOff>
    </xdr:to>
    <xdr:pic>
      <xdr:nvPicPr>
        <xdr:cNvPr id="143" name="Obraz 235" descr="FAS-420-TM-HB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254</xdr:row>
      <xdr:rowOff>47625</xdr:rowOff>
    </xdr:from>
    <xdr:to>
      <xdr:col>0</xdr:col>
      <xdr:colOff>638175</xdr:colOff>
      <xdr:row>254</xdr:row>
      <xdr:rowOff>600075</xdr:rowOff>
    </xdr:to>
    <xdr:pic>
      <xdr:nvPicPr>
        <xdr:cNvPr id="144" name="Obraz 237" descr="FAS-420-TP1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255</xdr:row>
      <xdr:rowOff>47625</xdr:rowOff>
    </xdr:from>
    <xdr:to>
      <xdr:col>0</xdr:col>
      <xdr:colOff>638175</xdr:colOff>
      <xdr:row>255</xdr:row>
      <xdr:rowOff>600075</xdr:rowOff>
    </xdr:to>
    <xdr:pic>
      <xdr:nvPicPr>
        <xdr:cNvPr id="145" name="Obraz 239" descr="FAS-420-TP2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256</xdr:row>
      <xdr:rowOff>47625</xdr:rowOff>
    </xdr:from>
    <xdr:to>
      <xdr:col>0</xdr:col>
      <xdr:colOff>638175</xdr:colOff>
      <xdr:row>256</xdr:row>
      <xdr:rowOff>600075</xdr:rowOff>
    </xdr:to>
    <xdr:pic>
      <xdr:nvPicPr>
        <xdr:cNvPr id="146" name="Obraz 241" descr="FAS-420-TT1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257</xdr:row>
      <xdr:rowOff>47625</xdr:rowOff>
    </xdr:from>
    <xdr:to>
      <xdr:col>0</xdr:col>
      <xdr:colOff>638175</xdr:colOff>
      <xdr:row>257</xdr:row>
      <xdr:rowOff>600075</xdr:rowOff>
    </xdr:to>
    <xdr:pic>
      <xdr:nvPicPr>
        <xdr:cNvPr id="147" name="Obraz 243" descr="FAS-420-TT2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263</xdr:row>
      <xdr:rowOff>47625</xdr:rowOff>
    </xdr:from>
    <xdr:to>
      <xdr:col>0</xdr:col>
      <xdr:colOff>742950</xdr:colOff>
      <xdr:row>263</xdr:row>
      <xdr:rowOff>600075</xdr:rowOff>
    </xdr:to>
    <xdr:pic>
      <xdr:nvPicPr>
        <xdr:cNvPr id="148" name="Obraz 245" descr="DM-TT-50(80)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264</xdr:row>
      <xdr:rowOff>47625</xdr:rowOff>
    </xdr:from>
    <xdr:to>
      <xdr:col>0</xdr:col>
      <xdr:colOff>742950</xdr:colOff>
      <xdr:row>264</xdr:row>
      <xdr:rowOff>600075</xdr:rowOff>
    </xdr:to>
    <xdr:pic>
      <xdr:nvPicPr>
        <xdr:cNvPr id="149" name="Obraz 247" descr="DM-TT-10(25)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265</xdr:row>
      <xdr:rowOff>47625</xdr:rowOff>
    </xdr:from>
    <xdr:to>
      <xdr:col>0</xdr:col>
      <xdr:colOff>742950</xdr:colOff>
      <xdr:row>265</xdr:row>
      <xdr:rowOff>600075</xdr:rowOff>
    </xdr:to>
    <xdr:pic>
      <xdr:nvPicPr>
        <xdr:cNvPr id="150" name="Obraz 249" descr="DM-tt-01(05)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278</xdr:row>
      <xdr:rowOff>266700</xdr:rowOff>
    </xdr:from>
    <xdr:to>
      <xdr:col>0</xdr:col>
      <xdr:colOff>933450</xdr:colOff>
      <xdr:row>278</xdr:row>
      <xdr:rowOff>466725</xdr:rowOff>
    </xdr:to>
    <xdr:pic>
      <xdr:nvPicPr>
        <xdr:cNvPr id="151" name="Obraz 251" descr="Titanus MT-1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279</xdr:row>
      <xdr:rowOff>219075</xdr:rowOff>
    </xdr:from>
    <xdr:to>
      <xdr:col>0</xdr:col>
      <xdr:colOff>942975</xdr:colOff>
      <xdr:row>279</xdr:row>
      <xdr:rowOff>504825</xdr:rowOff>
    </xdr:to>
    <xdr:pic>
      <xdr:nvPicPr>
        <xdr:cNvPr id="152" name="Obraz 253" descr="TITANUS AF-BR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280</xdr:row>
      <xdr:rowOff>47625</xdr:rowOff>
    </xdr:from>
    <xdr:to>
      <xdr:col>0</xdr:col>
      <xdr:colOff>733425</xdr:colOff>
      <xdr:row>280</xdr:row>
      <xdr:rowOff>600075</xdr:rowOff>
    </xdr:to>
    <xdr:pic>
      <xdr:nvPicPr>
        <xdr:cNvPr id="153" name="Obraz 255" descr="Folia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281</xdr:row>
      <xdr:rowOff>47625</xdr:rowOff>
    </xdr:from>
    <xdr:to>
      <xdr:col>0</xdr:col>
      <xdr:colOff>733425</xdr:colOff>
      <xdr:row>281</xdr:row>
      <xdr:rowOff>600075</xdr:rowOff>
    </xdr:to>
    <xdr:pic>
      <xdr:nvPicPr>
        <xdr:cNvPr id="154" name="Obraz 258" descr="Folia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282</xdr:row>
      <xdr:rowOff>47625</xdr:rowOff>
    </xdr:from>
    <xdr:to>
      <xdr:col>0</xdr:col>
      <xdr:colOff>733425</xdr:colOff>
      <xdr:row>282</xdr:row>
      <xdr:rowOff>600075</xdr:rowOff>
    </xdr:to>
    <xdr:pic>
      <xdr:nvPicPr>
        <xdr:cNvPr id="155" name="Obraz 260" descr="Folia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283</xdr:row>
      <xdr:rowOff>57150</xdr:rowOff>
    </xdr:from>
    <xdr:to>
      <xdr:col>0</xdr:col>
      <xdr:colOff>733425</xdr:colOff>
      <xdr:row>283</xdr:row>
      <xdr:rowOff>600075</xdr:rowOff>
    </xdr:to>
    <xdr:pic>
      <xdr:nvPicPr>
        <xdr:cNvPr id="156" name="Obraz 261" descr="Folia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284</xdr:row>
      <xdr:rowOff>57150</xdr:rowOff>
    </xdr:from>
    <xdr:to>
      <xdr:col>0</xdr:col>
      <xdr:colOff>733425</xdr:colOff>
      <xdr:row>284</xdr:row>
      <xdr:rowOff>600075</xdr:rowOff>
    </xdr:to>
    <xdr:pic>
      <xdr:nvPicPr>
        <xdr:cNvPr id="157" name="Obraz 262" descr="Folia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285</xdr:row>
      <xdr:rowOff>57150</xdr:rowOff>
    </xdr:from>
    <xdr:to>
      <xdr:col>0</xdr:col>
      <xdr:colOff>733425</xdr:colOff>
      <xdr:row>285</xdr:row>
      <xdr:rowOff>600075</xdr:rowOff>
    </xdr:to>
    <xdr:pic>
      <xdr:nvPicPr>
        <xdr:cNvPr id="158" name="Obraz 263" descr="Folia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286</xdr:row>
      <xdr:rowOff>66675</xdr:rowOff>
    </xdr:from>
    <xdr:to>
      <xdr:col>0</xdr:col>
      <xdr:colOff>733425</xdr:colOff>
      <xdr:row>286</xdr:row>
      <xdr:rowOff>609600</xdr:rowOff>
    </xdr:to>
    <xdr:pic>
      <xdr:nvPicPr>
        <xdr:cNvPr id="159" name="Obraz 264" descr="Folia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287</xdr:row>
      <xdr:rowOff>66675</xdr:rowOff>
    </xdr:from>
    <xdr:to>
      <xdr:col>0</xdr:col>
      <xdr:colOff>733425</xdr:colOff>
      <xdr:row>287</xdr:row>
      <xdr:rowOff>609600</xdr:rowOff>
    </xdr:to>
    <xdr:pic>
      <xdr:nvPicPr>
        <xdr:cNvPr id="160" name="Obraz 265" descr="Foli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288</xdr:row>
      <xdr:rowOff>66675</xdr:rowOff>
    </xdr:from>
    <xdr:to>
      <xdr:col>0</xdr:col>
      <xdr:colOff>733425</xdr:colOff>
      <xdr:row>288</xdr:row>
      <xdr:rowOff>609600</xdr:rowOff>
    </xdr:to>
    <xdr:pic>
      <xdr:nvPicPr>
        <xdr:cNvPr id="161" name="Obraz 266" descr="Folia.jp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289</xdr:row>
      <xdr:rowOff>76200</xdr:rowOff>
    </xdr:from>
    <xdr:to>
      <xdr:col>0</xdr:col>
      <xdr:colOff>742950</xdr:colOff>
      <xdr:row>289</xdr:row>
      <xdr:rowOff>619125</xdr:rowOff>
    </xdr:to>
    <xdr:pic>
      <xdr:nvPicPr>
        <xdr:cNvPr id="162" name="Obraz 267" descr="Folia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290</xdr:row>
      <xdr:rowOff>76200</xdr:rowOff>
    </xdr:from>
    <xdr:to>
      <xdr:col>0</xdr:col>
      <xdr:colOff>742950</xdr:colOff>
      <xdr:row>290</xdr:row>
      <xdr:rowOff>619125</xdr:rowOff>
    </xdr:to>
    <xdr:pic>
      <xdr:nvPicPr>
        <xdr:cNvPr id="163" name="Obraz 268" descr="Folia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291</xdr:row>
      <xdr:rowOff>76200</xdr:rowOff>
    </xdr:from>
    <xdr:to>
      <xdr:col>0</xdr:col>
      <xdr:colOff>742950</xdr:colOff>
      <xdr:row>291</xdr:row>
      <xdr:rowOff>619125</xdr:rowOff>
    </xdr:to>
    <xdr:pic>
      <xdr:nvPicPr>
        <xdr:cNvPr id="164" name="Obraz 269" descr="Folia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292</xdr:row>
      <xdr:rowOff>76200</xdr:rowOff>
    </xdr:from>
    <xdr:to>
      <xdr:col>0</xdr:col>
      <xdr:colOff>752475</xdr:colOff>
      <xdr:row>292</xdr:row>
      <xdr:rowOff>628650</xdr:rowOff>
    </xdr:to>
    <xdr:pic>
      <xdr:nvPicPr>
        <xdr:cNvPr id="165" name="Obraz 270" descr="Folia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293</xdr:row>
      <xdr:rowOff>76200</xdr:rowOff>
    </xdr:from>
    <xdr:to>
      <xdr:col>0</xdr:col>
      <xdr:colOff>752475</xdr:colOff>
      <xdr:row>293</xdr:row>
      <xdr:rowOff>628650</xdr:rowOff>
    </xdr:to>
    <xdr:pic>
      <xdr:nvPicPr>
        <xdr:cNvPr id="166" name="Obraz 271" descr="Folia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294</xdr:row>
      <xdr:rowOff>76200</xdr:rowOff>
    </xdr:from>
    <xdr:to>
      <xdr:col>0</xdr:col>
      <xdr:colOff>752475</xdr:colOff>
      <xdr:row>294</xdr:row>
      <xdr:rowOff>628650</xdr:rowOff>
    </xdr:to>
    <xdr:pic>
      <xdr:nvPicPr>
        <xdr:cNvPr id="167" name="Obraz 272" descr="Folia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295</xdr:row>
      <xdr:rowOff>85725</xdr:rowOff>
    </xdr:from>
    <xdr:to>
      <xdr:col>0</xdr:col>
      <xdr:colOff>752475</xdr:colOff>
      <xdr:row>295</xdr:row>
      <xdr:rowOff>628650</xdr:rowOff>
    </xdr:to>
    <xdr:pic>
      <xdr:nvPicPr>
        <xdr:cNvPr id="168" name="Obraz 273" descr="Folia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296</xdr:row>
      <xdr:rowOff>85725</xdr:rowOff>
    </xdr:from>
    <xdr:to>
      <xdr:col>0</xdr:col>
      <xdr:colOff>752475</xdr:colOff>
      <xdr:row>296</xdr:row>
      <xdr:rowOff>628650</xdr:rowOff>
    </xdr:to>
    <xdr:pic>
      <xdr:nvPicPr>
        <xdr:cNvPr id="169" name="Obraz 274" descr="Folia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297</xdr:row>
      <xdr:rowOff>47625</xdr:rowOff>
    </xdr:from>
    <xdr:to>
      <xdr:col>0</xdr:col>
      <xdr:colOff>895350</xdr:colOff>
      <xdr:row>297</xdr:row>
      <xdr:rowOff>600075</xdr:rowOff>
    </xdr:to>
    <xdr:pic>
      <xdr:nvPicPr>
        <xdr:cNvPr id="170" name="Obraz 277" descr="RAS-test pipe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298</xdr:row>
      <xdr:rowOff>47625</xdr:rowOff>
    </xdr:from>
    <xdr:to>
      <xdr:col>0</xdr:col>
      <xdr:colOff>752475</xdr:colOff>
      <xdr:row>298</xdr:row>
      <xdr:rowOff>600075</xdr:rowOff>
    </xdr:to>
    <xdr:pic>
      <xdr:nvPicPr>
        <xdr:cNvPr id="171" name="Obraz 279" descr="RAS test adapter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299</xdr:row>
      <xdr:rowOff>47625</xdr:rowOff>
    </xdr:from>
    <xdr:to>
      <xdr:col>0</xdr:col>
      <xdr:colOff>895350</xdr:colOff>
      <xdr:row>299</xdr:row>
      <xdr:rowOff>600075</xdr:rowOff>
    </xdr:to>
    <xdr:pic>
      <xdr:nvPicPr>
        <xdr:cNvPr id="172" name="Obraz 281" descr="FAS-ASD-DIAG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301</xdr:row>
      <xdr:rowOff>47625</xdr:rowOff>
    </xdr:from>
    <xdr:to>
      <xdr:col>0</xdr:col>
      <xdr:colOff>904875</xdr:colOff>
      <xdr:row>301</xdr:row>
      <xdr:rowOff>600075</xdr:rowOff>
    </xdr:to>
    <xdr:pic>
      <xdr:nvPicPr>
        <xdr:cNvPr id="173" name="Obraz 285" descr="FAS-ASD-CLT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300</xdr:row>
      <xdr:rowOff>47625</xdr:rowOff>
    </xdr:from>
    <xdr:to>
      <xdr:col>0</xdr:col>
      <xdr:colOff>742950</xdr:colOff>
      <xdr:row>300</xdr:row>
      <xdr:rowOff>600075</xdr:rowOff>
    </xdr:to>
    <xdr:pic>
      <xdr:nvPicPr>
        <xdr:cNvPr id="174" name="Obraz 289" descr="FAS-ASD-AHC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303</xdr:row>
      <xdr:rowOff>47625</xdr:rowOff>
    </xdr:from>
    <xdr:to>
      <xdr:col>0</xdr:col>
      <xdr:colOff>838200</xdr:colOff>
      <xdr:row>303</xdr:row>
      <xdr:rowOff>600075</xdr:rowOff>
    </xdr:to>
    <xdr:pic>
      <xdr:nvPicPr>
        <xdr:cNvPr id="175" name="Obraz 291" descr="FAS-ASD-F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304</xdr:row>
      <xdr:rowOff>47625</xdr:rowOff>
    </xdr:from>
    <xdr:to>
      <xdr:col>0</xdr:col>
      <xdr:colOff>923925</xdr:colOff>
      <xdr:row>304</xdr:row>
      <xdr:rowOff>600075</xdr:rowOff>
    </xdr:to>
    <xdr:pic>
      <xdr:nvPicPr>
        <xdr:cNvPr id="176" name="Obraz 293" descr="FAS_ASD-TRPG16.jp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305</xdr:row>
      <xdr:rowOff>47625</xdr:rowOff>
    </xdr:from>
    <xdr:to>
      <xdr:col>0</xdr:col>
      <xdr:colOff>714375</xdr:colOff>
      <xdr:row>305</xdr:row>
      <xdr:rowOff>600075</xdr:rowOff>
    </xdr:to>
    <xdr:pic>
      <xdr:nvPicPr>
        <xdr:cNvPr id="177" name="Obraz 295" descr="FAS-ASD-CSL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306</xdr:row>
      <xdr:rowOff>47625</xdr:rowOff>
    </xdr:from>
    <xdr:to>
      <xdr:col>0</xdr:col>
      <xdr:colOff>847725</xdr:colOff>
      <xdr:row>306</xdr:row>
      <xdr:rowOff>600075</xdr:rowOff>
    </xdr:to>
    <xdr:pic>
      <xdr:nvPicPr>
        <xdr:cNvPr id="178" name="Obraz 297" descr="FAS-ASD-PHF16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307</xdr:row>
      <xdr:rowOff>47625</xdr:rowOff>
    </xdr:from>
    <xdr:to>
      <xdr:col>0</xdr:col>
      <xdr:colOff>838200</xdr:colOff>
      <xdr:row>307</xdr:row>
      <xdr:rowOff>600075</xdr:rowOff>
    </xdr:to>
    <xdr:pic>
      <xdr:nvPicPr>
        <xdr:cNvPr id="179" name="Obraz 299" descr="FAS-ASD-3WT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308</xdr:row>
      <xdr:rowOff>47625</xdr:rowOff>
    </xdr:from>
    <xdr:to>
      <xdr:col>0</xdr:col>
      <xdr:colOff>609600</xdr:colOff>
      <xdr:row>308</xdr:row>
      <xdr:rowOff>600075</xdr:rowOff>
    </xdr:to>
    <xdr:pic>
      <xdr:nvPicPr>
        <xdr:cNvPr id="180" name="Obraz 301" descr="FAS-ASD-WS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309</xdr:row>
      <xdr:rowOff>76200</xdr:rowOff>
    </xdr:from>
    <xdr:to>
      <xdr:col>0</xdr:col>
      <xdr:colOff>942975</xdr:colOff>
      <xdr:row>309</xdr:row>
      <xdr:rowOff>600075</xdr:rowOff>
    </xdr:to>
    <xdr:pic>
      <xdr:nvPicPr>
        <xdr:cNvPr id="181" name="Obraz 303" descr="FAS-ASD-DSB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310</xdr:row>
      <xdr:rowOff>47625</xdr:rowOff>
    </xdr:from>
    <xdr:to>
      <xdr:col>0</xdr:col>
      <xdr:colOff>723900</xdr:colOff>
      <xdr:row>310</xdr:row>
      <xdr:rowOff>600075</xdr:rowOff>
    </xdr:to>
    <xdr:pic>
      <xdr:nvPicPr>
        <xdr:cNvPr id="182" name="Obraz 305" descr="FAS-ASD-RFL.jp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311</xdr:row>
      <xdr:rowOff>47625</xdr:rowOff>
    </xdr:from>
    <xdr:to>
      <xdr:col>0</xdr:col>
      <xdr:colOff>742950</xdr:colOff>
      <xdr:row>311</xdr:row>
      <xdr:rowOff>600075</xdr:rowOff>
    </xdr:to>
    <xdr:pic>
      <xdr:nvPicPr>
        <xdr:cNvPr id="183" name="Obraz 307" descr="FAS-ASD-FL.jp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104</xdr:row>
      <xdr:rowOff>38100</xdr:rowOff>
    </xdr:from>
    <xdr:to>
      <xdr:col>0</xdr:col>
      <xdr:colOff>831419</xdr:colOff>
      <xdr:row>104</xdr:row>
      <xdr:rowOff>532754</xdr:rowOff>
    </xdr:to>
    <xdr:pic>
      <xdr:nvPicPr>
        <xdr:cNvPr id="184" name="Obraz 151" descr="MS420.jp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130</xdr:row>
      <xdr:rowOff>34924</xdr:rowOff>
    </xdr:from>
    <xdr:to>
      <xdr:col>0</xdr:col>
      <xdr:colOff>1052274</xdr:colOff>
      <xdr:row>130</xdr:row>
      <xdr:rowOff>638765</xdr:rowOff>
    </xdr:to>
    <xdr:pic>
      <xdr:nvPicPr>
        <xdr:cNvPr id="185" name="Picture 2" descr="C:\Users\hni5ot\Local Settings\Temporary Internet Files\Content.Outlook\1A6UYZ1A\0165X9.jp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142875" y="100980874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134</xdr:row>
      <xdr:rowOff>25463</xdr:rowOff>
    </xdr:from>
    <xdr:to>
      <xdr:col>0</xdr:col>
      <xdr:colOff>866775</xdr:colOff>
      <xdr:row>134</xdr:row>
      <xdr:rowOff>658419</xdr:rowOff>
    </xdr:to>
    <xdr:pic>
      <xdr:nvPicPr>
        <xdr:cNvPr id="186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211</xdr:row>
      <xdr:rowOff>57150</xdr:rowOff>
    </xdr:from>
    <xdr:to>
      <xdr:col>0</xdr:col>
      <xdr:colOff>828675</xdr:colOff>
      <xdr:row>211</xdr:row>
      <xdr:rowOff>609600</xdr:rowOff>
    </xdr:to>
    <xdr:pic>
      <xdr:nvPicPr>
        <xdr:cNvPr id="188" name="Obraz 195" descr="FNM-420-A-BS-RD.jp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212</xdr:row>
      <xdr:rowOff>28575</xdr:rowOff>
    </xdr:from>
    <xdr:to>
      <xdr:col>0</xdr:col>
      <xdr:colOff>828675</xdr:colOff>
      <xdr:row>212</xdr:row>
      <xdr:rowOff>581025</xdr:rowOff>
    </xdr:to>
    <xdr:pic>
      <xdr:nvPicPr>
        <xdr:cNvPr id="189" name="Obraz 197" descr="FNM-420-A-BS-WH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213</xdr:row>
      <xdr:rowOff>19050</xdr:rowOff>
    </xdr:from>
    <xdr:to>
      <xdr:col>0</xdr:col>
      <xdr:colOff>704850</xdr:colOff>
      <xdr:row>213</xdr:row>
      <xdr:rowOff>571500</xdr:rowOff>
    </xdr:to>
    <xdr:pic>
      <xdr:nvPicPr>
        <xdr:cNvPr id="190" name="Obraz 177" descr="FNM-420-A-RD.jp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214</xdr:row>
      <xdr:rowOff>9525</xdr:rowOff>
    </xdr:from>
    <xdr:to>
      <xdr:col>0</xdr:col>
      <xdr:colOff>714375</xdr:colOff>
      <xdr:row>214</xdr:row>
      <xdr:rowOff>561975</xdr:rowOff>
    </xdr:to>
    <xdr:pic>
      <xdr:nvPicPr>
        <xdr:cNvPr id="191" name="Obraz 175" descr="FNM-420-A-WH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215</xdr:row>
      <xdr:rowOff>66675</xdr:rowOff>
    </xdr:from>
    <xdr:to>
      <xdr:col>0</xdr:col>
      <xdr:colOff>685800</xdr:colOff>
      <xdr:row>215</xdr:row>
      <xdr:rowOff>619125</xdr:rowOff>
    </xdr:to>
    <xdr:pic>
      <xdr:nvPicPr>
        <xdr:cNvPr id="192" name="Obraz 179" descr="FNM-420-B-RD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242</xdr:row>
      <xdr:rowOff>28575</xdr:rowOff>
    </xdr:from>
    <xdr:to>
      <xdr:col>0</xdr:col>
      <xdr:colOff>805014</xdr:colOff>
      <xdr:row>242</xdr:row>
      <xdr:rowOff>571500</xdr:rowOff>
    </xdr:to>
    <xdr:pic>
      <xdr:nvPicPr>
        <xdr:cNvPr id="193" name="Picture 9649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73</xdr:row>
      <xdr:rowOff>57150</xdr:rowOff>
    </xdr:from>
    <xdr:to>
      <xdr:col>0</xdr:col>
      <xdr:colOff>781050</xdr:colOff>
      <xdr:row>73</xdr:row>
      <xdr:rowOff>609600</xdr:rowOff>
    </xdr:to>
    <xdr:pic>
      <xdr:nvPicPr>
        <xdr:cNvPr id="194" name="Obraz 131" descr="FPAOP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19050</xdr:rowOff>
    </xdr:from>
    <xdr:to>
      <xdr:col>0</xdr:col>
      <xdr:colOff>866894</xdr:colOff>
      <xdr:row>37</xdr:row>
      <xdr:rowOff>628649</xdr:rowOff>
    </xdr:to>
    <xdr:pic>
      <xdr:nvPicPr>
        <xdr:cNvPr id="197" name="Picture 8853" descr="ProductPhoto_Web_all_9774218635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258</xdr:row>
      <xdr:rowOff>47625</xdr:rowOff>
    </xdr:from>
    <xdr:to>
      <xdr:col>0</xdr:col>
      <xdr:colOff>609600</xdr:colOff>
      <xdr:row>258</xdr:row>
      <xdr:rowOff>600075</xdr:rowOff>
    </xdr:to>
    <xdr:pic>
      <xdr:nvPicPr>
        <xdr:cNvPr id="198" name="Obraz 237" descr="FAS-420-TP1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259</xdr:row>
      <xdr:rowOff>66675</xdr:rowOff>
    </xdr:from>
    <xdr:to>
      <xdr:col>0</xdr:col>
      <xdr:colOff>600075</xdr:colOff>
      <xdr:row>259</xdr:row>
      <xdr:rowOff>619125</xdr:rowOff>
    </xdr:to>
    <xdr:pic>
      <xdr:nvPicPr>
        <xdr:cNvPr id="199" name="Obraz 239" descr="FAS-420-TP2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260</xdr:row>
      <xdr:rowOff>57150</xdr:rowOff>
    </xdr:from>
    <xdr:to>
      <xdr:col>0</xdr:col>
      <xdr:colOff>600075</xdr:colOff>
      <xdr:row>260</xdr:row>
      <xdr:rowOff>609600</xdr:rowOff>
    </xdr:to>
    <xdr:pic>
      <xdr:nvPicPr>
        <xdr:cNvPr id="200" name="Obraz 241" descr="FAS-420-TT1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261</xdr:row>
      <xdr:rowOff>47625</xdr:rowOff>
    </xdr:from>
    <xdr:to>
      <xdr:col>0</xdr:col>
      <xdr:colOff>600075</xdr:colOff>
      <xdr:row>261</xdr:row>
      <xdr:rowOff>600075</xdr:rowOff>
    </xdr:to>
    <xdr:pic>
      <xdr:nvPicPr>
        <xdr:cNvPr id="201" name="Obraz 243" descr="FAS-420-TT2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64</xdr:row>
      <xdr:rowOff>8113</xdr:rowOff>
    </xdr:from>
    <xdr:to>
      <xdr:col>0</xdr:col>
      <xdr:colOff>838200</xdr:colOff>
      <xdr:row>64</xdr:row>
      <xdr:rowOff>384573</xdr:rowOff>
    </xdr:to>
    <xdr:pic>
      <xdr:nvPicPr>
        <xdr:cNvPr id="202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65</xdr:row>
      <xdr:rowOff>21997</xdr:rowOff>
    </xdr:from>
    <xdr:to>
      <xdr:col>0</xdr:col>
      <xdr:colOff>854991</xdr:colOff>
      <xdr:row>65</xdr:row>
      <xdr:rowOff>397650</xdr:rowOff>
    </xdr:to>
    <xdr:pic>
      <xdr:nvPicPr>
        <xdr:cNvPr id="203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63</xdr:row>
      <xdr:rowOff>28955</xdr:rowOff>
    </xdr:from>
    <xdr:to>
      <xdr:col>0</xdr:col>
      <xdr:colOff>676275</xdr:colOff>
      <xdr:row>63</xdr:row>
      <xdr:rowOff>390524</xdr:rowOff>
    </xdr:to>
    <xdr:pic>
      <xdr:nvPicPr>
        <xdr:cNvPr id="205" name="Picture 7168" descr="ProductPhoto_Web_all_9774215947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28</xdr:row>
      <xdr:rowOff>38100</xdr:rowOff>
    </xdr:from>
    <xdr:to>
      <xdr:col>0</xdr:col>
      <xdr:colOff>876300</xdr:colOff>
      <xdr:row>28</xdr:row>
      <xdr:rowOff>504825</xdr:rowOff>
    </xdr:to>
    <xdr:pic>
      <xdr:nvPicPr>
        <xdr:cNvPr id="209" name="Obraz 51" descr="S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04775" y="17592675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100</xdr:row>
      <xdr:rowOff>38100</xdr:rowOff>
    </xdr:from>
    <xdr:to>
      <xdr:col>0</xdr:col>
      <xdr:colOff>857250</xdr:colOff>
      <xdr:row>100</xdr:row>
      <xdr:rowOff>590550</xdr:rowOff>
    </xdr:to>
    <xdr:pic>
      <xdr:nvPicPr>
        <xdr:cNvPr id="211" name="Obraz 171" descr="FAA-50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210</xdr:row>
      <xdr:rowOff>38099</xdr:rowOff>
    </xdr:from>
    <xdr:to>
      <xdr:col>0</xdr:col>
      <xdr:colOff>752475</xdr:colOff>
      <xdr:row>210</xdr:row>
      <xdr:rowOff>542924</xdr:rowOff>
    </xdr:to>
    <xdr:pic>
      <xdr:nvPicPr>
        <xdr:cNvPr id="212" name="Obraz 175" descr="FNM-420-A-WH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209</xdr:row>
      <xdr:rowOff>57150</xdr:rowOff>
    </xdr:from>
    <xdr:to>
      <xdr:col>0</xdr:col>
      <xdr:colOff>695325</xdr:colOff>
      <xdr:row>209</xdr:row>
      <xdr:rowOff>533400</xdr:rowOff>
    </xdr:to>
    <xdr:pic>
      <xdr:nvPicPr>
        <xdr:cNvPr id="213" name="Obraz 177" descr="FNM-420-A-RD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124</xdr:row>
      <xdr:rowOff>38100</xdr:rowOff>
    </xdr:from>
    <xdr:to>
      <xdr:col>0</xdr:col>
      <xdr:colOff>742951</xdr:colOff>
      <xdr:row>124</xdr:row>
      <xdr:rowOff>352425</xdr:rowOff>
    </xdr:to>
    <xdr:pic>
      <xdr:nvPicPr>
        <xdr:cNvPr id="214" name="Picture 922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121</xdr:row>
      <xdr:rowOff>66674</xdr:rowOff>
    </xdr:from>
    <xdr:to>
      <xdr:col>0</xdr:col>
      <xdr:colOff>819150</xdr:colOff>
      <xdr:row>121</xdr:row>
      <xdr:rowOff>581025</xdr:rowOff>
    </xdr:to>
    <xdr:pic>
      <xdr:nvPicPr>
        <xdr:cNvPr id="216" name="Picture 922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122</xdr:row>
      <xdr:rowOff>57150</xdr:rowOff>
    </xdr:from>
    <xdr:to>
      <xdr:col>0</xdr:col>
      <xdr:colOff>819150</xdr:colOff>
      <xdr:row>122</xdr:row>
      <xdr:rowOff>627592</xdr:rowOff>
    </xdr:to>
    <xdr:pic>
      <xdr:nvPicPr>
        <xdr:cNvPr id="217" name="Picture 9228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189</xdr:row>
      <xdr:rowOff>57150</xdr:rowOff>
    </xdr:from>
    <xdr:to>
      <xdr:col>0</xdr:col>
      <xdr:colOff>762000</xdr:colOff>
      <xdr:row>189</xdr:row>
      <xdr:rowOff>609600</xdr:rowOff>
    </xdr:to>
    <xdr:pic>
      <xdr:nvPicPr>
        <xdr:cNvPr id="218" name="Obraz 161" descr="CON-D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247649</xdr:colOff>
      <xdr:row>224</xdr:row>
      <xdr:rowOff>117662</xdr:rowOff>
    </xdr:from>
    <xdr:ext cx="480733" cy="409575"/>
    <xdr:pic>
      <xdr:nvPicPr>
        <xdr:cNvPr id="231" name="Picture 922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247649" y="133949515"/>
          <a:ext cx="480733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218514</xdr:colOff>
      <xdr:row>225</xdr:row>
      <xdr:rowOff>64995</xdr:rowOff>
    </xdr:from>
    <xdr:ext cx="542925" cy="400050"/>
    <xdr:pic>
      <xdr:nvPicPr>
        <xdr:cNvPr id="233" name="Picture 9230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218514" y="135196730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205</xdr:row>
      <xdr:rowOff>28575</xdr:rowOff>
    </xdr:from>
    <xdr:ext cx="723900" cy="523875"/>
    <xdr:pic>
      <xdr:nvPicPr>
        <xdr:cNvPr id="235" name="Picture 923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262</xdr:row>
      <xdr:rowOff>47625</xdr:rowOff>
    </xdr:from>
    <xdr:ext cx="523875" cy="552450"/>
    <xdr:pic>
      <xdr:nvPicPr>
        <xdr:cNvPr id="238" name="Obraz 307" descr="FAS-ASD-FL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313</xdr:row>
      <xdr:rowOff>447675</xdr:rowOff>
    </xdr:from>
    <xdr:to>
      <xdr:col>0</xdr:col>
      <xdr:colOff>1028700</xdr:colOff>
      <xdr:row>315</xdr:row>
      <xdr:rowOff>95250</xdr:rowOff>
    </xdr:to>
    <xdr:pic>
      <xdr:nvPicPr>
        <xdr:cNvPr id="239" name="Picture 15" descr="ML3B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316</xdr:row>
      <xdr:rowOff>19050</xdr:rowOff>
    </xdr:from>
    <xdr:to>
      <xdr:col>0</xdr:col>
      <xdr:colOff>752476</xdr:colOff>
      <xdr:row>316</xdr:row>
      <xdr:rowOff>571500</xdr:rowOff>
    </xdr:to>
    <xdr:pic>
      <xdr:nvPicPr>
        <xdr:cNvPr id="240" name="Picture 16" descr="ML3A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317</xdr:row>
      <xdr:rowOff>57150</xdr:rowOff>
    </xdr:from>
    <xdr:to>
      <xdr:col>0</xdr:col>
      <xdr:colOff>676276</xdr:colOff>
      <xdr:row>317</xdr:row>
      <xdr:rowOff>542925</xdr:rowOff>
    </xdr:to>
    <xdr:pic>
      <xdr:nvPicPr>
        <xdr:cNvPr id="241" name="Picture 17" descr="ML39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318</xdr:row>
      <xdr:rowOff>133350</xdr:rowOff>
    </xdr:from>
    <xdr:to>
      <xdr:col>0</xdr:col>
      <xdr:colOff>695325</xdr:colOff>
      <xdr:row>318</xdr:row>
      <xdr:rowOff>333375</xdr:rowOff>
    </xdr:to>
    <xdr:pic>
      <xdr:nvPicPr>
        <xdr:cNvPr id="242" name="Picture 18" descr="ML3E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321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322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323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324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331</xdr:row>
      <xdr:rowOff>76200</xdr:rowOff>
    </xdr:from>
    <xdr:ext cx="962025" cy="1133476"/>
    <xdr:pic>
      <xdr:nvPicPr>
        <xdr:cNvPr id="252" name="Picture 26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325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326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327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328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76</xdr:row>
      <xdr:rowOff>57150</xdr:rowOff>
    </xdr:from>
    <xdr:ext cx="723900" cy="485775"/>
    <xdr:pic>
      <xdr:nvPicPr>
        <xdr:cNvPr id="264" name="Obraz 147" descr="DOTC420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83</xdr:row>
      <xdr:rowOff>47625</xdr:rowOff>
    </xdr:from>
    <xdr:ext cx="708401" cy="476250"/>
    <xdr:pic>
      <xdr:nvPicPr>
        <xdr:cNvPr id="265" name="Obraz 147" descr="DOTC420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117</xdr:row>
      <xdr:rowOff>88792</xdr:rowOff>
    </xdr:from>
    <xdr:ext cx="605403" cy="501509"/>
    <xdr:pic>
      <xdr:nvPicPr>
        <xdr:cNvPr id="274" name="Picture 8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116</xdr:row>
      <xdr:rowOff>78460</xdr:rowOff>
    </xdr:from>
    <xdr:ext cx="573114" cy="519071"/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236</xdr:row>
      <xdr:rowOff>49239</xdr:rowOff>
    </xdr:from>
    <xdr:ext cx="657225" cy="554388"/>
    <xdr:pic>
      <xdr:nvPicPr>
        <xdr:cNvPr id="277" name="Obraz 219" descr="SOLO_CO.jp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77</xdr:row>
      <xdr:rowOff>40361</xdr:rowOff>
    </xdr:from>
    <xdr:ext cx="758770" cy="363242"/>
    <xdr:pic>
      <xdr:nvPicPr>
        <xdr:cNvPr id="278" name="Picture 921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78</xdr:row>
      <xdr:rowOff>32288</xdr:rowOff>
    </xdr:from>
    <xdr:ext cx="758770" cy="363242"/>
    <xdr:pic>
      <xdr:nvPicPr>
        <xdr:cNvPr id="279" name="Picture 921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79</xdr:row>
      <xdr:rowOff>56504</xdr:rowOff>
    </xdr:from>
    <xdr:ext cx="758770" cy="314809"/>
    <xdr:pic>
      <xdr:nvPicPr>
        <xdr:cNvPr id="280" name="Picture 921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80</xdr:row>
      <xdr:rowOff>88792</xdr:rowOff>
    </xdr:from>
    <xdr:ext cx="863708" cy="306737"/>
    <xdr:pic>
      <xdr:nvPicPr>
        <xdr:cNvPr id="281" name="Picture 922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107</xdr:row>
      <xdr:rowOff>8072</xdr:rowOff>
    </xdr:from>
    <xdr:ext cx="749408" cy="431478"/>
    <xdr:pic>
      <xdr:nvPicPr>
        <xdr:cNvPr id="282" name="Picture 922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114</xdr:row>
      <xdr:rowOff>24216</xdr:rowOff>
    </xdr:from>
    <xdr:ext cx="839492" cy="387458"/>
    <xdr:pic>
      <xdr:nvPicPr>
        <xdr:cNvPr id="283" name="Picture 922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111</xdr:row>
      <xdr:rowOff>48432</xdr:rowOff>
    </xdr:from>
    <xdr:ext cx="734555" cy="339026"/>
    <xdr:pic>
      <xdr:nvPicPr>
        <xdr:cNvPr id="284" name="Picture 922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112</xdr:row>
      <xdr:rowOff>32288</xdr:rowOff>
    </xdr:from>
    <xdr:ext cx="588269" cy="355170"/>
    <xdr:pic>
      <xdr:nvPicPr>
        <xdr:cNvPr id="285" name="Picture 922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192</xdr:row>
      <xdr:rowOff>64576</xdr:rowOff>
    </xdr:from>
    <xdr:ext cx="845010" cy="411673"/>
    <xdr:pic>
      <xdr:nvPicPr>
        <xdr:cNvPr id="286" name="Picture 9226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193</xdr:row>
      <xdr:rowOff>113008</xdr:rowOff>
    </xdr:from>
    <xdr:ext cx="845010" cy="411673"/>
    <xdr:pic>
      <xdr:nvPicPr>
        <xdr:cNvPr id="287" name="Picture 922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194</xdr:row>
      <xdr:rowOff>129153</xdr:rowOff>
    </xdr:from>
    <xdr:ext cx="845010" cy="411673"/>
    <xdr:pic>
      <xdr:nvPicPr>
        <xdr:cNvPr id="288" name="Picture 9226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108</xdr:row>
      <xdr:rowOff>28574</xdr:rowOff>
    </xdr:from>
    <xdr:ext cx="628650" cy="447675"/>
    <xdr:pic>
      <xdr:nvPicPr>
        <xdr:cNvPr id="290" name="Obraz 153" descr="FAA_MSR_42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53599</xdr:colOff>
      <xdr:row>84</xdr:row>
      <xdr:rowOff>46333</xdr:rowOff>
    </xdr:from>
    <xdr:ext cx="723900" cy="552450"/>
    <xdr:pic>
      <xdr:nvPicPr>
        <xdr:cNvPr id="294" name="Obraz 147" descr="DOTC42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87</xdr:row>
      <xdr:rowOff>80720</xdr:rowOff>
    </xdr:from>
    <xdr:ext cx="723900" cy="552450"/>
    <xdr:pic>
      <xdr:nvPicPr>
        <xdr:cNvPr id="295" name="Obraz 147" descr="DOTC42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89</xdr:row>
      <xdr:rowOff>57150</xdr:rowOff>
    </xdr:from>
    <xdr:ext cx="723900" cy="527588"/>
    <xdr:pic>
      <xdr:nvPicPr>
        <xdr:cNvPr id="296" name="Obraz 147" descr="DOTC42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85</xdr:row>
      <xdr:rowOff>8072</xdr:rowOff>
    </xdr:from>
    <xdr:ext cx="723900" cy="552450"/>
    <xdr:pic>
      <xdr:nvPicPr>
        <xdr:cNvPr id="297" name="Obraz 147" descr="DOTC42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88</xdr:row>
      <xdr:rowOff>48433</xdr:rowOff>
    </xdr:from>
    <xdr:ext cx="723900" cy="484968"/>
    <xdr:pic>
      <xdr:nvPicPr>
        <xdr:cNvPr id="298" name="Obraz 147" descr="DOTC42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91</xdr:row>
      <xdr:rowOff>16144</xdr:rowOff>
    </xdr:from>
    <xdr:ext cx="723900" cy="552450"/>
    <xdr:pic>
      <xdr:nvPicPr>
        <xdr:cNvPr id="299" name="Obraz 147" descr="DOTC42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86</xdr:row>
      <xdr:rowOff>48432</xdr:rowOff>
    </xdr:from>
    <xdr:ext cx="723900" cy="494493"/>
    <xdr:pic>
      <xdr:nvPicPr>
        <xdr:cNvPr id="301" name="Obraz 147" descr="DOTC42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239</xdr:row>
      <xdr:rowOff>57150</xdr:rowOff>
    </xdr:from>
    <xdr:ext cx="542925" cy="552450"/>
    <xdr:pic>
      <xdr:nvPicPr>
        <xdr:cNvPr id="302" name="Obraz 223" descr="SOLO1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240</xdr:row>
      <xdr:rowOff>76199</xdr:rowOff>
    </xdr:from>
    <xdr:ext cx="657225" cy="514351"/>
    <xdr:pic>
      <xdr:nvPicPr>
        <xdr:cNvPr id="305" name="Obraz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1</xdr:rowOff>
    </xdr:from>
    <xdr:to>
      <xdr:col>8</xdr:col>
      <xdr:colOff>1581150</xdr:colOff>
      <xdr:row>1</xdr:row>
      <xdr:rowOff>19051</xdr:rowOff>
    </xdr:to>
    <xdr:pic>
      <xdr:nvPicPr>
        <xdr:cNvPr id="300" name="Bild 15" descr="Bosch-Supergraphic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0" y="1"/>
          <a:ext cx="15782925" cy="152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55</xdr:row>
      <xdr:rowOff>95250</xdr:rowOff>
    </xdr:from>
    <xdr:to>
      <xdr:col>0</xdr:col>
      <xdr:colOff>704850</xdr:colOff>
      <xdr:row>55</xdr:row>
      <xdr:rowOff>622788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135</xdr:row>
      <xdr:rowOff>38100</xdr:rowOff>
    </xdr:from>
    <xdr:to>
      <xdr:col>0</xdr:col>
      <xdr:colOff>964773</xdr:colOff>
      <xdr:row>135</xdr:row>
      <xdr:rowOff>685800</xdr:rowOff>
    </xdr:to>
    <xdr:pic>
      <xdr:nvPicPr>
        <xdr:cNvPr id="304" name="Obraz 303" descr="Bildergebnis für OOH740-A9-EX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136</xdr:row>
      <xdr:rowOff>123825</xdr:rowOff>
    </xdr:from>
    <xdr:to>
      <xdr:col>0</xdr:col>
      <xdr:colOff>834530</xdr:colOff>
      <xdr:row>136</xdr:row>
      <xdr:rowOff>571500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137</xdr:row>
      <xdr:rowOff>114300</xdr:rowOff>
    </xdr:from>
    <xdr:to>
      <xdr:col>0</xdr:col>
      <xdr:colOff>914400</xdr:colOff>
      <xdr:row>137</xdr:row>
      <xdr:rowOff>593725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138</xdr:row>
      <xdr:rowOff>38101</xdr:rowOff>
    </xdr:from>
    <xdr:to>
      <xdr:col>0</xdr:col>
      <xdr:colOff>809625</xdr:colOff>
      <xdr:row>138</xdr:row>
      <xdr:rowOff>684825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139</xdr:row>
      <xdr:rowOff>85725</xdr:rowOff>
    </xdr:from>
    <xdr:to>
      <xdr:col>0</xdr:col>
      <xdr:colOff>762000</xdr:colOff>
      <xdr:row>139</xdr:row>
      <xdr:rowOff>639296</xdr:rowOff>
    </xdr:to>
    <xdr:pic>
      <xdr:nvPicPr>
        <xdr:cNvPr id="309" name="Obraz 308" descr="Bildergebnis für fdb295m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141</xdr:row>
      <xdr:rowOff>85725</xdr:rowOff>
    </xdr:from>
    <xdr:to>
      <xdr:col>0</xdr:col>
      <xdr:colOff>952500</xdr:colOff>
      <xdr:row>141</xdr:row>
      <xdr:rowOff>611217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142</xdr:row>
      <xdr:rowOff>38100</xdr:rowOff>
    </xdr:from>
    <xdr:to>
      <xdr:col>0</xdr:col>
      <xdr:colOff>624063</xdr:colOff>
      <xdr:row>142</xdr:row>
      <xdr:rowOff>581661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143</xdr:row>
      <xdr:rowOff>104776</xdr:rowOff>
    </xdr:from>
    <xdr:to>
      <xdr:col>0</xdr:col>
      <xdr:colOff>889209</xdr:colOff>
      <xdr:row>143</xdr:row>
      <xdr:rowOff>542926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144</xdr:row>
      <xdr:rowOff>85725</xdr:rowOff>
    </xdr:from>
    <xdr:to>
      <xdr:col>0</xdr:col>
      <xdr:colOff>912792</xdr:colOff>
      <xdr:row>144</xdr:row>
      <xdr:rowOff>563020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140</xdr:row>
      <xdr:rowOff>15522</xdr:rowOff>
    </xdr:from>
    <xdr:to>
      <xdr:col>0</xdr:col>
      <xdr:colOff>676275</xdr:colOff>
      <xdr:row>140</xdr:row>
      <xdr:rowOff>685800</xdr:rowOff>
    </xdr:to>
    <xdr:pic>
      <xdr:nvPicPr>
        <xdr:cNvPr id="313" name="Obraz 312" descr="Bildergebnis für FDUD29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200</xdr:row>
      <xdr:rowOff>28575</xdr:rowOff>
    </xdr:from>
    <xdr:to>
      <xdr:col>0</xdr:col>
      <xdr:colOff>971550</xdr:colOff>
      <xdr:row>200</xdr:row>
      <xdr:rowOff>581025</xdr:rowOff>
    </xdr:to>
    <xdr:pic>
      <xdr:nvPicPr>
        <xdr:cNvPr id="314" name="Obraz 165" descr="320-SRD.jp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85725" y="113271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201</xdr:row>
      <xdr:rowOff>19050</xdr:rowOff>
    </xdr:from>
    <xdr:to>
      <xdr:col>0</xdr:col>
      <xdr:colOff>781050</xdr:colOff>
      <xdr:row>201</xdr:row>
      <xdr:rowOff>571500</xdr:rowOff>
    </xdr:to>
    <xdr:pic>
      <xdr:nvPicPr>
        <xdr:cNvPr id="315" name="Obraz 167" descr="320-FRD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202</xdr:row>
      <xdr:rowOff>9525</xdr:rowOff>
    </xdr:from>
    <xdr:to>
      <xdr:col>0</xdr:col>
      <xdr:colOff>962025</xdr:colOff>
      <xdr:row>202</xdr:row>
      <xdr:rowOff>561975</xdr:rowOff>
    </xdr:to>
    <xdr:pic>
      <xdr:nvPicPr>
        <xdr:cNvPr id="316" name="Obraz 169" descr="SWH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203</xdr:row>
      <xdr:rowOff>19050</xdr:rowOff>
    </xdr:from>
    <xdr:to>
      <xdr:col>0</xdr:col>
      <xdr:colOff>819150</xdr:colOff>
      <xdr:row>203</xdr:row>
      <xdr:rowOff>571500</xdr:rowOff>
    </xdr:to>
    <xdr:pic>
      <xdr:nvPicPr>
        <xdr:cNvPr id="317" name="Obraz 171" descr="FWH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204</xdr:row>
      <xdr:rowOff>28575</xdr:rowOff>
    </xdr:from>
    <xdr:to>
      <xdr:col>0</xdr:col>
      <xdr:colOff>809625</xdr:colOff>
      <xdr:row>204</xdr:row>
      <xdr:rowOff>581025</xdr:rowOff>
    </xdr:to>
    <xdr:pic>
      <xdr:nvPicPr>
        <xdr:cNvPr id="318" name="Obraz 173" descr="LEDSRD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13</xdr:row>
      <xdr:rowOff>200024</xdr:rowOff>
    </xdr:from>
    <xdr:to>
      <xdr:col>0</xdr:col>
      <xdr:colOff>1048386</xdr:colOff>
      <xdr:row>13</xdr:row>
      <xdr:rowOff>447674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9646583"/>
          <a:ext cx="1048386" cy="247650"/>
        </a:xfrm>
        <a:prstGeom prst="rect">
          <a:avLst/>
        </a:prstGeom>
      </xdr:spPr>
    </xdr:pic>
    <xdr:clientData/>
  </xdr:twoCellAnchor>
  <xdr:oneCellAnchor>
    <xdr:from>
      <xdr:col>0</xdr:col>
      <xdr:colOff>419100</xdr:colOff>
      <xdr:row>235</xdr:row>
      <xdr:rowOff>28575</xdr:rowOff>
    </xdr:from>
    <xdr:ext cx="209550" cy="552450"/>
    <xdr:pic>
      <xdr:nvPicPr>
        <xdr:cNvPr id="270" name="Obraz 217" descr="SoloA3-001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209549</xdr:colOff>
      <xdr:row>101</xdr:row>
      <xdr:rowOff>118827</xdr:rowOff>
    </xdr:from>
    <xdr:to>
      <xdr:col>0</xdr:col>
      <xdr:colOff>753898</xdr:colOff>
      <xdr:row>101</xdr:row>
      <xdr:rowOff>542925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233</xdr:row>
      <xdr:rowOff>80413</xdr:rowOff>
    </xdr:from>
    <xdr:to>
      <xdr:col>0</xdr:col>
      <xdr:colOff>709450</xdr:colOff>
      <xdr:row>233</xdr:row>
      <xdr:rowOff>499153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151</xdr:row>
      <xdr:rowOff>95251</xdr:rowOff>
    </xdr:from>
    <xdr:to>
      <xdr:col>0</xdr:col>
      <xdr:colOff>705814</xdr:colOff>
      <xdr:row>151</xdr:row>
      <xdr:rowOff>704851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152</xdr:row>
      <xdr:rowOff>47625</xdr:rowOff>
    </xdr:from>
    <xdr:to>
      <xdr:col>0</xdr:col>
      <xdr:colOff>723901</xdr:colOff>
      <xdr:row>152</xdr:row>
      <xdr:rowOff>438150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154</xdr:row>
      <xdr:rowOff>57151</xdr:rowOff>
    </xdr:from>
    <xdr:to>
      <xdr:col>0</xdr:col>
      <xdr:colOff>708402</xdr:colOff>
      <xdr:row>154</xdr:row>
      <xdr:rowOff>476250</xdr:rowOff>
    </xdr:to>
    <xdr:pic>
      <xdr:nvPicPr>
        <xdr:cNvPr id="273" name="Obraz 272" descr="Znalezione obrazy dla zapytania: FDMH273-R&quot;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153</xdr:row>
      <xdr:rowOff>66675</xdr:rowOff>
    </xdr:from>
    <xdr:to>
      <xdr:col>0</xdr:col>
      <xdr:colOff>704851</xdr:colOff>
      <xdr:row>153</xdr:row>
      <xdr:rowOff>330708</xdr:rowOff>
    </xdr:to>
    <xdr:pic>
      <xdr:nvPicPr>
        <xdr:cNvPr id="276" name="Obraz 275" descr="Znalezione obrazy dla zapytania: FDB271&quot;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155</xdr:row>
      <xdr:rowOff>85725</xdr:rowOff>
    </xdr:from>
    <xdr:to>
      <xdr:col>0</xdr:col>
      <xdr:colOff>714376</xdr:colOff>
      <xdr:row>155</xdr:row>
      <xdr:rowOff>513927</xdr:rowOff>
    </xdr:to>
    <xdr:pic>
      <xdr:nvPicPr>
        <xdr:cNvPr id="293" name="Obraz 292" descr="Znalezione obrazy dla zapytania: FDME273-O&quot;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156</xdr:row>
      <xdr:rowOff>76201</xdr:rowOff>
    </xdr:from>
    <xdr:to>
      <xdr:col>0</xdr:col>
      <xdr:colOff>724843</xdr:colOff>
      <xdr:row>156</xdr:row>
      <xdr:rowOff>447675</xdr:rowOff>
    </xdr:to>
    <xdr:pic>
      <xdr:nvPicPr>
        <xdr:cNvPr id="306" name="Obraz 305" descr="Siemens BAT3.6-10, S54370-Z11-A1, Li-SOCI2 battery 3.6 V, 10 Ah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157</xdr:row>
      <xdr:rowOff>47625</xdr:rowOff>
    </xdr:from>
    <xdr:to>
      <xdr:col>0</xdr:col>
      <xdr:colOff>714375</xdr:colOff>
      <xdr:row>157</xdr:row>
      <xdr:rowOff>337807</xdr:rowOff>
    </xdr:to>
    <xdr:pic>
      <xdr:nvPicPr>
        <xdr:cNvPr id="308" name="Obraz 307" descr="Znalezione obrazy dla zapytania: DMZ1196-AC&quot;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158</xdr:row>
      <xdr:rowOff>25744</xdr:rowOff>
    </xdr:from>
    <xdr:to>
      <xdr:col>0</xdr:col>
      <xdr:colOff>586946</xdr:colOff>
      <xdr:row>158</xdr:row>
      <xdr:rowOff>343852</xdr:rowOff>
    </xdr:to>
    <xdr:pic>
      <xdr:nvPicPr>
        <xdr:cNvPr id="321" name="Obraz 320" descr="Product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216</xdr:row>
      <xdr:rowOff>100852</xdr:rowOff>
    </xdr:from>
    <xdr:to>
      <xdr:col>0</xdr:col>
      <xdr:colOff>761999</xdr:colOff>
      <xdr:row>216</xdr:row>
      <xdr:rowOff>617333</xdr:rowOff>
    </xdr:to>
    <xdr:pic>
      <xdr:nvPicPr>
        <xdr:cNvPr id="322" name="Obraz 321" descr="Znalezione obrazy dla zapytania FNM-BATTERIES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115</xdr:row>
      <xdr:rowOff>89648</xdr:rowOff>
    </xdr:from>
    <xdr:to>
      <xdr:col>0</xdr:col>
      <xdr:colOff>638736</xdr:colOff>
      <xdr:row>115</xdr:row>
      <xdr:rowOff>520882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267</xdr:row>
      <xdr:rowOff>21167</xdr:rowOff>
    </xdr:from>
    <xdr:to>
      <xdr:col>0</xdr:col>
      <xdr:colOff>647700</xdr:colOff>
      <xdr:row>267</xdr:row>
      <xdr:rowOff>573617</xdr:rowOff>
    </xdr:to>
    <xdr:pic>
      <xdr:nvPicPr>
        <xdr:cNvPr id="289" name="Obraz 229" descr="FAS-420-T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268</xdr:row>
      <xdr:rowOff>31749</xdr:rowOff>
    </xdr:from>
    <xdr:to>
      <xdr:col>0</xdr:col>
      <xdr:colOff>647700</xdr:colOff>
      <xdr:row>268</xdr:row>
      <xdr:rowOff>584199</xdr:rowOff>
    </xdr:to>
    <xdr:pic>
      <xdr:nvPicPr>
        <xdr:cNvPr id="307" name="Obraz 231" descr="FAS-420-TM-R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269</xdr:row>
      <xdr:rowOff>52917</xdr:rowOff>
    </xdr:from>
    <xdr:to>
      <xdr:col>0</xdr:col>
      <xdr:colOff>617008</xdr:colOff>
      <xdr:row>269</xdr:row>
      <xdr:rowOff>605367</xdr:rowOff>
    </xdr:to>
    <xdr:pic>
      <xdr:nvPicPr>
        <xdr:cNvPr id="311" name="Obraz 237" descr="FAS-420-TP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270</xdr:row>
      <xdr:rowOff>99483</xdr:rowOff>
    </xdr:from>
    <xdr:to>
      <xdr:col>0</xdr:col>
      <xdr:colOff>621241</xdr:colOff>
      <xdr:row>270</xdr:row>
      <xdr:rowOff>651933</xdr:rowOff>
    </xdr:to>
    <xdr:pic>
      <xdr:nvPicPr>
        <xdr:cNvPr id="320" name="Obraz 237" descr="FAS-420-TP1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5</xdr:row>
      <xdr:rowOff>85165</xdr:rowOff>
    </xdr:from>
    <xdr:to>
      <xdr:col>0</xdr:col>
      <xdr:colOff>690282</xdr:colOff>
      <xdr:row>5</xdr:row>
      <xdr:rowOff>633160</xdr:rowOff>
    </xdr:to>
    <xdr:pic>
      <xdr:nvPicPr>
        <xdr:cNvPr id="326" name="Obraz 325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89077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360829</xdr:colOff>
      <xdr:row>6</xdr:row>
      <xdr:rowOff>58271</xdr:rowOff>
    </xdr:from>
    <xdr:to>
      <xdr:col>0</xdr:col>
      <xdr:colOff>708211</xdr:colOff>
      <xdr:row>6</xdr:row>
      <xdr:rowOff>606266</xdr:rowOff>
    </xdr:to>
    <xdr:pic>
      <xdr:nvPicPr>
        <xdr:cNvPr id="327" name="Obraz 326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29" y="51681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356347</xdr:colOff>
      <xdr:row>7</xdr:row>
      <xdr:rowOff>76200</xdr:rowOff>
    </xdr:from>
    <xdr:to>
      <xdr:col>0</xdr:col>
      <xdr:colOff>703729</xdr:colOff>
      <xdr:row>7</xdr:row>
      <xdr:rowOff>624195</xdr:rowOff>
    </xdr:to>
    <xdr:pic>
      <xdr:nvPicPr>
        <xdr:cNvPr id="328" name="Obraz 327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" y="58920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385482</xdr:colOff>
      <xdr:row>8</xdr:row>
      <xdr:rowOff>71717</xdr:rowOff>
    </xdr:from>
    <xdr:to>
      <xdr:col>0</xdr:col>
      <xdr:colOff>732864</xdr:colOff>
      <xdr:row>8</xdr:row>
      <xdr:rowOff>619712</xdr:rowOff>
    </xdr:to>
    <xdr:pic>
      <xdr:nvPicPr>
        <xdr:cNvPr id="329" name="Obraz 328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" y="6593541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11</xdr:row>
      <xdr:rowOff>51547</xdr:rowOff>
    </xdr:from>
    <xdr:to>
      <xdr:col>0</xdr:col>
      <xdr:colOff>923106</xdr:colOff>
      <xdr:row>11</xdr:row>
      <xdr:rowOff>544607</xdr:rowOff>
    </xdr:to>
    <xdr:pic>
      <xdr:nvPicPr>
        <xdr:cNvPr id="333" name="Obraz 332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12</xdr:row>
      <xdr:rowOff>114299</xdr:rowOff>
    </xdr:from>
    <xdr:to>
      <xdr:col>0</xdr:col>
      <xdr:colOff>929830</xdr:colOff>
      <xdr:row>12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43143</xdr:colOff>
      <xdr:row>67</xdr:row>
      <xdr:rowOff>48186</xdr:rowOff>
    </xdr:from>
    <xdr:to>
      <xdr:col>0</xdr:col>
      <xdr:colOff>962025</xdr:colOff>
      <xdr:row>67</xdr:row>
      <xdr:rowOff>564800</xdr:rowOff>
    </xdr:to>
    <xdr:pic>
      <xdr:nvPicPr>
        <xdr:cNvPr id="335" name="Obraz 334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37424286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59</xdr:row>
      <xdr:rowOff>44824</xdr:rowOff>
    </xdr:from>
    <xdr:to>
      <xdr:col>0</xdr:col>
      <xdr:colOff>775523</xdr:colOff>
      <xdr:row>59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60</xdr:row>
      <xdr:rowOff>67236</xdr:rowOff>
    </xdr:from>
    <xdr:to>
      <xdr:col>0</xdr:col>
      <xdr:colOff>862854</xdr:colOff>
      <xdr:row>60</xdr:row>
      <xdr:rowOff>602424</xdr:rowOff>
    </xdr:to>
    <xdr:pic>
      <xdr:nvPicPr>
        <xdr:cNvPr id="338" name="Obraz 337" descr="FPE-8000-CRK Bedienteilkabel, redundant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197</xdr:row>
      <xdr:rowOff>44824</xdr:rowOff>
    </xdr:from>
    <xdr:to>
      <xdr:col>0</xdr:col>
      <xdr:colOff>750794</xdr:colOff>
      <xdr:row>197</xdr:row>
      <xdr:rowOff>577734</xdr:rowOff>
    </xdr:to>
    <xdr:pic>
      <xdr:nvPicPr>
        <xdr:cNvPr id="339" name="Obraz 338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198</xdr:row>
      <xdr:rowOff>33617</xdr:rowOff>
    </xdr:from>
    <xdr:to>
      <xdr:col>0</xdr:col>
      <xdr:colOff>750794</xdr:colOff>
      <xdr:row>198</xdr:row>
      <xdr:rowOff>484875</xdr:rowOff>
    </xdr:to>
    <xdr:pic>
      <xdr:nvPicPr>
        <xdr:cNvPr id="341" name="Obraz 340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166</xdr:row>
      <xdr:rowOff>44825</xdr:rowOff>
    </xdr:from>
    <xdr:to>
      <xdr:col>0</xdr:col>
      <xdr:colOff>784413</xdr:colOff>
      <xdr:row>166</xdr:row>
      <xdr:rowOff>564755</xdr:rowOff>
    </xdr:to>
    <xdr:pic>
      <xdr:nvPicPr>
        <xdr:cNvPr id="340" name="Obraz 339" descr="https://resources-boschsecurity-cdn.azureedge.net/public/images/middle/ProductPhoto_Web_all_1288724747.jpg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167</xdr:row>
      <xdr:rowOff>56029</xdr:rowOff>
    </xdr:from>
    <xdr:to>
      <xdr:col>0</xdr:col>
      <xdr:colOff>725125</xdr:colOff>
      <xdr:row>167</xdr:row>
      <xdr:rowOff>549088</xdr:rowOff>
    </xdr:to>
    <xdr:pic>
      <xdr:nvPicPr>
        <xdr:cNvPr id="344" name="Obraz 343" descr="https://resources-boschsecurity-cdn.azureedge.net/public/images/middle/ProductPhoto_Web_all_1288722315.jpg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168</xdr:row>
      <xdr:rowOff>44824</xdr:rowOff>
    </xdr:from>
    <xdr:to>
      <xdr:col>0</xdr:col>
      <xdr:colOff>762000</xdr:colOff>
      <xdr:row>168</xdr:row>
      <xdr:rowOff>590821</xdr:rowOff>
    </xdr:to>
    <xdr:pic>
      <xdr:nvPicPr>
        <xdr:cNvPr id="345" name="Obraz 344" descr="https://resources-boschsecurity-cdn.azureedge.net/public/images/middle/ProductPhoto_Web_all_1288717451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169</xdr:row>
      <xdr:rowOff>56029</xdr:rowOff>
    </xdr:from>
    <xdr:to>
      <xdr:col>0</xdr:col>
      <xdr:colOff>705970</xdr:colOff>
      <xdr:row>169</xdr:row>
      <xdr:rowOff>522564</xdr:rowOff>
    </xdr:to>
    <xdr:pic>
      <xdr:nvPicPr>
        <xdr:cNvPr id="346" name="Obraz 345" descr="https://resources-boschsecurity-cdn.azureedge.net/public/images/middle/ProductPhoto_Web_all_1288719883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170</xdr:row>
      <xdr:rowOff>33619</xdr:rowOff>
    </xdr:from>
    <xdr:to>
      <xdr:col>0</xdr:col>
      <xdr:colOff>729701</xdr:colOff>
      <xdr:row>170</xdr:row>
      <xdr:rowOff>414619</xdr:rowOff>
    </xdr:to>
    <xdr:pic>
      <xdr:nvPicPr>
        <xdr:cNvPr id="347" name="Obraz 346" descr="Bosch FMC-BEZEL-RD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171</xdr:row>
      <xdr:rowOff>78442</xdr:rowOff>
    </xdr:from>
    <xdr:to>
      <xdr:col>0</xdr:col>
      <xdr:colOff>928439</xdr:colOff>
      <xdr:row>171</xdr:row>
      <xdr:rowOff>470648</xdr:rowOff>
    </xdr:to>
    <xdr:pic>
      <xdr:nvPicPr>
        <xdr:cNvPr id="348" name="Obraz 347" descr="Spare glass | us Site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304800</xdr:colOff>
      <xdr:row>172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304800</xdr:colOff>
      <xdr:row>172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56030</xdr:colOff>
      <xdr:row>245</xdr:row>
      <xdr:rowOff>347383</xdr:rowOff>
    </xdr:from>
    <xdr:to>
      <xdr:col>0</xdr:col>
      <xdr:colOff>997139</xdr:colOff>
      <xdr:row>247</xdr:row>
      <xdr:rowOff>179294</xdr:rowOff>
    </xdr:to>
    <xdr:pic>
      <xdr:nvPicPr>
        <xdr:cNvPr id="324" name="Obraz 323" descr="Zobacz obraz źródłowy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24110" r="31618" b="23215"/>
        <a:stretch/>
      </xdr:blipFill>
      <xdr:spPr bwMode="auto">
        <a:xfrm>
          <a:off x="56030" y="143457707"/>
          <a:ext cx="94110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123264</xdr:colOff>
      <xdr:row>62</xdr:row>
      <xdr:rowOff>-1</xdr:rowOff>
    </xdr:from>
    <xdr:to>
      <xdr:col>0</xdr:col>
      <xdr:colOff>862853</xdr:colOff>
      <xdr:row>63</xdr:row>
      <xdr:rowOff>78320</xdr:rowOff>
    </xdr:to>
    <xdr:pic>
      <xdr:nvPicPr>
        <xdr:cNvPr id="325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64" y="34525323"/>
          <a:ext cx="739589" cy="42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206</xdr:row>
      <xdr:rowOff>89647</xdr:rowOff>
    </xdr:from>
    <xdr:to>
      <xdr:col>0</xdr:col>
      <xdr:colOff>896470</xdr:colOff>
      <xdr:row>206</xdr:row>
      <xdr:rowOff>624006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24117" y="120664941"/>
          <a:ext cx="672353" cy="53435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207</xdr:row>
      <xdr:rowOff>67236</xdr:rowOff>
    </xdr:from>
    <xdr:to>
      <xdr:col>0</xdr:col>
      <xdr:colOff>856523</xdr:colOff>
      <xdr:row>207</xdr:row>
      <xdr:rowOff>582707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12912" y="121281265"/>
          <a:ext cx="643611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226</xdr:row>
      <xdr:rowOff>78441</xdr:rowOff>
    </xdr:from>
    <xdr:to>
      <xdr:col>0</xdr:col>
      <xdr:colOff>739589</xdr:colOff>
      <xdr:row>226</xdr:row>
      <xdr:rowOff>492768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01707" y="132453529"/>
          <a:ext cx="537882" cy="41432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120</xdr:row>
      <xdr:rowOff>44824</xdr:rowOff>
    </xdr:from>
    <xdr:to>
      <xdr:col>0</xdr:col>
      <xdr:colOff>715834</xdr:colOff>
      <xdr:row>120</xdr:row>
      <xdr:rowOff>616324</xdr:rowOff>
    </xdr:to>
    <xdr:pic>
      <xdr:nvPicPr>
        <xdr:cNvPr id="291" name="Obraz 290" descr="The Fireray One Reflective Auto-Aligning Beam Detector (5m-50m)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64792412"/>
          <a:ext cx="57015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85725</xdr:colOff>
      <xdr:row>149</xdr:row>
      <xdr:rowOff>28575</xdr:rowOff>
    </xdr:from>
    <xdr:ext cx="642720" cy="352425"/>
    <xdr:pic>
      <xdr:nvPicPr>
        <xdr:cNvPr id="6" name="Obraz 5" descr="Bildergebnis für aviotec vds">
          <a:extLst>
            <a:ext uri="{FF2B5EF4-FFF2-40B4-BE49-F238E27FC236}">
              <a16:creationId xmlns:a16="http://schemas.microsoft.com/office/drawing/2014/main" id="{DFFEE37D-3007-4F29-B603-F1CF346D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1113539"/>
          <a:ext cx="64272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781050</xdr:colOff>
      <xdr:row>149</xdr:row>
      <xdr:rowOff>76200</xdr:rowOff>
    </xdr:from>
    <xdr:ext cx="256211" cy="247650"/>
    <xdr:pic>
      <xdr:nvPicPr>
        <xdr:cNvPr id="7" name="Obraz 6" descr="Bildergebnis für vds">
          <a:extLst>
            <a:ext uri="{FF2B5EF4-FFF2-40B4-BE49-F238E27FC236}">
              <a16:creationId xmlns:a16="http://schemas.microsoft.com/office/drawing/2014/main" id="{ECA8C90B-EFDD-44B8-874D-BFAD7757C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781050" y="81161164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272144</xdr:colOff>
      <xdr:row>148</xdr:row>
      <xdr:rowOff>54429</xdr:rowOff>
    </xdr:from>
    <xdr:to>
      <xdr:col>0</xdr:col>
      <xdr:colOff>707572</xdr:colOff>
      <xdr:row>148</xdr:row>
      <xdr:rowOff>343224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61C0F62D-F3A4-66F2-1A0B-36E356A0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72144" y="81139393"/>
          <a:ext cx="435428" cy="2887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90</xdr:row>
      <xdr:rowOff>51563</xdr:rowOff>
    </xdr:from>
    <xdr:to>
      <xdr:col>0</xdr:col>
      <xdr:colOff>781049</xdr:colOff>
      <xdr:row>91</xdr:row>
      <xdr:rowOff>4621</xdr:rowOff>
    </xdr:to>
    <xdr:pic>
      <xdr:nvPicPr>
        <xdr:cNvPr id="31" name="Grafik 29">
          <a:extLst>
            <a:ext uri="{FF2B5EF4-FFF2-40B4-BE49-F238E27FC236}">
              <a16:creationId xmlns:a16="http://schemas.microsoft.com/office/drawing/2014/main" id="{4C321FA3-A81E-6D9A-92E2-16A0FFFD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2874" y="47981363"/>
          <a:ext cx="638175" cy="5959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346563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7</xdr:col>
      <xdr:colOff>1</xdr:colOff>
      <xdr:row>1</xdr:row>
      <xdr:rowOff>24133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kj5grb/AppData/Local/Microsoft/Windows/INetCache/Content.Outlook/MD2QC8ZY/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zoomScaleNormal="100" workbookViewId="0">
      <selection activeCell="R22" sqref="R22"/>
    </sheetView>
  </sheetViews>
  <sheetFormatPr defaultRowHeight="12.75" x14ac:dyDescent="0.2"/>
  <sheetData/>
  <sheetProtection algorithmName="SHA-512" hashValue="CGnRwfP5DaIusWSOws5gE4TRdhd/S4qWZgSwNEU9gEAq7hq3QQj7V23kZRzcpY7YUpv2ybMG5MozhVv45IrMKA==" saltValue="bUBbXPBIIBTBQlZHGTFPgA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2:FI345"/>
  <sheetViews>
    <sheetView tabSelected="1" topLeftCell="A123" zoomScale="80" zoomScaleNormal="80" workbookViewId="0">
      <selection activeCell="E127" sqref="E127"/>
    </sheetView>
  </sheetViews>
  <sheetFormatPr defaultColWidth="8.85546875" defaultRowHeight="10.5" x14ac:dyDescent="0.15"/>
  <cols>
    <col min="1" max="1" width="16.42578125" style="50" customWidth="1"/>
    <col min="2" max="2" width="15.85546875" style="90" customWidth="1"/>
    <col min="3" max="3" width="18.140625" style="12" customWidth="1"/>
    <col min="4" max="4" width="49" style="3" customWidth="1"/>
    <col min="5" max="6" width="29.85546875" style="4" customWidth="1"/>
    <col min="7" max="7" width="23.5703125" style="83" customWidth="1"/>
    <col min="8" max="11" width="30.28515625" style="83" customWidth="1"/>
    <col min="12" max="12" width="23.5703125" style="7" customWidth="1"/>
    <col min="13" max="16384" width="8.85546875" style="50"/>
  </cols>
  <sheetData>
    <row r="2" spans="1:164" ht="33" customHeight="1" x14ac:dyDescent="0.15">
      <c r="A2" s="596" t="s">
        <v>807</v>
      </c>
      <c r="B2" s="597"/>
      <c r="C2" s="597"/>
      <c r="D2" s="597"/>
      <c r="E2" s="597"/>
      <c r="F2" s="597"/>
      <c r="G2" s="597"/>
      <c r="H2" s="597"/>
      <c r="I2" s="597"/>
      <c r="J2" s="597"/>
      <c r="K2" s="597"/>
      <c r="L2" s="597"/>
    </row>
    <row r="3" spans="1:164" s="53" customFormat="1" ht="23.25" customHeight="1" thickBot="1" x14ac:dyDescent="0.25">
      <c r="A3" s="598"/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2"/>
      <c r="AV3" s="52"/>
      <c r="AW3" s="52"/>
      <c r="AX3" s="52"/>
      <c r="AY3" s="52"/>
      <c r="AZ3" s="52"/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L3" s="52"/>
      <c r="BM3" s="52"/>
      <c r="BN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B3" s="52"/>
      <c r="CC3" s="52"/>
      <c r="CD3" s="52"/>
      <c r="CE3" s="52"/>
      <c r="CF3" s="52"/>
      <c r="CG3" s="52"/>
      <c r="CH3" s="52"/>
      <c r="CI3" s="52"/>
      <c r="CJ3" s="52"/>
      <c r="CK3" s="52"/>
      <c r="CL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J3" s="52"/>
      <c r="EK3" s="52"/>
      <c r="EL3" s="52"/>
      <c r="EM3" s="52"/>
      <c r="EN3" s="52"/>
      <c r="EO3" s="52"/>
      <c r="EP3" s="52"/>
      <c r="EQ3" s="52"/>
      <c r="ER3" s="52"/>
      <c r="ES3" s="52"/>
      <c r="ET3" s="52"/>
      <c r="EU3" s="52"/>
      <c r="EV3" s="52"/>
      <c r="EW3" s="52"/>
      <c r="EX3" s="52"/>
      <c r="EY3" s="52"/>
      <c r="EZ3" s="52"/>
      <c r="FA3" s="52"/>
      <c r="FB3" s="52"/>
      <c r="FC3" s="52"/>
      <c r="FD3" s="52"/>
      <c r="FE3" s="52"/>
      <c r="FF3" s="52"/>
      <c r="FG3" s="52"/>
      <c r="FH3" s="52"/>
    </row>
    <row r="4" spans="1:164" s="54" customFormat="1" ht="25.5" x14ac:dyDescent="0.15">
      <c r="A4" s="97" t="s">
        <v>775</v>
      </c>
      <c r="B4" s="97" t="s">
        <v>0</v>
      </c>
      <c r="C4" s="97" t="s">
        <v>1</v>
      </c>
      <c r="D4" s="97" t="s">
        <v>2</v>
      </c>
      <c r="E4" s="98" t="s">
        <v>776</v>
      </c>
      <c r="F4" s="98" t="s">
        <v>777</v>
      </c>
      <c r="G4" s="99" t="s">
        <v>778</v>
      </c>
      <c r="H4" s="99" t="s">
        <v>779</v>
      </c>
      <c r="I4" s="99" t="s">
        <v>795</v>
      </c>
      <c r="J4" s="99" t="s">
        <v>858</v>
      </c>
      <c r="K4" s="99" t="s">
        <v>1065</v>
      </c>
      <c r="L4" s="99" t="s">
        <v>780</v>
      </c>
    </row>
    <row r="5" spans="1:164" s="109" customFormat="1" ht="16.5" customHeight="1" x14ac:dyDescent="0.15">
      <c r="A5" s="593" t="s">
        <v>978</v>
      </c>
      <c r="B5" s="594"/>
      <c r="C5" s="594"/>
      <c r="D5" s="594"/>
      <c r="E5" s="594"/>
      <c r="F5" s="594"/>
      <c r="G5" s="594"/>
      <c r="H5" s="594"/>
      <c r="I5" s="594"/>
      <c r="J5" s="594"/>
      <c r="K5" s="594"/>
      <c r="L5" s="595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</row>
    <row r="6" spans="1:164" s="57" customFormat="1" ht="55.5" customHeight="1" x14ac:dyDescent="0.15">
      <c r="A6" s="111"/>
      <c r="B6" s="350" t="s">
        <v>983</v>
      </c>
      <c r="C6" s="349" t="s">
        <v>979</v>
      </c>
      <c r="D6" s="349" t="s">
        <v>1101</v>
      </c>
      <c r="E6" s="339">
        <f>VLOOKUP(B6,'EN 54'!D5:H488,5,0)</f>
        <v>8678</v>
      </c>
      <c r="F6" s="339" t="s">
        <v>699</v>
      </c>
      <c r="G6" s="376" t="s">
        <v>3</v>
      </c>
      <c r="H6" s="56"/>
      <c r="I6" s="376"/>
      <c r="J6" s="354" t="s">
        <v>1120</v>
      </c>
      <c r="K6" s="85" t="s">
        <v>608</v>
      </c>
      <c r="L6" s="86" t="s">
        <v>638</v>
      </c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</row>
    <row r="7" spans="1:164" s="57" customFormat="1" ht="55.5" customHeight="1" x14ac:dyDescent="0.15">
      <c r="A7" s="111"/>
      <c r="B7" s="350" t="s">
        <v>984</v>
      </c>
      <c r="C7" s="349" t="s">
        <v>980</v>
      </c>
      <c r="D7" s="349" t="s">
        <v>1102</v>
      </c>
      <c r="E7" s="339">
        <f>VLOOKUP(B7,'EN 54'!D6:H489,5,0)</f>
        <v>9330</v>
      </c>
      <c r="F7" s="339" t="s">
        <v>699</v>
      </c>
      <c r="G7" s="376" t="s">
        <v>3</v>
      </c>
      <c r="H7" s="56"/>
      <c r="I7" s="376"/>
      <c r="J7" s="354" t="s">
        <v>1120</v>
      </c>
      <c r="K7" s="85" t="s">
        <v>608</v>
      </c>
      <c r="L7" s="86" t="s">
        <v>638</v>
      </c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</row>
    <row r="8" spans="1:164" s="57" customFormat="1" ht="55.5" customHeight="1" x14ac:dyDescent="0.15">
      <c r="A8" s="111"/>
      <c r="B8" s="350" t="s">
        <v>985</v>
      </c>
      <c r="C8" s="349" t="s">
        <v>981</v>
      </c>
      <c r="D8" s="349" t="s">
        <v>1103</v>
      </c>
      <c r="E8" s="339">
        <f>VLOOKUP(B8,'EN 54'!D7:H490,5,0)</f>
        <v>11385</v>
      </c>
      <c r="F8" s="339" t="s">
        <v>699</v>
      </c>
      <c r="G8" s="376" t="s">
        <v>3</v>
      </c>
      <c r="H8" s="56"/>
      <c r="I8" s="376"/>
      <c r="J8" s="354" t="s">
        <v>1120</v>
      </c>
      <c r="K8" s="85" t="s">
        <v>608</v>
      </c>
      <c r="L8" s="86" t="s">
        <v>638</v>
      </c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</row>
    <row r="9" spans="1:164" s="57" customFormat="1" ht="55.5" customHeight="1" x14ac:dyDescent="0.15">
      <c r="A9" s="111"/>
      <c r="B9" s="350" t="s">
        <v>986</v>
      </c>
      <c r="C9" s="349" t="s">
        <v>982</v>
      </c>
      <c r="D9" s="349" t="s">
        <v>1104</v>
      </c>
      <c r="E9" s="339">
        <f>VLOOKUP(B9,'EN 54'!D8:H491,5,0)</f>
        <v>12009</v>
      </c>
      <c r="F9" s="339" t="s">
        <v>699</v>
      </c>
      <c r="G9" s="376" t="s">
        <v>3</v>
      </c>
      <c r="H9" s="56"/>
      <c r="I9" s="376"/>
      <c r="J9" s="354" t="s">
        <v>1120</v>
      </c>
      <c r="K9" s="85" t="s">
        <v>608</v>
      </c>
      <c r="L9" s="86" t="s">
        <v>638</v>
      </c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</row>
    <row r="10" spans="1:164" s="55" customFormat="1" ht="12.75" x14ac:dyDescent="0.15">
      <c r="A10" s="590" t="s">
        <v>1060</v>
      </c>
      <c r="B10" s="591"/>
      <c r="C10" s="591"/>
      <c r="D10" s="591"/>
      <c r="E10" s="591"/>
      <c r="F10" s="591"/>
      <c r="G10" s="591"/>
      <c r="H10" s="591"/>
      <c r="I10" s="591"/>
      <c r="J10" s="591"/>
      <c r="K10" s="591"/>
      <c r="L10" s="592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0"/>
      <c r="CJ10" s="50"/>
      <c r="CK10" s="50"/>
      <c r="CL10" s="50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0"/>
      <c r="DB10" s="50"/>
      <c r="DC10" s="50"/>
      <c r="DD10" s="50"/>
      <c r="DE10" s="50"/>
      <c r="DF10" s="50"/>
      <c r="DG10" s="50"/>
      <c r="DH10" s="50"/>
      <c r="DI10" s="50"/>
      <c r="DJ10" s="50"/>
      <c r="DK10" s="50"/>
      <c r="DL10" s="50"/>
      <c r="DM10" s="50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</row>
    <row r="11" spans="1:164" s="55" customFormat="1" ht="12.75" x14ac:dyDescent="0.15">
      <c r="A11" s="327" t="s">
        <v>994</v>
      </c>
      <c r="B11" s="434"/>
      <c r="C11" s="434"/>
      <c r="D11" s="434"/>
      <c r="E11" s="434"/>
      <c r="F11" s="434"/>
      <c r="G11" s="434"/>
      <c r="H11" s="434"/>
      <c r="I11" s="434"/>
      <c r="J11" s="434"/>
      <c r="K11" s="434"/>
      <c r="L11" s="434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164" s="55" customFormat="1" ht="51" customHeight="1" x14ac:dyDescent="0.15">
      <c r="A12" s="349"/>
      <c r="B12" s="350" t="s">
        <v>989</v>
      </c>
      <c r="C12" s="349" t="s">
        <v>987</v>
      </c>
      <c r="D12" s="349" t="s">
        <v>991</v>
      </c>
      <c r="E12" s="339">
        <f>VLOOKUP(B12,'EN 54'!D5:H488,5,0)</f>
        <v>3949</v>
      </c>
      <c r="F12" s="339" t="s">
        <v>699</v>
      </c>
      <c r="G12" s="376" t="s">
        <v>3</v>
      </c>
      <c r="H12" s="56"/>
      <c r="I12" s="376"/>
      <c r="J12" s="85" t="s">
        <v>838</v>
      </c>
      <c r="K12" s="110">
        <f>'Dodatkowa gwarancja'!E6</f>
        <v>103</v>
      </c>
      <c r="L12" s="326" t="s">
        <v>638</v>
      </c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</row>
    <row r="13" spans="1:164" s="55" customFormat="1" ht="51" customHeight="1" x14ac:dyDescent="0.15">
      <c r="A13" s="435"/>
      <c r="B13" s="352" t="s">
        <v>990</v>
      </c>
      <c r="C13" s="435" t="s">
        <v>988</v>
      </c>
      <c r="D13" s="353" t="s">
        <v>992</v>
      </c>
      <c r="E13" s="339">
        <f>VLOOKUP(B13,'EN 54'!D6:H489,5,0)</f>
        <v>6782</v>
      </c>
      <c r="F13" s="339" t="s">
        <v>699</v>
      </c>
      <c r="G13" s="376" t="s">
        <v>3</v>
      </c>
      <c r="H13" s="85"/>
      <c r="I13" s="376"/>
      <c r="J13" s="85" t="s">
        <v>838</v>
      </c>
      <c r="K13" s="110">
        <f>'Dodatkowa gwarancja'!E6</f>
        <v>103</v>
      </c>
      <c r="L13" s="326" t="s">
        <v>638</v>
      </c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</row>
    <row r="14" spans="1:164" s="55" customFormat="1" ht="51" customHeight="1" x14ac:dyDescent="0.15">
      <c r="A14" s="56"/>
      <c r="B14" s="410" t="s">
        <v>744</v>
      </c>
      <c r="C14" s="419" t="s">
        <v>803</v>
      </c>
      <c r="D14" s="419" t="s">
        <v>745</v>
      </c>
      <c r="E14" s="339">
        <f>VLOOKUP(B14,'EN 54'!D7:H490,5,0)</f>
        <v>3217</v>
      </c>
      <c r="F14" s="420" t="s">
        <v>699</v>
      </c>
      <c r="G14" s="85" t="s">
        <v>4</v>
      </c>
      <c r="H14" s="85"/>
      <c r="I14" s="85"/>
      <c r="J14" s="85" t="s">
        <v>874</v>
      </c>
      <c r="K14" s="85" t="s">
        <v>608</v>
      </c>
      <c r="L14" s="86" t="s">
        <v>682</v>
      </c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164" s="55" customFormat="1" ht="11.25" x14ac:dyDescent="0.15">
      <c r="A15" s="327" t="s">
        <v>993</v>
      </c>
      <c r="B15" s="327"/>
      <c r="C15" s="327"/>
      <c r="D15" s="327"/>
      <c r="E15" s="327"/>
      <c r="F15" s="327"/>
      <c r="G15" s="327"/>
      <c r="H15" s="327"/>
      <c r="I15" s="327"/>
      <c r="J15" s="327"/>
      <c r="K15" s="327"/>
      <c r="L15" s="327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</row>
    <row r="16" spans="1:164" s="55" customFormat="1" ht="51" customHeight="1" x14ac:dyDescent="0.15">
      <c r="A16" s="56"/>
      <c r="B16" s="349" t="s">
        <v>5</v>
      </c>
      <c r="C16" s="349" t="s">
        <v>688</v>
      </c>
      <c r="D16" s="353" t="s">
        <v>6</v>
      </c>
      <c r="E16" s="339">
        <f>VLOOKUP(B16,'EN 54'!D5:H488,5,0)</f>
        <v>1016</v>
      </c>
      <c r="F16" s="339" t="s">
        <v>699</v>
      </c>
      <c r="G16" s="436">
        <v>1</v>
      </c>
      <c r="H16" s="436"/>
      <c r="I16" s="436"/>
      <c r="J16" s="85" t="s">
        <v>842</v>
      </c>
      <c r="K16" s="110">
        <f>'Dodatkowa gwarancja'!E10</f>
        <v>34</v>
      </c>
      <c r="L16" s="86" t="s">
        <v>639</v>
      </c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164" s="55" customFormat="1" ht="51" customHeight="1" x14ac:dyDescent="0.15">
      <c r="A17" s="56"/>
      <c r="B17" s="350" t="s">
        <v>7</v>
      </c>
      <c r="C17" s="352" t="s">
        <v>8</v>
      </c>
      <c r="D17" s="353" t="s">
        <v>9</v>
      </c>
      <c r="E17" s="339">
        <f>VLOOKUP(B17,'EN 54'!D6:H489,5,0)</f>
        <v>610</v>
      </c>
      <c r="F17" s="339" t="s">
        <v>699</v>
      </c>
      <c r="G17" s="436" t="s">
        <v>3</v>
      </c>
      <c r="H17" s="436"/>
      <c r="I17" s="436"/>
      <c r="J17" s="85" t="s">
        <v>842</v>
      </c>
      <c r="K17" s="110">
        <f>'Dodatkowa gwarancja'!E10</f>
        <v>34</v>
      </c>
      <c r="L17" s="86" t="s">
        <v>639</v>
      </c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164" s="55" customFormat="1" ht="51" customHeight="1" x14ac:dyDescent="0.15">
      <c r="A18" s="56"/>
      <c r="B18" s="352" t="s">
        <v>10</v>
      </c>
      <c r="C18" s="352" t="s">
        <v>11</v>
      </c>
      <c r="D18" s="353" t="s">
        <v>12</v>
      </c>
      <c r="E18" s="339">
        <f>VLOOKUP(B18,'EN 54'!D7:H490,5,0)</f>
        <v>813</v>
      </c>
      <c r="F18" s="339" t="s">
        <v>699</v>
      </c>
      <c r="G18" s="436">
        <v>1</v>
      </c>
      <c r="H18" s="436"/>
      <c r="I18" s="436"/>
      <c r="J18" s="85" t="s">
        <v>842</v>
      </c>
      <c r="K18" s="110">
        <f>'Dodatkowa gwarancja'!E10</f>
        <v>34</v>
      </c>
      <c r="L18" s="86" t="s">
        <v>639</v>
      </c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</row>
    <row r="19" spans="1:164" s="55" customFormat="1" ht="51" customHeight="1" x14ac:dyDescent="0.15">
      <c r="A19" s="56"/>
      <c r="B19" s="350" t="s">
        <v>13</v>
      </c>
      <c r="C19" s="350" t="s">
        <v>14</v>
      </c>
      <c r="D19" s="338" t="s">
        <v>15</v>
      </c>
      <c r="E19" s="339">
        <f>VLOOKUP(B19,'EN 54'!D8:H491,5,0)</f>
        <v>1219</v>
      </c>
      <c r="F19" s="339" t="s">
        <v>699</v>
      </c>
      <c r="G19" s="436">
        <v>1</v>
      </c>
      <c r="H19" s="436"/>
      <c r="I19" s="436"/>
      <c r="J19" s="85" t="s">
        <v>842</v>
      </c>
      <c r="K19" s="110">
        <f>'Dodatkowa gwarancja'!E10</f>
        <v>34</v>
      </c>
      <c r="L19" s="86" t="s">
        <v>639</v>
      </c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</row>
    <row r="20" spans="1:164" s="55" customFormat="1" ht="51" customHeight="1" x14ac:dyDescent="0.15">
      <c r="A20" s="56"/>
      <c r="B20" s="350" t="s">
        <v>16</v>
      </c>
      <c r="C20" s="350" t="s">
        <v>17</v>
      </c>
      <c r="D20" s="338" t="s">
        <v>18</v>
      </c>
      <c r="E20" s="339">
        <f>VLOOKUP(B20,'EN 54'!D9:H492,5,0)</f>
        <v>1219</v>
      </c>
      <c r="F20" s="339" t="s">
        <v>699</v>
      </c>
      <c r="G20" s="436" t="s">
        <v>3</v>
      </c>
      <c r="H20" s="436"/>
      <c r="I20" s="436"/>
      <c r="J20" s="85" t="s">
        <v>842</v>
      </c>
      <c r="K20" s="110">
        <f>'Dodatkowa gwarancja'!E10</f>
        <v>34</v>
      </c>
      <c r="L20" s="86" t="s">
        <v>639</v>
      </c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</row>
    <row r="21" spans="1:164" s="55" customFormat="1" ht="51" customHeight="1" x14ac:dyDescent="0.15">
      <c r="A21" s="56"/>
      <c r="B21" s="350" t="s">
        <v>19</v>
      </c>
      <c r="C21" s="350" t="s">
        <v>20</v>
      </c>
      <c r="D21" s="338" t="s">
        <v>21</v>
      </c>
      <c r="E21" s="339">
        <f>VLOOKUP(B21,'EN 54'!D10:H493,5,0)</f>
        <v>1116</v>
      </c>
      <c r="F21" s="339" t="s">
        <v>699</v>
      </c>
      <c r="G21" s="436">
        <v>1</v>
      </c>
      <c r="H21" s="436"/>
      <c r="I21" s="436"/>
      <c r="J21" s="110" t="s">
        <v>842</v>
      </c>
      <c r="K21" s="110">
        <f>'Dodatkowa gwarancja'!$E$10</f>
        <v>34</v>
      </c>
      <c r="L21" s="86" t="s">
        <v>639</v>
      </c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</row>
    <row r="22" spans="1:164" s="55" customFormat="1" ht="51" customHeight="1" x14ac:dyDescent="0.15">
      <c r="A22" s="56"/>
      <c r="B22" s="350" t="s">
        <v>22</v>
      </c>
      <c r="C22" s="350" t="s">
        <v>23</v>
      </c>
      <c r="D22" s="338" t="s">
        <v>24</v>
      </c>
      <c r="E22" s="339">
        <f>VLOOKUP(B22,'EN 54'!D11:H494,5,0)</f>
        <v>2203</v>
      </c>
      <c r="F22" s="339" t="s">
        <v>699</v>
      </c>
      <c r="G22" s="436">
        <v>1</v>
      </c>
      <c r="H22" s="436"/>
      <c r="I22" s="436"/>
      <c r="J22" s="110" t="s">
        <v>842</v>
      </c>
      <c r="K22" s="110">
        <f>'Dodatkowa gwarancja'!$E$10</f>
        <v>34</v>
      </c>
      <c r="L22" s="86" t="s">
        <v>639</v>
      </c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</row>
    <row r="23" spans="1:164" s="55" customFormat="1" ht="51" customHeight="1" x14ac:dyDescent="0.15">
      <c r="A23" s="56"/>
      <c r="B23" s="350" t="s">
        <v>25</v>
      </c>
      <c r="C23" s="350" t="s">
        <v>26</v>
      </c>
      <c r="D23" s="338" t="s">
        <v>27</v>
      </c>
      <c r="E23" s="339">
        <f>VLOOKUP(B23,'EN 54'!D12:H495,5,0)</f>
        <v>1860</v>
      </c>
      <c r="F23" s="339" t="s">
        <v>699</v>
      </c>
      <c r="G23" s="341" t="s">
        <v>3</v>
      </c>
      <c r="H23" s="341"/>
      <c r="I23" s="341"/>
      <c r="J23" s="110" t="s">
        <v>842</v>
      </c>
      <c r="K23" s="110">
        <f>'Dodatkowa gwarancja'!$E$10</f>
        <v>34</v>
      </c>
      <c r="L23" s="86" t="s">
        <v>639</v>
      </c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</row>
    <row r="24" spans="1:164" s="55" customFormat="1" ht="51" customHeight="1" x14ac:dyDescent="0.15">
      <c r="A24" s="56"/>
      <c r="B24" s="350" t="s">
        <v>28</v>
      </c>
      <c r="C24" s="350" t="s">
        <v>29</v>
      </c>
      <c r="D24" s="338" t="s">
        <v>30</v>
      </c>
      <c r="E24" s="339">
        <f>VLOOKUP(B24,'EN 54'!D13:H496,5,0)</f>
        <v>1626</v>
      </c>
      <c r="F24" s="339" t="s">
        <v>699</v>
      </c>
      <c r="G24" s="341">
        <v>1</v>
      </c>
      <c r="H24" s="341"/>
      <c r="I24" s="341"/>
      <c r="J24" s="85" t="s">
        <v>842</v>
      </c>
      <c r="K24" s="110">
        <f>'Dodatkowa gwarancja'!$E$10</f>
        <v>34</v>
      </c>
      <c r="L24" s="347" t="s">
        <v>639</v>
      </c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</row>
    <row r="25" spans="1:164" s="55" customFormat="1" ht="51" customHeight="1" x14ac:dyDescent="0.15">
      <c r="A25" s="56"/>
      <c r="B25" s="349" t="s">
        <v>31</v>
      </c>
      <c r="C25" s="349" t="s">
        <v>32</v>
      </c>
      <c r="D25" s="357" t="s">
        <v>33</v>
      </c>
      <c r="E25" s="339">
        <f>VLOOKUP(B25,'EN 54'!D14:H497,5,0)</f>
        <v>2146</v>
      </c>
      <c r="F25" s="339" t="s">
        <v>699</v>
      </c>
      <c r="G25" s="85" t="s">
        <v>3</v>
      </c>
      <c r="H25" s="85"/>
      <c r="I25" s="85"/>
      <c r="J25" s="85" t="s">
        <v>874</v>
      </c>
      <c r="K25" s="110">
        <f>'Dodatkowa gwarancja'!$E$10</f>
        <v>34</v>
      </c>
      <c r="L25" s="86" t="s">
        <v>639</v>
      </c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/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</row>
    <row r="26" spans="1:164" s="55" customFormat="1" ht="51" customHeight="1" x14ac:dyDescent="0.15">
      <c r="A26" s="56"/>
      <c r="B26" s="350" t="s">
        <v>35</v>
      </c>
      <c r="C26" s="350" t="s">
        <v>36</v>
      </c>
      <c r="D26" s="338" t="s">
        <v>37</v>
      </c>
      <c r="E26" s="339">
        <f>VLOOKUP(B26,'EN 54'!D15:H498,5,0)</f>
        <v>2375</v>
      </c>
      <c r="F26" s="339" t="s">
        <v>699</v>
      </c>
      <c r="G26" s="85">
        <v>1</v>
      </c>
      <c r="H26" s="85"/>
      <c r="I26" s="85"/>
      <c r="J26" s="110" t="s">
        <v>842</v>
      </c>
      <c r="K26" s="110">
        <f>'Dodatkowa gwarancja'!$E$10</f>
        <v>34</v>
      </c>
      <c r="L26" s="86" t="s">
        <v>639</v>
      </c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</row>
    <row r="27" spans="1:164" ht="51" customHeight="1" x14ac:dyDescent="0.15">
      <c r="A27" s="56"/>
      <c r="B27" s="370" t="s">
        <v>38</v>
      </c>
      <c r="C27" s="437" t="s">
        <v>39</v>
      </c>
      <c r="D27" s="357" t="s">
        <v>40</v>
      </c>
      <c r="E27" s="339">
        <f>VLOOKUP(B27,'EN 54'!D16:H499,5,0)</f>
        <v>4722</v>
      </c>
      <c r="F27" s="339" t="s">
        <v>699</v>
      </c>
      <c r="G27" s="85" t="s">
        <v>3</v>
      </c>
      <c r="H27" s="85"/>
      <c r="I27" s="85"/>
      <c r="J27" s="110" t="s">
        <v>841</v>
      </c>
      <c r="K27" s="110">
        <f>'Dodatkowa gwarancja'!$E$10</f>
        <v>34</v>
      </c>
      <c r="L27" s="86" t="s">
        <v>639</v>
      </c>
    </row>
    <row r="28" spans="1:164" s="55" customFormat="1" ht="11.25" x14ac:dyDescent="0.15">
      <c r="A28" s="327" t="s">
        <v>995</v>
      </c>
      <c r="B28" s="327"/>
      <c r="C28" s="327"/>
      <c r="D28" s="327"/>
      <c r="E28" s="327"/>
      <c r="F28" s="327"/>
      <c r="G28" s="327"/>
      <c r="H28" s="327"/>
      <c r="I28" s="327"/>
      <c r="J28" s="327"/>
      <c r="K28" s="327"/>
      <c r="L28" s="327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</row>
    <row r="29" spans="1:164" s="55" customFormat="1" ht="42" customHeight="1" x14ac:dyDescent="0.15">
      <c r="A29" s="56"/>
      <c r="B29" s="352" t="s">
        <v>1052</v>
      </c>
      <c r="C29" s="370" t="s">
        <v>41</v>
      </c>
      <c r="D29" s="353" t="s">
        <v>42</v>
      </c>
      <c r="E29" s="339">
        <f>VLOOKUP(B29,'EN 54'!D5:H488,5,0)</f>
        <v>276</v>
      </c>
      <c r="F29" s="339" t="s">
        <v>699</v>
      </c>
      <c r="G29" s="430" t="s">
        <v>3</v>
      </c>
      <c r="H29" s="430"/>
      <c r="I29" s="430"/>
      <c r="J29" s="85" t="s">
        <v>874</v>
      </c>
      <c r="K29" s="85" t="s">
        <v>608</v>
      </c>
      <c r="L29" s="432" t="s">
        <v>639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</row>
    <row r="30" spans="1:164" s="55" customFormat="1" ht="51" customHeight="1" x14ac:dyDescent="0.15">
      <c r="A30" s="56"/>
      <c r="B30" s="350" t="s">
        <v>43</v>
      </c>
      <c r="C30" s="350" t="s">
        <v>44</v>
      </c>
      <c r="D30" s="338" t="s">
        <v>45</v>
      </c>
      <c r="E30" s="339">
        <f>VLOOKUP(B30,'EN 54'!D6:H489,5,0)</f>
        <v>691</v>
      </c>
      <c r="F30" s="339" t="s">
        <v>699</v>
      </c>
      <c r="G30" s="341">
        <v>1</v>
      </c>
      <c r="H30" s="341"/>
      <c r="I30" s="341"/>
      <c r="J30" s="85" t="s">
        <v>874</v>
      </c>
      <c r="K30" s="85" t="s">
        <v>608</v>
      </c>
      <c r="L30" s="347" t="s">
        <v>639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1:164" s="55" customFormat="1" ht="11.25" x14ac:dyDescent="0.15">
      <c r="A31" s="327" t="s">
        <v>996</v>
      </c>
      <c r="B31" s="327"/>
      <c r="C31" s="327"/>
      <c r="D31" s="327"/>
      <c r="E31" s="327"/>
      <c r="F31" s="327"/>
      <c r="G31" s="327"/>
      <c r="H31" s="327"/>
      <c r="I31" s="327"/>
      <c r="J31" s="327"/>
      <c r="K31" s="327"/>
      <c r="L31" s="327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</row>
    <row r="32" spans="1:164" s="55" customFormat="1" ht="51" customHeight="1" x14ac:dyDescent="0.15">
      <c r="A32" s="56"/>
      <c r="B32" s="350" t="s">
        <v>46</v>
      </c>
      <c r="C32" s="350" t="s">
        <v>47</v>
      </c>
      <c r="D32" s="338" t="s">
        <v>48</v>
      </c>
      <c r="E32" s="339">
        <f>VLOOKUP(B32,'EN 54'!D5:H488,5,0)</f>
        <v>2419</v>
      </c>
      <c r="F32" s="339" t="s">
        <v>699</v>
      </c>
      <c r="G32" s="341">
        <v>1</v>
      </c>
      <c r="H32" s="341"/>
      <c r="I32" s="341"/>
      <c r="J32" s="85" t="s">
        <v>874</v>
      </c>
      <c r="K32" s="85" t="s">
        <v>608</v>
      </c>
      <c r="L32" s="347" t="s">
        <v>639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1:24" s="55" customFormat="1" ht="51" customHeight="1" x14ac:dyDescent="0.15">
      <c r="A33" s="56"/>
      <c r="B33" s="350" t="s">
        <v>49</v>
      </c>
      <c r="C33" s="350" t="s">
        <v>50</v>
      </c>
      <c r="D33" s="338" t="s">
        <v>51</v>
      </c>
      <c r="E33" s="339">
        <f>VLOOKUP(B33,'EN 54'!D6:H489,5,0)</f>
        <v>3048</v>
      </c>
      <c r="F33" s="339" t="s">
        <v>699</v>
      </c>
      <c r="G33" s="341">
        <v>1</v>
      </c>
      <c r="H33" s="341"/>
      <c r="I33" s="341"/>
      <c r="J33" s="85" t="s">
        <v>874</v>
      </c>
      <c r="K33" s="85" t="s">
        <v>608</v>
      </c>
      <c r="L33" s="347" t="s">
        <v>639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s="55" customFormat="1" ht="51" customHeight="1" x14ac:dyDescent="0.15">
      <c r="A34" s="56"/>
      <c r="B34" s="352" t="s">
        <v>52</v>
      </c>
      <c r="C34" s="352" t="s">
        <v>53</v>
      </c>
      <c r="D34" s="353" t="s">
        <v>54</v>
      </c>
      <c r="E34" s="339">
        <f>VLOOKUP(B34,'EN 54'!D7:H490,5,0)</f>
        <v>5180</v>
      </c>
      <c r="F34" s="339" t="s">
        <v>699</v>
      </c>
      <c r="G34" s="85">
        <v>1</v>
      </c>
      <c r="H34" s="85"/>
      <c r="I34" s="85"/>
      <c r="J34" s="347" t="s">
        <v>874</v>
      </c>
      <c r="K34" s="347" t="s">
        <v>608</v>
      </c>
      <c r="L34" s="347" t="s">
        <v>639</v>
      </c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  <row r="35" spans="1:24" s="55" customFormat="1" ht="51" customHeight="1" x14ac:dyDescent="0.15">
      <c r="A35" s="56"/>
      <c r="B35" s="352" t="s">
        <v>55</v>
      </c>
      <c r="C35" s="352" t="s">
        <v>56</v>
      </c>
      <c r="D35" s="353" t="s">
        <v>57</v>
      </c>
      <c r="E35" s="339">
        <f>VLOOKUP(B35,'EN 54'!D8:H491,5,0)</f>
        <v>1635</v>
      </c>
      <c r="F35" s="339" t="s">
        <v>699</v>
      </c>
      <c r="G35" s="85">
        <v>1</v>
      </c>
      <c r="H35" s="85"/>
      <c r="I35" s="85"/>
      <c r="J35" s="85" t="s">
        <v>874</v>
      </c>
      <c r="K35" s="85" t="s">
        <v>608</v>
      </c>
      <c r="L35" s="347" t="s">
        <v>639</v>
      </c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</row>
    <row r="36" spans="1:24" s="55" customFormat="1" ht="51" customHeight="1" x14ac:dyDescent="0.15">
      <c r="A36" s="56"/>
      <c r="B36" s="352" t="s">
        <v>58</v>
      </c>
      <c r="C36" s="352" t="s">
        <v>59</v>
      </c>
      <c r="D36" s="353" t="s">
        <v>60</v>
      </c>
      <c r="E36" s="339">
        <f>VLOOKUP(B36,'EN 54'!D9:H492,5,0)</f>
        <v>1890</v>
      </c>
      <c r="F36" s="339" t="s">
        <v>699</v>
      </c>
      <c r="G36" s="85">
        <v>1</v>
      </c>
      <c r="H36" s="85"/>
      <c r="I36" s="85"/>
      <c r="J36" s="85" t="s">
        <v>874</v>
      </c>
      <c r="K36" s="85" t="s">
        <v>608</v>
      </c>
      <c r="L36" s="347" t="s">
        <v>639</v>
      </c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</row>
    <row r="37" spans="1:24" s="55" customFormat="1" ht="51" customHeight="1" x14ac:dyDescent="0.15">
      <c r="A37" s="56"/>
      <c r="B37" s="350" t="s">
        <v>61</v>
      </c>
      <c r="C37" s="350" t="s">
        <v>62</v>
      </c>
      <c r="D37" s="338" t="s">
        <v>63</v>
      </c>
      <c r="E37" s="339">
        <f>VLOOKUP(B37,'EN 54'!D10:H493,5,0)</f>
        <v>1573</v>
      </c>
      <c r="F37" s="339" t="s">
        <v>699</v>
      </c>
      <c r="G37" s="341" t="s">
        <v>3</v>
      </c>
      <c r="H37" s="341"/>
      <c r="I37" s="341"/>
      <c r="J37" s="85" t="s">
        <v>874</v>
      </c>
      <c r="K37" s="85" t="s">
        <v>608</v>
      </c>
      <c r="L37" s="347" t="s">
        <v>639</v>
      </c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</row>
    <row r="38" spans="1:24" s="55" customFormat="1" ht="51" customHeight="1" x14ac:dyDescent="0.15">
      <c r="A38" s="111"/>
      <c r="B38" s="350" t="s">
        <v>64</v>
      </c>
      <c r="C38" s="349" t="s">
        <v>65</v>
      </c>
      <c r="D38" s="338" t="s">
        <v>66</v>
      </c>
      <c r="E38" s="339">
        <f>VLOOKUP(B38,'EN 54'!D11:H494,5,0)</f>
        <v>2044</v>
      </c>
      <c r="F38" s="339" t="s">
        <v>699</v>
      </c>
      <c r="G38" s="376" t="s">
        <v>3</v>
      </c>
      <c r="H38" s="376"/>
      <c r="I38" s="376"/>
      <c r="J38" s="85" t="s">
        <v>874</v>
      </c>
      <c r="K38" s="85" t="s">
        <v>608</v>
      </c>
      <c r="L38" s="347" t="s">
        <v>682</v>
      </c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</row>
    <row r="39" spans="1:24" s="55" customFormat="1" ht="51" customHeight="1" x14ac:dyDescent="0.15">
      <c r="A39" s="56"/>
      <c r="B39" s="350" t="s">
        <v>67</v>
      </c>
      <c r="C39" s="350" t="s">
        <v>68</v>
      </c>
      <c r="D39" s="338" t="s">
        <v>69</v>
      </c>
      <c r="E39" s="339">
        <f>VLOOKUP(B39,'EN 54'!D12:H495,5,0)</f>
        <v>823</v>
      </c>
      <c r="F39" s="339" t="s">
        <v>699</v>
      </c>
      <c r="G39" s="341">
        <v>1</v>
      </c>
      <c r="H39" s="341"/>
      <c r="I39" s="341"/>
      <c r="J39" s="85" t="s">
        <v>874</v>
      </c>
      <c r="K39" s="85" t="s">
        <v>608</v>
      </c>
      <c r="L39" s="347" t="s">
        <v>639</v>
      </c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</row>
    <row r="40" spans="1:24" s="55" customFormat="1" ht="51" customHeight="1" x14ac:dyDescent="0.15">
      <c r="A40" s="56"/>
      <c r="B40" s="350" t="s">
        <v>70</v>
      </c>
      <c r="C40" s="350" t="s">
        <v>71</v>
      </c>
      <c r="D40" s="338" t="s">
        <v>72</v>
      </c>
      <c r="E40" s="339">
        <f>VLOOKUP(B40,'EN 54'!D13:H496,5,0)</f>
        <v>605</v>
      </c>
      <c r="F40" s="339" t="s">
        <v>699</v>
      </c>
      <c r="G40" s="341">
        <v>1</v>
      </c>
      <c r="H40" s="341"/>
      <c r="I40" s="341"/>
      <c r="J40" s="85" t="s">
        <v>874</v>
      </c>
      <c r="K40" s="85" t="s">
        <v>608</v>
      </c>
      <c r="L40" s="347" t="s">
        <v>639</v>
      </c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</row>
    <row r="41" spans="1:24" s="55" customFormat="1" ht="51" customHeight="1" x14ac:dyDescent="0.15">
      <c r="A41" s="56"/>
      <c r="B41" s="350" t="s">
        <v>73</v>
      </c>
      <c r="C41" s="350" t="s">
        <v>74</v>
      </c>
      <c r="D41" s="338" t="s">
        <v>75</v>
      </c>
      <c r="E41" s="339">
        <f>VLOOKUP(B41,'EN 54'!D14:H497,5,0)</f>
        <v>484</v>
      </c>
      <c r="F41" s="339" t="s">
        <v>699</v>
      </c>
      <c r="G41" s="341" t="s">
        <v>3</v>
      </c>
      <c r="H41" s="341"/>
      <c r="I41" s="341"/>
      <c r="J41" s="85" t="s">
        <v>874</v>
      </c>
      <c r="K41" s="85" t="s">
        <v>608</v>
      </c>
      <c r="L41" s="347" t="s">
        <v>639</v>
      </c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</row>
    <row r="42" spans="1:24" s="55" customFormat="1" ht="51" customHeight="1" x14ac:dyDescent="0.15">
      <c r="A42" s="56"/>
      <c r="B42" s="350" t="s">
        <v>76</v>
      </c>
      <c r="C42" s="350" t="s">
        <v>77</v>
      </c>
      <c r="D42" s="353" t="s">
        <v>78</v>
      </c>
      <c r="E42" s="339">
        <f>VLOOKUP(B42,'EN 54'!D15:H498,5,0)</f>
        <v>650</v>
      </c>
      <c r="F42" s="339" t="s">
        <v>699</v>
      </c>
      <c r="G42" s="341" t="s">
        <v>3</v>
      </c>
      <c r="H42" s="341"/>
      <c r="I42" s="341"/>
      <c r="J42" s="85" t="s">
        <v>874</v>
      </c>
      <c r="K42" s="85" t="s">
        <v>608</v>
      </c>
      <c r="L42" s="347" t="s">
        <v>639</v>
      </c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</row>
    <row r="43" spans="1:24" s="55" customFormat="1" ht="51" customHeight="1" x14ac:dyDescent="0.15">
      <c r="A43" s="56"/>
      <c r="B43" s="350" t="s">
        <v>79</v>
      </c>
      <c r="C43" s="350" t="s">
        <v>80</v>
      </c>
      <c r="D43" s="353" t="s">
        <v>81</v>
      </c>
      <c r="E43" s="339">
        <f>VLOOKUP(B43,'EN 54'!D16:H499,5,0)</f>
        <v>508</v>
      </c>
      <c r="F43" s="339" t="s">
        <v>699</v>
      </c>
      <c r="G43" s="341" t="s">
        <v>3</v>
      </c>
      <c r="H43" s="341"/>
      <c r="I43" s="341"/>
      <c r="J43" s="85" t="s">
        <v>874</v>
      </c>
      <c r="K43" s="85" t="s">
        <v>608</v>
      </c>
      <c r="L43" s="347" t="s">
        <v>639</v>
      </c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1:24" s="55" customFormat="1" ht="51" customHeight="1" x14ac:dyDescent="0.15">
      <c r="A44" s="56"/>
      <c r="B44" s="350" t="s">
        <v>82</v>
      </c>
      <c r="C44" s="350" t="s">
        <v>83</v>
      </c>
      <c r="D44" s="353" t="s">
        <v>84</v>
      </c>
      <c r="E44" s="339">
        <f>VLOOKUP(B44,'EN 54'!D17:H500,5,0)</f>
        <v>447</v>
      </c>
      <c r="F44" s="339" t="s">
        <v>699</v>
      </c>
      <c r="G44" s="341" t="s">
        <v>3</v>
      </c>
      <c r="H44" s="341"/>
      <c r="I44" s="341"/>
      <c r="J44" s="85" t="s">
        <v>874</v>
      </c>
      <c r="K44" s="85" t="s">
        <v>608</v>
      </c>
      <c r="L44" s="347" t="s">
        <v>639</v>
      </c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</row>
    <row r="45" spans="1:24" s="57" customFormat="1" ht="51" customHeight="1" x14ac:dyDescent="0.15">
      <c r="A45" s="111"/>
      <c r="B45" s="350" t="s">
        <v>85</v>
      </c>
      <c r="C45" s="350" t="s">
        <v>86</v>
      </c>
      <c r="D45" s="338" t="s">
        <v>87</v>
      </c>
      <c r="E45" s="339">
        <f>VLOOKUP(B45,'EN 54'!D18:H501,5,0)</f>
        <v>81</v>
      </c>
      <c r="F45" s="339" t="s">
        <v>699</v>
      </c>
      <c r="G45" s="341">
        <v>1</v>
      </c>
      <c r="H45" s="341"/>
      <c r="I45" s="341"/>
      <c r="J45" s="85" t="s">
        <v>874</v>
      </c>
      <c r="K45" s="85" t="s">
        <v>608</v>
      </c>
      <c r="L45" s="347" t="s">
        <v>639</v>
      </c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</row>
    <row r="46" spans="1:24" s="57" customFormat="1" ht="33.75" customHeight="1" x14ac:dyDescent="0.15">
      <c r="A46" s="111"/>
      <c r="B46" s="350" t="s">
        <v>88</v>
      </c>
      <c r="C46" s="350" t="s">
        <v>89</v>
      </c>
      <c r="D46" s="338" t="s">
        <v>90</v>
      </c>
      <c r="E46" s="339">
        <f>VLOOKUP(B46,'EN 54'!D19:H502,5,0)</f>
        <v>406</v>
      </c>
      <c r="F46" s="339" t="s">
        <v>699</v>
      </c>
      <c r="G46" s="341" t="s">
        <v>3</v>
      </c>
      <c r="H46" s="341"/>
      <c r="I46" s="341"/>
      <c r="J46" s="85" t="s">
        <v>874</v>
      </c>
      <c r="K46" s="85" t="s">
        <v>608</v>
      </c>
      <c r="L46" s="347" t="s">
        <v>639</v>
      </c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</row>
    <row r="47" spans="1:24" s="55" customFormat="1" ht="11.25" x14ac:dyDescent="0.15">
      <c r="A47" s="327" t="s">
        <v>997</v>
      </c>
      <c r="B47" s="327"/>
      <c r="C47" s="327"/>
      <c r="D47" s="327"/>
      <c r="E47" s="565"/>
      <c r="F47" s="327"/>
      <c r="G47" s="327"/>
      <c r="H47" s="327"/>
      <c r="I47" s="327"/>
      <c r="J47" s="327"/>
      <c r="K47" s="327"/>
      <c r="L47" s="327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</row>
    <row r="48" spans="1:24" s="55" customFormat="1" ht="51" customHeight="1" x14ac:dyDescent="0.15">
      <c r="A48" s="56"/>
      <c r="B48" s="350" t="s">
        <v>91</v>
      </c>
      <c r="C48" s="350" t="s">
        <v>92</v>
      </c>
      <c r="D48" s="338" t="s">
        <v>93</v>
      </c>
      <c r="E48" s="339">
        <f>VLOOKUP(B48,'EN 54'!D21:H504,5,0)</f>
        <v>2032</v>
      </c>
      <c r="F48" s="339" t="s">
        <v>699</v>
      </c>
      <c r="G48" s="341">
        <v>1</v>
      </c>
      <c r="H48" s="341"/>
      <c r="I48" s="341"/>
      <c r="J48" s="85" t="s">
        <v>874</v>
      </c>
      <c r="K48" s="85" t="s">
        <v>608</v>
      </c>
      <c r="L48" s="347" t="s">
        <v>639</v>
      </c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</row>
    <row r="49" spans="1:24" s="55" customFormat="1" ht="51" customHeight="1" x14ac:dyDescent="0.15">
      <c r="A49" s="56"/>
      <c r="B49" s="350" t="s">
        <v>94</v>
      </c>
      <c r="C49" s="350" t="s">
        <v>95</v>
      </c>
      <c r="D49" s="338" t="s">
        <v>96</v>
      </c>
      <c r="E49" s="339">
        <f>VLOOKUP(B49,'EN 54'!D22:H505,5,0)</f>
        <v>3048</v>
      </c>
      <c r="F49" s="339" t="s">
        <v>699</v>
      </c>
      <c r="G49" s="85">
        <v>1</v>
      </c>
      <c r="H49" s="85"/>
      <c r="I49" s="85"/>
      <c r="J49" s="85" t="s">
        <v>874</v>
      </c>
      <c r="K49" s="85" t="s">
        <v>608</v>
      </c>
      <c r="L49" s="347" t="s">
        <v>639</v>
      </c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</row>
    <row r="50" spans="1:24" s="55" customFormat="1" ht="51" customHeight="1" x14ac:dyDescent="0.15">
      <c r="A50" s="56"/>
      <c r="B50" s="350" t="s">
        <v>97</v>
      </c>
      <c r="C50" s="350" t="s">
        <v>98</v>
      </c>
      <c r="D50" s="338" t="s">
        <v>99</v>
      </c>
      <c r="E50" s="339">
        <f>VLOOKUP(B50,'EN 54'!D23:H506,5,0)</f>
        <v>5180</v>
      </c>
      <c r="F50" s="339" t="s">
        <v>699</v>
      </c>
      <c r="G50" s="85" t="s">
        <v>3</v>
      </c>
      <c r="H50" s="85"/>
      <c r="I50" s="85"/>
      <c r="J50" s="376" t="s">
        <v>874</v>
      </c>
      <c r="K50" s="376" t="s">
        <v>608</v>
      </c>
      <c r="L50" s="347" t="s">
        <v>639</v>
      </c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</row>
    <row r="51" spans="1:24" s="55" customFormat="1" ht="57.75" customHeight="1" x14ac:dyDescent="0.15">
      <c r="A51" s="56"/>
      <c r="B51" s="350" t="s">
        <v>100</v>
      </c>
      <c r="C51" s="350" t="s">
        <v>101</v>
      </c>
      <c r="D51" s="338" t="s">
        <v>102</v>
      </c>
      <c r="E51" s="339">
        <f>VLOOKUP(B51,'EN 54'!D24:H507,5,0)</f>
        <v>2247</v>
      </c>
      <c r="F51" s="339" t="s">
        <v>699</v>
      </c>
      <c r="G51" s="341" t="s">
        <v>3</v>
      </c>
      <c r="H51" s="341"/>
      <c r="I51" s="341"/>
      <c r="J51" s="85" t="s">
        <v>874</v>
      </c>
      <c r="K51" s="85" t="s">
        <v>608</v>
      </c>
      <c r="L51" s="347" t="s">
        <v>639</v>
      </c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</row>
    <row r="52" spans="1:24" s="55" customFormat="1" ht="99" customHeight="1" x14ac:dyDescent="0.15">
      <c r="A52" s="56"/>
      <c r="B52" s="350" t="s">
        <v>103</v>
      </c>
      <c r="C52" s="350" t="s">
        <v>104</v>
      </c>
      <c r="D52" s="338" t="s">
        <v>105</v>
      </c>
      <c r="E52" s="339">
        <f>VLOOKUP(B52,'EN 54'!D25:H508,5,0)</f>
        <v>3048</v>
      </c>
      <c r="F52" s="339" t="s">
        <v>699</v>
      </c>
      <c r="G52" s="341" t="s">
        <v>3</v>
      </c>
      <c r="H52" s="341"/>
      <c r="I52" s="341"/>
      <c r="J52" s="85" t="s">
        <v>874</v>
      </c>
      <c r="K52" s="85" t="s">
        <v>608</v>
      </c>
      <c r="L52" s="347" t="s">
        <v>639</v>
      </c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</row>
    <row r="53" spans="1:24" s="55" customFormat="1" ht="11.25" x14ac:dyDescent="0.15">
      <c r="A53" s="100" t="s">
        <v>998</v>
      </c>
      <c r="B53" s="327"/>
      <c r="C53" s="327"/>
      <c r="D53" s="327"/>
      <c r="E53" s="327"/>
      <c r="F53" s="327"/>
      <c r="G53" s="327"/>
      <c r="H53" s="327"/>
      <c r="I53" s="327"/>
      <c r="J53" s="327"/>
      <c r="K53" s="327"/>
      <c r="L53" s="327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</row>
    <row r="54" spans="1:24" s="55" customFormat="1" ht="51" customHeight="1" x14ac:dyDescent="0.15">
      <c r="A54" s="56"/>
      <c r="B54" s="350" t="s">
        <v>106</v>
      </c>
      <c r="C54" s="350" t="s">
        <v>689</v>
      </c>
      <c r="D54" s="338" t="s">
        <v>107</v>
      </c>
      <c r="E54" s="339">
        <f>VLOOKUP(B54,'EN 54'!D5:H488,5,0)</f>
        <v>1992</v>
      </c>
      <c r="F54" s="339" t="s">
        <v>699</v>
      </c>
      <c r="G54" s="341">
        <v>1</v>
      </c>
      <c r="H54" s="341"/>
      <c r="I54" s="341"/>
      <c r="J54" s="85" t="s">
        <v>846</v>
      </c>
      <c r="K54" s="110">
        <f>'Dodatkowa gwarancja'!E14</f>
        <v>69</v>
      </c>
      <c r="L54" s="347" t="s">
        <v>639</v>
      </c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</row>
    <row r="55" spans="1:24" s="55" customFormat="1" ht="51" customHeight="1" x14ac:dyDescent="0.15">
      <c r="A55" s="56"/>
      <c r="B55" s="350" t="s">
        <v>108</v>
      </c>
      <c r="C55" s="350" t="s">
        <v>109</v>
      </c>
      <c r="D55" s="338" t="s">
        <v>110</v>
      </c>
      <c r="E55" s="339">
        <f>VLOOKUP(B55,'EN 54'!D6:H489,5,0)</f>
        <v>102</v>
      </c>
      <c r="F55" s="339" t="s">
        <v>699</v>
      </c>
      <c r="G55" s="85" t="s">
        <v>3</v>
      </c>
      <c r="H55" s="85"/>
      <c r="I55" s="85"/>
      <c r="J55" s="85" t="s">
        <v>874</v>
      </c>
      <c r="K55" s="85" t="s">
        <v>608</v>
      </c>
      <c r="L55" s="347" t="s">
        <v>639</v>
      </c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</row>
    <row r="56" spans="1:24" s="55" customFormat="1" ht="54.75" customHeight="1" x14ac:dyDescent="0.15">
      <c r="A56" s="56"/>
      <c r="B56" s="349" t="s">
        <v>111</v>
      </c>
      <c r="C56" s="349" t="s">
        <v>112</v>
      </c>
      <c r="D56" s="338" t="s">
        <v>113</v>
      </c>
      <c r="E56" s="339">
        <f>VLOOKUP(B56,'EN 54'!D7:H490,5,0)</f>
        <v>447</v>
      </c>
      <c r="F56" s="339" t="s">
        <v>699</v>
      </c>
      <c r="G56" s="341" t="s">
        <v>3</v>
      </c>
      <c r="H56" s="341"/>
      <c r="I56" s="341"/>
      <c r="J56" s="85" t="s">
        <v>874</v>
      </c>
      <c r="K56" s="85" t="s">
        <v>608</v>
      </c>
      <c r="L56" s="347" t="s">
        <v>639</v>
      </c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</row>
    <row r="57" spans="1:24" s="55" customFormat="1" ht="51" customHeight="1" x14ac:dyDescent="0.15">
      <c r="A57" s="56"/>
      <c r="B57" s="349" t="s">
        <v>114</v>
      </c>
      <c r="C57" s="349" t="s">
        <v>115</v>
      </c>
      <c r="D57" s="338" t="s">
        <v>116</v>
      </c>
      <c r="E57" s="339">
        <f>VLOOKUP(B57,'EN 54'!D8:H491,5,0)</f>
        <v>569</v>
      </c>
      <c r="F57" s="339" t="s">
        <v>699</v>
      </c>
      <c r="G57" s="341">
        <v>1</v>
      </c>
      <c r="H57" s="341"/>
      <c r="I57" s="341"/>
      <c r="J57" s="85" t="s">
        <v>874</v>
      </c>
      <c r="K57" s="85" t="s">
        <v>608</v>
      </c>
      <c r="L57" s="347" t="s">
        <v>639</v>
      </c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</row>
    <row r="58" spans="1:24" s="55" customFormat="1" ht="11.25" x14ac:dyDescent="0.15">
      <c r="A58" s="100" t="s">
        <v>998</v>
      </c>
      <c r="B58" s="100"/>
      <c r="C58" s="100"/>
      <c r="D58" s="100"/>
      <c r="E58" s="100"/>
      <c r="F58" s="107"/>
      <c r="G58" s="100"/>
      <c r="H58" s="100"/>
      <c r="I58" s="100"/>
      <c r="J58" s="100"/>
      <c r="K58" s="100"/>
      <c r="L58" s="10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</row>
    <row r="59" spans="1:24" s="55" customFormat="1" ht="51" customHeight="1" x14ac:dyDescent="0.15">
      <c r="A59" s="56"/>
      <c r="B59" s="350" t="s">
        <v>117</v>
      </c>
      <c r="C59" s="350" t="s">
        <v>118</v>
      </c>
      <c r="D59" s="338" t="s">
        <v>119</v>
      </c>
      <c r="E59" s="339">
        <f>VLOOKUP(B59,'EN 54'!D5:H488,5,0)</f>
        <v>132</v>
      </c>
      <c r="F59" s="339" t="s">
        <v>699</v>
      </c>
      <c r="G59" s="341">
        <v>1</v>
      </c>
      <c r="H59" s="341"/>
      <c r="I59" s="341"/>
      <c r="J59" s="85" t="s">
        <v>874</v>
      </c>
      <c r="K59" s="85" t="s">
        <v>608</v>
      </c>
      <c r="L59" s="347" t="s">
        <v>639</v>
      </c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</row>
    <row r="60" spans="1:24" s="55" customFormat="1" ht="51" customHeight="1" x14ac:dyDescent="0.15">
      <c r="A60" s="56"/>
      <c r="B60" s="350" t="s">
        <v>1006</v>
      </c>
      <c r="C60" s="350" t="s">
        <v>1004</v>
      </c>
      <c r="D60" s="338" t="s">
        <v>1008</v>
      </c>
      <c r="E60" s="339">
        <f>VLOOKUP(B60,'EN 54'!D6:H489,5,0)</f>
        <v>343</v>
      </c>
      <c r="F60" s="339" t="s">
        <v>699</v>
      </c>
      <c r="G60" s="341" t="s">
        <v>3</v>
      </c>
      <c r="H60" s="341"/>
      <c r="I60" s="376"/>
      <c r="J60" s="85" t="s">
        <v>874</v>
      </c>
      <c r="K60" s="85" t="s">
        <v>608</v>
      </c>
      <c r="L60" s="347" t="s">
        <v>638</v>
      </c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</row>
    <row r="61" spans="1:24" s="55" customFormat="1" ht="51" customHeight="1" x14ac:dyDescent="0.2">
      <c r="A61" s="119"/>
      <c r="B61" s="350" t="s">
        <v>1007</v>
      </c>
      <c r="C61" s="350" t="s">
        <v>1005</v>
      </c>
      <c r="D61" s="338" t="s">
        <v>1009</v>
      </c>
      <c r="E61" s="339">
        <f>VLOOKUP(B61,'EN 54'!D7:H490,5,0)</f>
        <v>206</v>
      </c>
      <c r="F61" s="339" t="s">
        <v>699</v>
      </c>
      <c r="G61" s="341" t="s">
        <v>3</v>
      </c>
      <c r="H61" s="341"/>
      <c r="I61" s="376"/>
      <c r="J61" s="85" t="s">
        <v>874</v>
      </c>
      <c r="K61" s="85" t="s">
        <v>608</v>
      </c>
      <c r="L61" s="347" t="s">
        <v>638</v>
      </c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</row>
    <row r="62" spans="1:24" s="55" customFormat="1" ht="11.25" x14ac:dyDescent="0.15">
      <c r="A62" s="100" t="s">
        <v>999</v>
      </c>
      <c r="B62" s="100"/>
      <c r="C62" s="100"/>
      <c r="D62" s="100"/>
      <c r="E62" s="100"/>
      <c r="F62" s="107"/>
      <c r="G62" s="100"/>
      <c r="H62" s="100"/>
      <c r="I62" s="100"/>
      <c r="J62" s="100"/>
      <c r="K62" s="100"/>
      <c r="L62" s="10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</row>
    <row r="63" spans="1:24" s="55" customFormat="1" ht="27.75" customHeight="1" x14ac:dyDescent="0.15">
      <c r="A63" s="56"/>
      <c r="B63" s="365" t="s">
        <v>875</v>
      </c>
      <c r="C63" s="365" t="s">
        <v>876</v>
      </c>
      <c r="D63" s="428" t="s">
        <v>787</v>
      </c>
      <c r="E63" s="339">
        <f>VLOOKUP(B63,'EN 54'!D5:H488,5,0)</f>
        <v>3699</v>
      </c>
      <c r="F63" s="339" t="s">
        <v>699</v>
      </c>
      <c r="G63" s="430" t="s">
        <v>3</v>
      </c>
      <c r="H63" s="430"/>
      <c r="I63" s="430"/>
      <c r="J63" s="85" t="s">
        <v>874</v>
      </c>
      <c r="K63" s="85" t="s">
        <v>608</v>
      </c>
      <c r="L63" s="433" t="s">
        <v>682</v>
      </c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</row>
    <row r="64" spans="1:24" s="55" customFormat="1" ht="33.75" customHeight="1" x14ac:dyDescent="0.15">
      <c r="A64" s="56"/>
      <c r="B64" s="350" t="s">
        <v>120</v>
      </c>
      <c r="C64" s="349" t="s">
        <v>121</v>
      </c>
      <c r="D64" s="338" t="s">
        <v>122</v>
      </c>
      <c r="E64" s="339">
        <f>VLOOKUP(B64,'EN 54'!D6:H489,5,0)</f>
        <v>3608</v>
      </c>
      <c r="F64" s="339" t="s">
        <v>699</v>
      </c>
      <c r="G64" s="85" t="s">
        <v>3</v>
      </c>
      <c r="H64" s="85"/>
      <c r="I64" s="85"/>
      <c r="J64" s="85" t="s">
        <v>874</v>
      </c>
      <c r="K64" s="85" t="s">
        <v>608</v>
      </c>
      <c r="L64" s="86" t="s">
        <v>682</v>
      </c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</row>
    <row r="65" spans="1:164" s="55" customFormat="1" ht="33.75" customHeight="1" x14ac:dyDescent="0.15">
      <c r="A65" s="56"/>
      <c r="B65" s="350" t="s">
        <v>123</v>
      </c>
      <c r="C65" s="349" t="s">
        <v>124</v>
      </c>
      <c r="D65" s="338" t="s">
        <v>125</v>
      </c>
      <c r="E65" s="339">
        <f>VLOOKUP(B65,'EN 54'!D7:H490,5,0)</f>
        <v>4357</v>
      </c>
      <c r="F65" s="339" t="s">
        <v>699</v>
      </c>
      <c r="G65" s="85" t="s">
        <v>3</v>
      </c>
      <c r="H65" s="85"/>
      <c r="I65" s="85"/>
      <c r="J65" s="85" t="s">
        <v>874</v>
      </c>
      <c r="K65" s="85" t="s">
        <v>608</v>
      </c>
      <c r="L65" s="86" t="s">
        <v>682</v>
      </c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</row>
    <row r="66" spans="1:164" s="55" customFormat="1" ht="33.75" customHeight="1" x14ac:dyDescent="0.15">
      <c r="A66" s="56"/>
      <c r="B66" s="350" t="s">
        <v>126</v>
      </c>
      <c r="C66" s="349" t="s">
        <v>127</v>
      </c>
      <c r="D66" s="338" t="s">
        <v>128</v>
      </c>
      <c r="E66" s="339">
        <f>VLOOKUP(B66,'EN 54'!D8:H491,5,0)</f>
        <v>6054</v>
      </c>
      <c r="F66" s="339" t="s">
        <v>699</v>
      </c>
      <c r="G66" s="85" t="s">
        <v>3</v>
      </c>
      <c r="H66" s="85"/>
      <c r="I66" s="85"/>
      <c r="J66" s="85" t="s">
        <v>874</v>
      </c>
      <c r="K66" s="85" t="s">
        <v>608</v>
      </c>
      <c r="L66" s="86" t="s">
        <v>682</v>
      </c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</row>
    <row r="67" spans="1:164" s="55" customFormat="1" ht="12.75" x14ac:dyDescent="0.15">
      <c r="A67" s="593" t="s">
        <v>1000</v>
      </c>
      <c r="B67" s="594"/>
      <c r="C67" s="594"/>
      <c r="D67" s="594"/>
      <c r="E67" s="594"/>
      <c r="F67" s="594"/>
      <c r="G67" s="594"/>
      <c r="H67" s="594"/>
      <c r="I67" s="594"/>
      <c r="J67" s="594"/>
      <c r="K67" s="594"/>
      <c r="L67" s="595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</row>
    <row r="68" spans="1:164" s="57" customFormat="1" ht="51" customHeight="1" thickBot="1" x14ac:dyDescent="0.2">
      <c r="A68" s="429"/>
      <c r="B68" s="352" t="s">
        <v>1001</v>
      </c>
      <c r="C68" s="370" t="s">
        <v>1002</v>
      </c>
      <c r="D68" s="353" t="s">
        <v>1003</v>
      </c>
      <c r="E68" s="339">
        <f>VLOOKUP(B68,'EN 54'!D5:H487,5,0)</f>
        <v>6954</v>
      </c>
      <c r="F68" s="396" t="s">
        <v>699</v>
      </c>
      <c r="G68" s="430" t="s">
        <v>3</v>
      </c>
      <c r="H68" s="430"/>
      <c r="I68" s="431"/>
      <c r="J68" s="85" t="s">
        <v>839</v>
      </c>
      <c r="K68" s="110">
        <f>'Dodatkowa gwarancja'!E7</f>
        <v>137</v>
      </c>
      <c r="L68" s="432" t="s">
        <v>638</v>
      </c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51"/>
      <c r="BU68" s="51"/>
      <c r="BV68" s="51"/>
      <c r="BW68" s="51"/>
      <c r="BX68" s="51"/>
      <c r="BY68" s="51"/>
      <c r="BZ68" s="51"/>
      <c r="CA68" s="51"/>
      <c r="CB68" s="51"/>
      <c r="CC68" s="51"/>
      <c r="CD68" s="51"/>
      <c r="CE68" s="51"/>
      <c r="CF68" s="51"/>
      <c r="CG68" s="51"/>
      <c r="CH68" s="51"/>
      <c r="CI68" s="51"/>
      <c r="CJ68" s="51"/>
      <c r="CK68" s="51"/>
      <c r="CL68" s="51"/>
      <c r="CM68" s="51"/>
      <c r="CN68" s="51"/>
      <c r="CO68" s="51"/>
      <c r="CP68" s="51"/>
      <c r="CQ68" s="51"/>
      <c r="CR68" s="51"/>
      <c r="CS68" s="51"/>
      <c r="CT68" s="51"/>
      <c r="CU68" s="51"/>
      <c r="CV68" s="51"/>
      <c r="CW68" s="51"/>
      <c r="CX68" s="51"/>
      <c r="CY68" s="51"/>
      <c r="CZ68" s="51"/>
      <c r="DA68" s="51"/>
      <c r="DB68" s="51"/>
      <c r="DC68" s="51"/>
      <c r="DD68" s="51"/>
      <c r="DE68" s="51"/>
      <c r="DF68" s="51"/>
      <c r="DG68" s="51"/>
      <c r="DH68" s="51"/>
      <c r="DI68" s="51"/>
      <c r="DJ68" s="51"/>
      <c r="DK68" s="51"/>
      <c r="DL68" s="51"/>
      <c r="DM68" s="51"/>
      <c r="DN68" s="51"/>
      <c r="DO68" s="51"/>
      <c r="DP68" s="51"/>
      <c r="DQ68" s="51"/>
      <c r="DR68" s="51"/>
      <c r="DS68" s="51"/>
      <c r="DT68" s="51"/>
      <c r="DU68" s="51"/>
      <c r="DV68" s="51"/>
      <c r="DW68" s="51"/>
      <c r="DX68" s="51"/>
      <c r="DY68" s="51"/>
      <c r="DZ68" s="51"/>
      <c r="EA68" s="51"/>
      <c r="EB68" s="51"/>
      <c r="EC68" s="51"/>
      <c r="ED68" s="51"/>
      <c r="EE68" s="51"/>
      <c r="EF68" s="51"/>
      <c r="EG68" s="51"/>
      <c r="EH68" s="51"/>
      <c r="EI68" s="51"/>
      <c r="EJ68" s="51"/>
      <c r="EK68" s="51"/>
      <c r="EL68" s="51"/>
      <c r="EM68" s="51"/>
      <c r="EN68" s="51"/>
      <c r="EO68" s="51"/>
      <c r="EP68" s="51"/>
      <c r="EQ68" s="51"/>
      <c r="ER68" s="51"/>
      <c r="ES68" s="51"/>
      <c r="ET68" s="51"/>
      <c r="EU68" s="51"/>
      <c r="EV68" s="51"/>
      <c r="EW68" s="51"/>
    </row>
    <row r="69" spans="1:164" s="58" customFormat="1" ht="13.5" thickBot="1" x14ac:dyDescent="0.2">
      <c r="A69" s="593" t="s">
        <v>129</v>
      </c>
      <c r="B69" s="594"/>
      <c r="C69" s="594"/>
      <c r="D69" s="594"/>
      <c r="E69" s="594"/>
      <c r="F69" s="594"/>
      <c r="G69" s="594"/>
      <c r="H69" s="594"/>
      <c r="I69" s="594"/>
      <c r="J69" s="594"/>
      <c r="K69" s="594"/>
      <c r="L69" s="595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</row>
    <row r="70" spans="1:164" ht="12" thickBot="1" x14ac:dyDescent="0.2">
      <c r="A70" s="100" t="s">
        <v>130</v>
      </c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100"/>
    </row>
    <row r="71" spans="1:164" s="58" customFormat="1" ht="51" customHeight="1" thickBot="1" x14ac:dyDescent="0.2">
      <c r="A71" s="59"/>
      <c r="B71" s="416" t="s">
        <v>131</v>
      </c>
      <c r="C71" s="416" t="s">
        <v>132</v>
      </c>
      <c r="D71" s="395" t="s">
        <v>133</v>
      </c>
      <c r="E71" s="339">
        <f>VLOOKUP(B71,'EN 54'!D5:H488,5,0)</f>
        <v>946</v>
      </c>
      <c r="F71" s="339" t="s">
        <v>699</v>
      </c>
      <c r="G71" s="397" t="s">
        <v>3</v>
      </c>
      <c r="H71" s="397"/>
      <c r="I71" s="397"/>
      <c r="J71" s="85" t="s">
        <v>843</v>
      </c>
      <c r="K71" s="110">
        <f>'Dodatkowa gwarancja'!$E$11</f>
        <v>34</v>
      </c>
      <c r="L71" s="422" t="s">
        <v>639</v>
      </c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</row>
    <row r="72" spans="1:164" s="58" customFormat="1" ht="51" customHeight="1" thickBot="1" x14ac:dyDescent="0.2">
      <c r="A72" s="59"/>
      <c r="B72" s="416" t="s">
        <v>134</v>
      </c>
      <c r="C72" s="416" t="s">
        <v>135</v>
      </c>
      <c r="D72" s="395" t="s">
        <v>136</v>
      </c>
      <c r="E72" s="339">
        <f>VLOOKUP(B72,'EN 54'!D6:H489,5,0)</f>
        <v>1515</v>
      </c>
      <c r="F72" s="339" t="s">
        <v>699</v>
      </c>
      <c r="G72" s="397" t="s">
        <v>3</v>
      </c>
      <c r="H72" s="397"/>
      <c r="I72" s="397"/>
      <c r="J72" s="85" t="s">
        <v>843</v>
      </c>
      <c r="K72" s="110">
        <f>'Dodatkowa gwarancja'!$E$11</f>
        <v>34</v>
      </c>
      <c r="L72" s="422" t="s">
        <v>639</v>
      </c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</row>
    <row r="73" spans="1:164" s="58" customFormat="1" ht="51" customHeight="1" thickBot="1" x14ac:dyDescent="0.2">
      <c r="A73" s="59"/>
      <c r="B73" s="416" t="s">
        <v>137</v>
      </c>
      <c r="C73" s="416" t="s">
        <v>138</v>
      </c>
      <c r="D73" s="395" t="s">
        <v>139</v>
      </c>
      <c r="E73" s="339">
        <f>VLOOKUP(B73,'EN 54'!D7:H490,5,0)</f>
        <v>1073</v>
      </c>
      <c r="F73" s="339" t="s">
        <v>699</v>
      </c>
      <c r="G73" s="397" t="s">
        <v>3</v>
      </c>
      <c r="H73" s="397"/>
      <c r="I73" s="397"/>
      <c r="J73" s="85" t="s">
        <v>843</v>
      </c>
      <c r="K73" s="110">
        <f>'Dodatkowa gwarancja'!$E$11</f>
        <v>34</v>
      </c>
      <c r="L73" s="422" t="s">
        <v>639</v>
      </c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</row>
    <row r="74" spans="1:164" s="58" customFormat="1" ht="51" customHeight="1" thickBot="1" x14ac:dyDescent="0.2">
      <c r="A74" s="59"/>
      <c r="B74" s="416" t="s">
        <v>140</v>
      </c>
      <c r="C74" s="416" t="s">
        <v>141</v>
      </c>
      <c r="D74" s="395" t="s">
        <v>142</v>
      </c>
      <c r="E74" s="339">
        <f>VLOOKUP(B74,'EN 54'!D8:H491,5,0)</f>
        <v>1547</v>
      </c>
      <c r="F74" s="339" t="s">
        <v>699</v>
      </c>
      <c r="G74" s="397" t="s">
        <v>3</v>
      </c>
      <c r="H74" s="397"/>
      <c r="I74" s="397"/>
      <c r="J74" s="85" t="s">
        <v>843</v>
      </c>
      <c r="K74" s="110">
        <f>'Dodatkowa gwarancja'!$E$11</f>
        <v>34</v>
      </c>
      <c r="L74" s="422" t="s">
        <v>639</v>
      </c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</row>
    <row r="75" spans="1:164" s="58" customFormat="1" ht="14.25" customHeight="1" thickBot="1" x14ac:dyDescent="0.2">
      <c r="A75" s="327" t="s">
        <v>636</v>
      </c>
      <c r="B75" s="327"/>
      <c r="C75" s="327"/>
      <c r="D75" s="327"/>
      <c r="E75" s="327"/>
      <c r="F75" s="327"/>
      <c r="G75" s="327"/>
      <c r="H75" s="327"/>
      <c r="I75" s="327"/>
      <c r="J75" s="327"/>
      <c r="K75" s="327"/>
      <c r="L75" s="327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</row>
    <row r="76" spans="1:164" s="427" customFormat="1" ht="51" customHeight="1" thickBot="1" x14ac:dyDescent="0.2">
      <c r="A76" s="423"/>
      <c r="B76" s="424" t="s">
        <v>144</v>
      </c>
      <c r="C76" s="424" t="s">
        <v>145</v>
      </c>
      <c r="D76" s="425" t="s">
        <v>146</v>
      </c>
      <c r="E76" s="339">
        <f>VLOOKUP(B76,'EN 54'!D5:H488,5,0)</f>
        <v>1010</v>
      </c>
      <c r="F76" s="426" t="s">
        <v>699</v>
      </c>
      <c r="G76" s="397" t="s">
        <v>3</v>
      </c>
      <c r="H76" s="397"/>
      <c r="I76" s="397"/>
      <c r="J76" s="85" t="s">
        <v>874</v>
      </c>
      <c r="K76" s="110" t="s">
        <v>608</v>
      </c>
      <c r="L76" s="422" t="s">
        <v>639</v>
      </c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0"/>
      <c r="BA76" s="50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0"/>
      <c r="BM76" s="50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50"/>
      <c r="CI76" s="50"/>
      <c r="CJ76" s="50"/>
      <c r="CK76" s="50"/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0"/>
      <c r="DB76" s="50"/>
      <c r="DC76" s="50"/>
      <c r="DD76" s="50"/>
      <c r="DE76" s="50"/>
      <c r="DF76" s="50"/>
      <c r="DG76" s="50"/>
      <c r="DH76" s="50"/>
      <c r="DI76" s="50"/>
      <c r="DJ76" s="50"/>
      <c r="DK76" s="50"/>
      <c r="DL76" s="50"/>
      <c r="DM76" s="50"/>
      <c r="DN76" s="50"/>
      <c r="DO76" s="50"/>
      <c r="DP76" s="50"/>
      <c r="DQ76" s="50"/>
      <c r="DR76" s="50"/>
      <c r="DS76" s="50"/>
      <c r="DT76" s="50"/>
      <c r="DU76" s="50"/>
      <c r="DV76" s="50"/>
      <c r="DW76" s="50"/>
      <c r="DX76" s="50"/>
      <c r="DY76" s="50"/>
      <c r="DZ76" s="50"/>
      <c r="EA76" s="50"/>
      <c r="EB76" s="50"/>
      <c r="EC76" s="50"/>
      <c r="ED76" s="50"/>
      <c r="EE76" s="50"/>
      <c r="EF76" s="50"/>
      <c r="EG76" s="50"/>
      <c r="EH76" s="50"/>
      <c r="EI76" s="50"/>
      <c r="EJ76" s="50"/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/>
      <c r="EX76" s="50"/>
      <c r="EY76" s="50"/>
      <c r="EZ76" s="50"/>
      <c r="FA76" s="50"/>
      <c r="FB76" s="50"/>
      <c r="FC76" s="50"/>
      <c r="FD76" s="50"/>
      <c r="FE76" s="50"/>
      <c r="FF76" s="50"/>
      <c r="FG76" s="50"/>
      <c r="FH76" s="50"/>
    </row>
    <row r="77" spans="1:164" s="60" customFormat="1" ht="51" customHeight="1" x14ac:dyDescent="0.15">
      <c r="A77" s="59"/>
      <c r="B77" s="421" t="s">
        <v>637</v>
      </c>
      <c r="C77" s="421" t="s">
        <v>174</v>
      </c>
      <c r="D77" s="359" t="s">
        <v>147</v>
      </c>
      <c r="E77" s="339">
        <f>VLOOKUP(B77,'EN 54'!D6:H489,5,0)</f>
        <v>505</v>
      </c>
      <c r="F77" s="426" t="s">
        <v>699</v>
      </c>
      <c r="G77" s="85" t="s">
        <v>3</v>
      </c>
      <c r="H77" s="85"/>
      <c r="I77" s="85"/>
      <c r="J77" s="85" t="s">
        <v>845</v>
      </c>
      <c r="K77" s="110">
        <f>'Dodatkowa gwarancja'!$E$13</f>
        <v>17</v>
      </c>
      <c r="L77" s="86" t="s">
        <v>638</v>
      </c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0"/>
      <c r="BA77" s="50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0"/>
      <c r="BM77" s="50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0"/>
      <c r="CC77" s="50"/>
      <c r="CD77" s="50"/>
      <c r="CE77" s="50"/>
      <c r="CF77" s="50"/>
      <c r="CG77" s="50"/>
      <c r="CH77" s="50"/>
      <c r="CI77" s="50"/>
      <c r="CJ77" s="50"/>
      <c r="CK77" s="50"/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/>
      <c r="CY77" s="50"/>
      <c r="CZ77" s="50"/>
      <c r="DA77" s="50"/>
      <c r="DB77" s="50"/>
      <c r="DC77" s="50"/>
      <c r="DD77" s="50"/>
      <c r="DE77" s="50"/>
      <c r="DF77" s="50"/>
      <c r="DG77" s="50"/>
      <c r="DH77" s="50"/>
      <c r="DI77" s="50"/>
      <c r="DJ77" s="50"/>
      <c r="DK77" s="50"/>
      <c r="DL77" s="50"/>
      <c r="DM77" s="50"/>
      <c r="DN77" s="50"/>
      <c r="DO77" s="50"/>
      <c r="DP77" s="50"/>
      <c r="DQ77" s="50"/>
      <c r="DR77" s="50"/>
      <c r="DS77" s="50"/>
      <c r="DT77" s="50"/>
      <c r="DU77" s="50"/>
      <c r="DV77" s="50"/>
      <c r="DW77" s="50"/>
      <c r="DX77" s="50"/>
      <c r="DY77" s="50"/>
      <c r="DZ77" s="50"/>
      <c r="EA77" s="50"/>
      <c r="EB77" s="50"/>
      <c r="EC77" s="50"/>
      <c r="ED77" s="50"/>
      <c r="EE77" s="50"/>
      <c r="EF77" s="50"/>
      <c r="EG77" s="50"/>
      <c r="EH77" s="50"/>
      <c r="EI77" s="50"/>
      <c r="EJ77" s="50"/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/>
      <c r="EX77" s="50"/>
      <c r="EY77" s="50"/>
      <c r="EZ77" s="50"/>
      <c r="FA77" s="50"/>
      <c r="FB77" s="50"/>
      <c r="FC77" s="50"/>
      <c r="FD77" s="50"/>
      <c r="FE77" s="50"/>
      <c r="FF77" s="50"/>
      <c r="FG77" s="50"/>
      <c r="FH77" s="50"/>
    </row>
    <row r="78" spans="1:164" ht="33.75" customHeight="1" x14ac:dyDescent="0.15">
      <c r="A78" s="56"/>
      <c r="B78" s="370" t="s">
        <v>148</v>
      </c>
      <c r="C78" s="428" t="s">
        <v>149</v>
      </c>
      <c r="D78" s="353" t="s">
        <v>150</v>
      </c>
      <c r="E78" s="339">
        <f>VLOOKUP(B78,'EN 54'!D7:H490,5,0)</f>
        <v>104</v>
      </c>
      <c r="F78" s="339" t="s">
        <v>699</v>
      </c>
      <c r="G78" s="85" t="s">
        <v>3</v>
      </c>
      <c r="H78" s="85"/>
      <c r="I78" s="85"/>
      <c r="J78" s="85" t="s">
        <v>874</v>
      </c>
      <c r="K78" s="85" t="s">
        <v>608</v>
      </c>
      <c r="L78" s="86" t="s">
        <v>639</v>
      </c>
    </row>
    <row r="79" spans="1:164" ht="33.75" customHeight="1" x14ac:dyDescent="0.15">
      <c r="A79" s="56"/>
      <c r="B79" s="370" t="s">
        <v>151</v>
      </c>
      <c r="C79" s="428" t="s">
        <v>152</v>
      </c>
      <c r="D79" s="353" t="s">
        <v>153</v>
      </c>
      <c r="E79" s="339">
        <f>VLOOKUP(B79,'EN 54'!D8:H491,5,0)</f>
        <v>202</v>
      </c>
      <c r="F79" s="339" t="s">
        <v>699</v>
      </c>
      <c r="G79" s="85" t="s">
        <v>3</v>
      </c>
      <c r="H79" s="85"/>
      <c r="I79" s="85"/>
      <c r="J79" s="85" t="s">
        <v>874</v>
      </c>
      <c r="K79" s="85" t="s">
        <v>608</v>
      </c>
      <c r="L79" s="86" t="s">
        <v>639</v>
      </c>
    </row>
    <row r="80" spans="1:164" ht="33.75" customHeight="1" x14ac:dyDescent="0.15">
      <c r="A80" s="56"/>
      <c r="B80" s="370" t="s">
        <v>154</v>
      </c>
      <c r="C80" s="428" t="s">
        <v>155</v>
      </c>
      <c r="D80" s="353" t="s">
        <v>156</v>
      </c>
      <c r="E80" s="339">
        <f>VLOOKUP(B80,'EN 54'!D9:H492,5,0)</f>
        <v>337</v>
      </c>
      <c r="F80" s="339" t="s">
        <v>699</v>
      </c>
      <c r="G80" s="85" t="s">
        <v>3</v>
      </c>
      <c r="H80" s="85"/>
      <c r="I80" s="85"/>
      <c r="J80" s="85" t="s">
        <v>874</v>
      </c>
      <c r="K80" s="85" t="s">
        <v>608</v>
      </c>
      <c r="L80" s="86" t="s">
        <v>639</v>
      </c>
    </row>
    <row r="81" spans="1:164" ht="33.75" customHeight="1" x14ac:dyDescent="0.15">
      <c r="A81" s="56"/>
      <c r="B81" s="364" t="s">
        <v>157</v>
      </c>
      <c r="C81" s="421" t="s">
        <v>158</v>
      </c>
      <c r="D81" s="359" t="s">
        <v>159</v>
      </c>
      <c r="E81" s="339">
        <f>VLOOKUP(B81,'EN 54'!D10:H493,5,0)</f>
        <v>245</v>
      </c>
      <c r="F81" s="339" t="s">
        <v>699</v>
      </c>
      <c r="G81" s="85" t="s">
        <v>3</v>
      </c>
      <c r="H81" s="85"/>
      <c r="I81" s="85"/>
      <c r="J81" s="85" t="s">
        <v>874</v>
      </c>
      <c r="K81" s="85" t="s">
        <v>608</v>
      </c>
      <c r="L81" s="86" t="s">
        <v>639</v>
      </c>
    </row>
    <row r="82" spans="1:164" ht="30" customHeight="1" x14ac:dyDescent="0.15">
      <c r="A82" s="56"/>
      <c r="B82" s="370" t="s">
        <v>160</v>
      </c>
      <c r="C82" s="370" t="s">
        <v>161</v>
      </c>
      <c r="D82" s="353" t="s">
        <v>162</v>
      </c>
      <c r="E82" s="339">
        <f>VLOOKUP(B82,'EN 54'!D11:H494,5,0)</f>
        <v>221</v>
      </c>
      <c r="F82" s="339" t="s">
        <v>699</v>
      </c>
      <c r="G82" s="85" t="s">
        <v>3</v>
      </c>
      <c r="H82" s="85"/>
      <c r="I82" s="85"/>
      <c r="J82" s="85" t="s">
        <v>874</v>
      </c>
      <c r="K82" s="85" t="s">
        <v>608</v>
      </c>
      <c r="L82" s="86" t="s">
        <v>639</v>
      </c>
    </row>
    <row r="83" spans="1:164" s="60" customFormat="1" ht="15" customHeight="1" x14ac:dyDescent="0.15">
      <c r="A83" s="100" t="s">
        <v>163</v>
      </c>
      <c r="B83" s="100"/>
      <c r="C83" s="100"/>
      <c r="D83" s="100"/>
      <c r="E83" s="100"/>
      <c r="F83" s="100"/>
      <c r="G83" s="100"/>
      <c r="H83" s="100"/>
      <c r="I83" s="100"/>
      <c r="J83" s="100"/>
      <c r="K83" s="100"/>
      <c r="L83" s="10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</row>
    <row r="84" spans="1:164" s="60" customFormat="1" ht="46.5" customHeight="1" x14ac:dyDescent="0.15">
      <c r="A84" s="59"/>
      <c r="B84" s="410" t="s">
        <v>1053</v>
      </c>
      <c r="C84" s="419" t="s">
        <v>164</v>
      </c>
      <c r="D84" s="419" t="s">
        <v>641</v>
      </c>
      <c r="E84" s="339">
        <f>VLOOKUP(B84,'EN 54'!D5:H488,5,0)</f>
        <v>292</v>
      </c>
      <c r="F84" s="420" t="s">
        <v>700</v>
      </c>
      <c r="G84" s="85" t="s">
        <v>3</v>
      </c>
      <c r="H84" s="85"/>
      <c r="I84" s="85"/>
      <c r="J84" s="85" t="s">
        <v>845</v>
      </c>
      <c r="K84" s="110">
        <f>'Dodatkowa gwarancja'!$E$13</f>
        <v>17</v>
      </c>
      <c r="L84" s="86" t="s">
        <v>638</v>
      </c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</row>
    <row r="85" spans="1:164" s="60" customFormat="1" ht="52.5" customHeight="1" x14ac:dyDescent="0.15">
      <c r="A85" s="59"/>
      <c r="B85" s="414" t="s">
        <v>1054</v>
      </c>
      <c r="C85" s="421" t="s">
        <v>165</v>
      </c>
      <c r="D85" s="421" t="s">
        <v>166</v>
      </c>
      <c r="E85" s="339">
        <f>VLOOKUP(B85,'EN 54'!D6:H489,5,0)</f>
        <v>301</v>
      </c>
      <c r="F85" s="420" t="s">
        <v>700</v>
      </c>
      <c r="G85" s="85" t="s">
        <v>3</v>
      </c>
      <c r="H85" s="85"/>
      <c r="I85" s="85"/>
      <c r="J85" s="85" t="s">
        <v>845</v>
      </c>
      <c r="K85" s="110">
        <f>'Dodatkowa gwarancja'!$E$13</f>
        <v>17</v>
      </c>
      <c r="L85" s="86" t="s">
        <v>638</v>
      </c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</row>
    <row r="86" spans="1:164" s="60" customFormat="1" ht="47.25" customHeight="1" x14ac:dyDescent="0.15">
      <c r="A86" s="59"/>
      <c r="B86" s="414" t="s">
        <v>1055</v>
      </c>
      <c r="C86" s="421" t="s">
        <v>167</v>
      </c>
      <c r="D86" s="421" t="s">
        <v>789</v>
      </c>
      <c r="E86" s="339">
        <f>VLOOKUP(B86,'EN 54'!D7:H490,5,0)</f>
        <v>326</v>
      </c>
      <c r="F86" s="420" t="s">
        <v>700</v>
      </c>
      <c r="G86" s="85" t="s">
        <v>3</v>
      </c>
      <c r="H86" s="85"/>
      <c r="I86" s="85"/>
      <c r="J86" s="85" t="s">
        <v>845</v>
      </c>
      <c r="K86" s="110">
        <f>'Dodatkowa gwarancja'!$E$13</f>
        <v>17</v>
      </c>
      <c r="L86" s="86" t="s">
        <v>638</v>
      </c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</row>
    <row r="87" spans="1:164" s="60" customFormat="1" ht="47.25" customHeight="1" x14ac:dyDescent="0.15">
      <c r="A87" s="59"/>
      <c r="B87" s="414" t="s">
        <v>1056</v>
      </c>
      <c r="C87" s="421" t="s">
        <v>168</v>
      </c>
      <c r="D87" s="421" t="s">
        <v>790</v>
      </c>
      <c r="E87" s="339">
        <f>VLOOKUP(B87,'EN 54'!D8:H491,5,0)</f>
        <v>343</v>
      </c>
      <c r="F87" s="420" t="s">
        <v>700</v>
      </c>
      <c r="G87" s="85" t="s">
        <v>3</v>
      </c>
      <c r="H87" s="85"/>
      <c r="I87" s="85"/>
      <c r="J87" s="85" t="s">
        <v>845</v>
      </c>
      <c r="K87" s="110">
        <f>'Dodatkowa gwarancja'!$E$13</f>
        <v>17</v>
      </c>
      <c r="L87" s="86" t="s">
        <v>638</v>
      </c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</row>
    <row r="88" spans="1:164" s="60" customFormat="1" ht="52.5" customHeight="1" x14ac:dyDescent="0.15">
      <c r="A88" s="59"/>
      <c r="B88" s="414" t="s">
        <v>640</v>
      </c>
      <c r="C88" s="421" t="s">
        <v>169</v>
      </c>
      <c r="D88" s="421" t="s">
        <v>791</v>
      </c>
      <c r="E88" s="339">
        <f>VLOOKUP(B88,'EN 54'!D9:H492,5,0)</f>
        <v>350</v>
      </c>
      <c r="F88" s="420" t="s">
        <v>700</v>
      </c>
      <c r="G88" s="85" t="s">
        <v>3</v>
      </c>
      <c r="H88" s="85"/>
      <c r="I88" s="85"/>
      <c r="J88" s="85" t="s">
        <v>845</v>
      </c>
      <c r="K88" s="110">
        <f>'Dodatkowa gwarancja'!$E$13</f>
        <v>17</v>
      </c>
      <c r="L88" s="86" t="s">
        <v>638</v>
      </c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</row>
    <row r="89" spans="1:164" s="60" customFormat="1" ht="47.25" customHeight="1" x14ac:dyDescent="0.15">
      <c r="A89" s="59"/>
      <c r="B89" s="414" t="s">
        <v>1057</v>
      </c>
      <c r="C89" s="421" t="s">
        <v>170</v>
      </c>
      <c r="D89" s="421" t="s">
        <v>792</v>
      </c>
      <c r="E89" s="339">
        <f>VLOOKUP(B89,'EN 54'!D10:H493,5,0)</f>
        <v>377</v>
      </c>
      <c r="F89" s="420" t="s">
        <v>700</v>
      </c>
      <c r="G89" s="85" t="s">
        <v>3</v>
      </c>
      <c r="H89" s="85"/>
      <c r="I89" s="85"/>
      <c r="J89" s="85" t="s">
        <v>845</v>
      </c>
      <c r="K89" s="110">
        <f>'Dodatkowa gwarancja'!$E$13</f>
        <v>17</v>
      </c>
      <c r="L89" s="86" t="s">
        <v>638</v>
      </c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0"/>
      <c r="CJ89" s="50"/>
      <c r="CK89" s="50"/>
      <c r="CL89" s="50"/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0"/>
      <c r="DB89" s="50"/>
      <c r="DC89" s="50"/>
      <c r="DD89" s="50"/>
      <c r="DE89" s="50"/>
      <c r="DF89" s="50"/>
      <c r="DG89" s="50"/>
      <c r="DH89" s="50"/>
      <c r="DI89" s="50"/>
      <c r="DJ89" s="50"/>
      <c r="DK89" s="50"/>
      <c r="DL89" s="50"/>
      <c r="DM89" s="50"/>
      <c r="DN89" s="50"/>
      <c r="DO89" s="50"/>
      <c r="DP89" s="50"/>
      <c r="DQ89" s="50"/>
      <c r="DR89" s="50"/>
      <c r="DS89" s="50"/>
      <c r="DT89" s="50"/>
      <c r="DU89" s="50"/>
      <c r="DV89" s="50"/>
      <c r="DW89" s="50"/>
      <c r="DX89" s="50"/>
      <c r="DY89" s="50"/>
      <c r="DZ89" s="50"/>
      <c r="EA89" s="50"/>
      <c r="EB89" s="50"/>
      <c r="EC89" s="50"/>
      <c r="ED89" s="50"/>
      <c r="EE89" s="50"/>
      <c r="EF89" s="50"/>
      <c r="EG89" s="50"/>
      <c r="EH89" s="50"/>
      <c r="EI89" s="50"/>
      <c r="EJ89" s="50"/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/>
      <c r="EX89" s="50"/>
      <c r="EY89" s="50"/>
      <c r="EZ89" s="50"/>
      <c r="FA89" s="50"/>
      <c r="FB89" s="50"/>
      <c r="FC89" s="50"/>
      <c r="FD89" s="50"/>
      <c r="FE89" s="50"/>
      <c r="FF89" s="50"/>
      <c r="FG89" s="50"/>
      <c r="FH89" s="50"/>
    </row>
    <row r="90" spans="1:164" s="60" customFormat="1" ht="51" customHeight="1" x14ac:dyDescent="0.15">
      <c r="A90" s="59"/>
      <c r="B90" s="414" t="s">
        <v>1058</v>
      </c>
      <c r="C90" s="421" t="s">
        <v>171</v>
      </c>
      <c r="D90" s="421" t="s">
        <v>172</v>
      </c>
      <c r="E90" s="339">
        <f>VLOOKUP(B90,'EN 54'!D11:H494,5,0)</f>
        <v>313</v>
      </c>
      <c r="F90" s="420" t="s">
        <v>700</v>
      </c>
      <c r="G90" s="85" t="s">
        <v>3</v>
      </c>
      <c r="H90" s="85"/>
      <c r="I90" s="85"/>
      <c r="J90" s="85" t="s">
        <v>845</v>
      </c>
      <c r="K90" s="110">
        <f>'Dodatkowa gwarancja'!$E$13</f>
        <v>17</v>
      </c>
      <c r="L90" s="86" t="s">
        <v>638</v>
      </c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</row>
    <row r="91" spans="1:164" s="575" customFormat="1" ht="51" customHeight="1" x14ac:dyDescent="0.15">
      <c r="A91" s="566"/>
      <c r="B91" s="567" t="s">
        <v>2712</v>
      </c>
      <c r="C91" s="568" t="s">
        <v>2711</v>
      </c>
      <c r="D91" s="569" t="s">
        <v>2728</v>
      </c>
      <c r="E91" s="564">
        <f>VLOOKUP(B91,'EN 54'!D12:H495,5,0)</f>
        <v>657</v>
      </c>
      <c r="F91" s="570" t="s">
        <v>700</v>
      </c>
      <c r="G91" s="571" t="s">
        <v>3</v>
      </c>
      <c r="H91" s="571"/>
      <c r="I91" s="571"/>
      <c r="J91" s="571" t="s">
        <v>845</v>
      </c>
      <c r="K91" s="572">
        <f>'Dodatkowa gwarancja'!$E$13</f>
        <v>17</v>
      </c>
      <c r="L91" s="573" t="s">
        <v>638</v>
      </c>
      <c r="M91" s="574"/>
      <c r="N91" s="574"/>
      <c r="O91" s="574"/>
      <c r="P91" s="574"/>
      <c r="Q91" s="574"/>
      <c r="R91" s="574"/>
      <c r="S91" s="574"/>
      <c r="T91" s="574"/>
      <c r="U91" s="574"/>
      <c r="V91" s="574"/>
      <c r="W91" s="574"/>
      <c r="X91" s="574"/>
      <c r="Y91" s="574"/>
      <c r="Z91" s="574"/>
      <c r="AA91" s="574"/>
      <c r="AB91" s="574"/>
      <c r="AC91" s="574"/>
      <c r="AD91" s="574"/>
      <c r="AE91" s="574"/>
      <c r="AF91" s="574"/>
      <c r="AG91" s="574"/>
      <c r="AH91" s="574"/>
      <c r="AI91" s="574"/>
      <c r="AJ91" s="574"/>
      <c r="AK91" s="574"/>
      <c r="AL91" s="574"/>
      <c r="AM91" s="574"/>
      <c r="AN91" s="574"/>
      <c r="AO91" s="574"/>
      <c r="AP91" s="574"/>
      <c r="AQ91" s="574"/>
      <c r="AR91" s="574"/>
      <c r="AS91" s="574"/>
      <c r="AT91" s="574"/>
      <c r="AU91" s="574"/>
      <c r="AV91" s="574"/>
      <c r="AW91" s="574"/>
      <c r="AX91" s="574"/>
      <c r="AY91" s="574"/>
      <c r="AZ91" s="574"/>
      <c r="BA91" s="574"/>
      <c r="BB91" s="574"/>
      <c r="BC91" s="574"/>
      <c r="BD91" s="574"/>
      <c r="BE91" s="574"/>
      <c r="BF91" s="574"/>
      <c r="BG91" s="574"/>
      <c r="BH91" s="574"/>
      <c r="BI91" s="574"/>
      <c r="BJ91" s="574"/>
      <c r="BK91" s="574"/>
      <c r="BL91" s="574"/>
      <c r="BM91" s="574"/>
      <c r="BN91" s="574"/>
      <c r="BO91" s="574"/>
      <c r="BP91" s="574"/>
      <c r="BQ91" s="574"/>
      <c r="BR91" s="574"/>
      <c r="BS91" s="574"/>
      <c r="BT91" s="574"/>
      <c r="BU91" s="574"/>
      <c r="BV91" s="574"/>
      <c r="BW91" s="574"/>
      <c r="BX91" s="574"/>
      <c r="BY91" s="574"/>
      <c r="BZ91" s="574"/>
      <c r="CA91" s="574"/>
      <c r="CB91" s="574"/>
      <c r="CC91" s="574"/>
      <c r="CD91" s="574"/>
      <c r="CE91" s="574"/>
      <c r="CF91" s="574"/>
      <c r="CG91" s="574"/>
      <c r="CH91" s="574"/>
      <c r="CI91" s="574"/>
      <c r="CJ91" s="574"/>
      <c r="CK91" s="574"/>
      <c r="CL91" s="574"/>
      <c r="CM91" s="574"/>
      <c r="CN91" s="574"/>
      <c r="CO91" s="574"/>
      <c r="CP91" s="574"/>
      <c r="CQ91" s="574"/>
      <c r="CR91" s="574"/>
      <c r="CS91" s="574"/>
      <c r="CT91" s="574"/>
      <c r="CU91" s="574"/>
      <c r="CV91" s="574"/>
      <c r="CW91" s="574"/>
      <c r="CX91" s="574"/>
      <c r="CY91" s="574"/>
      <c r="CZ91" s="574"/>
      <c r="DA91" s="574"/>
      <c r="DB91" s="574"/>
      <c r="DC91" s="574"/>
      <c r="DD91" s="574"/>
      <c r="DE91" s="574"/>
      <c r="DF91" s="574"/>
      <c r="DG91" s="574"/>
      <c r="DH91" s="574"/>
      <c r="DI91" s="574"/>
      <c r="DJ91" s="574"/>
      <c r="DK91" s="574"/>
      <c r="DL91" s="574"/>
      <c r="DM91" s="574"/>
      <c r="DN91" s="574"/>
      <c r="DO91" s="574"/>
      <c r="DP91" s="574"/>
      <c r="DQ91" s="574"/>
      <c r="DR91" s="574"/>
      <c r="DS91" s="574"/>
      <c r="DT91" s="574"/>
      <c r="DU91" s="574"/>
      <c r="DV91" s="574"/>
      <c r="DW91" s="574"/>
      <c r="DX91" s="574"/>
      <c r="DY91" s="574"/>
      <c r="DZ91" s="574"/>
      <c r="EA91" s="574"/>
      <c r="EB91" s="574"/>
      <c r="EC91" s="574"/>
      <c r="ED91" s="574"/>
      <c r="EE91" s="574"/>
      <c r="EF91" s="574"/>
      <c r="EG91" s="574"/>
      <c r="EH91" s="574"/>
      <c r="EI91" s="574"/>
      <c r="EJ91" s="574"/>
      <c r="EK91" s="574"/>
      <c r="EL91" s="574"/>
      <c r="EM91" s="574"/>
      <c r="EN91" s="574"/>
      <c r="EO91" s="574"/>
      <c r="EP91" s="574"/>
      <c r="EQ91" s="574"/>
      <c r="ER91" s="574"/>
      <c r="ES91" s="574"/>
      <c r="ET91" s="574"/>
      <c r="EU91" s="574"/>
      <c r="EV91" s="574"/>
      <c r="EW91" s="574"/>
      <c r="EX91" s="574"/>
      <c r="EY91" s="574"/>
      <c r="EZ91" s="574"/>
      <c r="FA91" s="574"/>
      <c r="FB91" s="574"/>
      <c r="FC91" s="574"/>
      <c r="FD91" s="574"/>
      <c r="FE91" s="574"/>
      <c r="FF91" s="574"/>
      <c r="FG91" s="574"/>
      <c r="FH91" s="574"/>
    </row>
    <row r="92" spans="1:164" s="60" customFormat="1" ht="47.25" customHeight="1" x14ac:dyDescent="0.15">
      <c r="A92" s="59"/>
      <c r="B92" s="414" t="s">
        <v>1059</v>
      </c>
      <c r="C92" s="421" t="s">
        <v>173</v>
      </c>
      <c r="D92" s="359" t="s">
        <v>747</v>
      </c>
      <c r="E92" s="339">
        <f>VLOOKUP(B92,'EN 54'!D13:H496,5,0)</f>
        <v>657</v>
      </c>
      <c r="F92" s="420" t="s">
        <v>700</v>
      </c>
      <c r="G92" s="85" t="s">
        <v>3</v>
      </c>
      <c r="H92" s="85"/>
      <c r="I92" s="85"/>
      <c r="J92" s="85" t="s">
        <v>845</v>
      </c>
      <c r="K92" s="110">
        <f>'Dodatkowa gwarancja'!$D$13</f>
        <v>14</v>
      </c>
      <c r="L92" s="86" t="s">
        <v>638</v>
      </c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0"/>
      <c r="BD92" s="50"/>
      <c r="BE92" s="50"/>
      <c r="BF92" s="50"/>
      <c r="BG92" s="50"/>
      <c r="BH92" s="50"/>
      <c r="BI92" s="50"/>
      <c r="BJ92" s="50"/>
      <c r="BK92" s="50"/>
      <c r="BL92" s="50"/>
      <c r="BM92" s="50"/>
      <c r="BN92" s="50"/>
      <c r="BO92" s="50"/>
      <c r="BP92" s="50"/>
      <c r="BQ92" s="50"/>
      <c r="BR92" s="50"/>
      <c r="BS92" s="50"/>
      <c r="BT92" s="50"/>
      <c r="BU92" s="50"/>
      <c r="BV92" s="50"/>
      <c r="BW92" s="50"/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0"/>
      <c r="CJ92" s="50"/>
      <c r="CK92" s="50"/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0"/>
      <c r="DB92" s="50"/>
      <c r="DC92" s="50"/>
      <c r="DD92" s="50"/>
      <c r="DE92" s="50"/>
      <c r="DF92" s="50"/>
      <c r="DG92" s="50"/>
      <c r="DH92" s="50"/>
      <c r="DI92" s="50"/>
      <c r="DJ92" s="50"/>
      <c r="DK92" s="50"/>
      <c r="DL92" s="50"/>
      <c r="DM92" s="50"/>
      <c r="DN92" s="50"/>
      <c r="DO92" s="50"/>
      <c r="DP92" s="50"/>
      <c r="DQ92" s="50"/>
      <c r="DR92" s="50"/>
      <c r="DS92" s="50"/>
      <c r="DT92" s="50"/>
      <c r="DU92" s="50"/>
      <c r="DV92" s="50"/>
      <c r="DW92" s="50"/>
      <c r="DX92" s="50"/>
      <c r="DY92" s="50"/>
      <c r="DZ92" s="50"/>
      <c r="EA92" s="50"/>
      <c r="EB92" s="50"/>
      <c r="EC92" s="50"/>
      <c r="ED92" s="50"/>
      <c r="EE92" s="50"/>
      <c r="EF92" s="50"/>
      <c r="EG92" s="50"/>
      <c r="EH92" s="50"/>
      <c r="EI92" s="50"/>
      <c r="EJ92" s="50"/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/>
      <c r="EX92" s="50"/>
      <c r="EY92" s="50"/>
      <c r="EZ92" s="50"/>
      <c r="FA92" s="50"/>
      <c r="FB92" s="50"/>
      <c r="FC92" s="50"/>
      <c r="FD92" s="50"/>
      <c r="FE92" s="50"/>
      <c r="FF92" s="50"/>
      <c r="FG92" s="50"/>
      <c r="FH92" s="50"/>
    </row>
    <row r="93" spans="1:164" s="57" customFormat="1" ht="18.75" customHeight="1" x14ac:dyDescent="0.15">
      <c r="A93" s="593" t="s">
        <v>788</v>
      </c>
      <c r="B93" s="594"/>
      <c r="C93" s="594"/>
      <c r="D93" s="594"/>
      <c r="E93" s="594"/>
      <c r="F93" s="594"/>
      <c r="G93" s="594"/>
      <c r="H93" s="594"/>
      <c r="I93" s="594"/>
      <c r="J93" s="594"/>
      <c r="K93" s="594"/>
      <c r="L93" s="595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</row>
    <row r="94" spans="1:164" s="61" customFormat="1" ht="11.25" x14ac:dyDescent="0.15">
      <c r="A94" s="107" t="s">
        <v>175</v>
      </c>
      <c r="B94" s="107"/>
      <c r="C94" s="107"/>
      <c r="D94" s="107"/>
      <c r="E94" s="107"/>
      <c r="F94" s="107"/>
      <c r="G94" s="100"/>
      <c r="H94" s="100"/>
      <c r="I94" s="100"/>
      <c r="J94" s="100"/>
      <c r="K94" s="100"/>
      <c r="L94" s="10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</row>
    <row r="95" spans="1:164" s="57" customFormat="1" ht="51" customHeight="1" x14ac:dyDescent="0.15">
      <c r="A95" s="111"/>
      <c r="B95" s="416" t="s">
        <v>176</v>
      </c>
      <c r="C95" s="416" t="s">
        <v>177</v>
      </c>
      <c r="D95" s="395" t="s">
        <v>178</v>
      </c>
      <c r="E95" s="339">
        <f>VLOOKUP(B95,'EN 54'!D5:H488,5,0)</f>
        <v>252</v>
      </c>
      <c r="F95" s="396" t="s">
        <v>699</v>
      </c>
      <c r="G95" s="341" t="s">
        <v>3</v>
      </c>
      <c r="H95" s="341"/>
      <c r="I95" s="341"/>
      <c r="J95" s="85" t="s">
        <v>874</v>
      </c>
      <c r="K95" s="85" t="s">
        <v>608</v>
      </c>
      <c r="L95" s="351" t="s">
        <v>639</v>
      </c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</row>
    <row r="96" spans="1:164" s="61" customFormat="1" ht="51" customHeight="1" x14ac:dyDescent="0.15">
      <c r="A96" s="59"/>
      <c r="B96" s="416" t="s">
        <v>179</v>
      </c>
      <c r="C96" s="416" t="s">
        <v>180</v>
      </c>
      <c r="D96" s="395" t="s">
        <v>181</v>
      </c>
      <c r="E96" s="339">
        <f>VLOOKUP(B96,'EN 54'!D6:H489,5,0)</f>
        <v>72</v>
      </c>
      <c r="F96" s="396" t="s">
        <v>699</v>
      </c>
      <c r="G96" s="341" t="s">
        <v>3</v>
      </c>
      <c r="H96" s="341"/>
      <c r="I96" s="341"/>
      <c r="J96" s="85" t="s">
        <v>874</v>
      </c>
      <c r="K96" s="85" t="s">
        <v>608</v>
      </c>
      <c r="L96" s="351" t="s">
        <v>639</v>
      </c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</row>
    <row r="97" spans="1:24" s="61" customFormat="1" ht="51" customHeight="1" x14ac:dyDescent="0.15">
      <c r="A97" s="59"/>
      <c r="B97" s="416" t="s">
        <v>182</v>
      </c>
      <c r="C97" s="416" t="s">
        <v>183</v>
      </c>
      <c r="D97" s="395" t="s">
        <v>184</v>
      </c>
      <c r="E97" s="339">
        <f>VLOOKUP(B97,'EN 54'!D7:H490,5,0)</f>
        <v>113</v>
      </c>
      <c r="F97" s="396" t="s">
        <v>699</v>
      </c>
      <c r="G97" s="341" t="s">
        <v>3</v>
      </c>
      <c r="H97" s="341"/>
      <c r="I97" s="341"/>
      <c r="J97" s="85" t="s">
        <v>874</v>
      </c>
      <c r="K97" s="85" t="s">
        <v>608</v>
      </c>
      <c r="L97" s="351" t="s">
        <v>639</v>
      </c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</row>
    <row r="98" spans="1:24" s="61" customFormat="1" ht="51" customHeight="1" x14ac:dyDescent="0.15">
      <c r="A98" s="56"/>
      <c r="B98" s="352" t="s">
        <v>185</v>
      </c>
      <c r="C98" s="352" t="s">
        <v>186</v>
      </c>
      <c r="D98" s="353" t="s">
        <v>187</v>
      </c>
      <c r="E98" s="339">
        <f>VLOOKUP(B98,'EN 54'!D8:H491,5,0)</f>
        <v>28</v>
      </c>
      <c r="F98" s="396" t="s">
        <v>699</v>
      </c>
      <c r="G98" s="85" t="s">
        <v>3</v>
      </c>
      <c r="H98" s="85"/>
      <c r="I98" s="85"/>
      <c r="J98" s="85" t="s">
        <v>874</v>
      </c>
      <c r="K98" s="85" t="s">
        <v>608</v>
      </c>
      <c r="L98" s="367" t="s">
        <v>639</v>
      </c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</row>
    <row r="99" spans="1:24" s="61" customFormat="1" ht="51" customHeight="1" x14ac:dyDescent="0.15">
      <c r="A99" s="59"/>
      <c r="B99" s="416" t="s">
        <v>702</v>
      </c>
      <c r="C99" s="416" t="s">
        <v>188</v>
      </c>
      <c r="D99" s="395" t="s">
        <v>189</v>
      </c>
      <c r="E99" s="339">
        <f>VLOOKUP(B99,'EN 54'!D9:H492,5,0)</f>
        <v>63</v>
      </c>
      <c r="F99" s="396" t="s">
        <v>699</v>
      </c>
      <c r="G99" s="85" t="s">
        <v>3</v>
      </c>
      <c r="H99" s="85"/>
      <c r="I99" s="85"/>
      <c r="J99" s="85" t="s">
        <v>874</v>
      </c>
      <c r="K99" s="85" t="s">
        <v>608</v>
      </c>
      <c r="L99" s="351" t="s">
        <v>639</v>
      </c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</row>
    <row r="100" spans="1:24" s="61" customFormat="1" ht="51" customHeight="1" x14ac:dyDescent="0.15">
      <c r="A100" s="59"/>
      <c r="B100" s="416" t="s">
        <v>190</v>
      </c>
      <c r="C100" s="416" t="s">
        <v>191</v>
      </c>
      <c r="D100" s="395" t="s">
        <v>976</v>
      </c>
      <c r="E100" s="339">
        <f>VLOOKUP(B100,'EN 54'!D10:H493,5,0)</f>
        <v>44</v>
      </c>
      <c r="F100" s="396" t="s">
        <v>699</v>
      </c>
      <c r="G100" s="85" t="s">
        <v>3</v>
      </c>
      <c r="H100" s="354" t="s">
        <v>977</v>
      </c>
      <c r="I100" s="85"/>
      <c r="J100" s="85" t="s">
        <v>874</v>
      </c>
      <c r="K100" s="85" t="s">
        <v>608</v>
      </c>
      <c r="L100" s="351" t="s">
        <v>639</v>
      </c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</row>
    <row r="101" spans="1:24" s="61" customFormat="1" ht="51" customHeight="1" x14ac:dyDescent="0.15">
      <c r="A101" s="59"/>
      <c r="B101" s="349" t="s">
        <v>192</v>
      </c>
      <c r="C101" s="416" t="s">
        <v>193</v>
      </c>
      <c r="D101" s="395" t="s">
        <v>194</v>
      </c>
      <c r="E101" s="339">
        <f>VLOOKUP(B101,'EN 54'!D11:H494,5,0)</f>
        <v>252</v>
      </c>
      <c r="F101" s="396" t="s">
        <v>699</v>
      </c>
      <c r="G101" s="85" t="s">
        <v>3</v>
      </c>
      <c r="H101" s="85"/>
      <c r="I101" s="85"/>
      <c r="J101" s="85" t="s">
        <v>874</v>
      </c>
      <c r="K101" s="85" t="s">
        <v>608</v>
      </c>
      <c r="L101" s="351" t="s">
        <v>639</v>
      </c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</row>
    <row r="102" spans="1:24" s="61" customFormat="1" ht="51" customHeight="1" x14ac:dyDescent="0.15">
      <c r="A102" s="111"/>
      <c r="B102" s="349" t="s">
        <v>195</v>
      </c>
      <c r="C102" s="416" t="s">
        <v>196</v>
      </c>
      <c r="D102" s="395" t="s">
        <v>197</v>
      </c>
      <c r="E102" s="339">
        <f>VLOOKUP(B102,'EN 54'!D12:H495,5,0)</f>
        <v>340</v>
      </c>
      <c r="F102" s="396" t="s">
        <v>699</v>
      </c>
      <c r="G102" s="85" t="s">
        <v>34</v>
      </c>
      <c r="H102" s="85"/>
      <c r="I102" s="85"/>
      <c r="J102" s="85" t="s">
        <v>874</v>
      </c>
      <c r="K102" s="85" t="s">
        <v>608</v>
      </c>
      <c r="L102" s="86" t="s">
        <v>682</v>
      </c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</row>
    <row r="103" spans="1:24" s="61" customFormat="1" ht="11.25" x14ac:dyDescent="0.15">
      <c r="A103" s="327" t="s">
        <v>746</v>
      </c>
      <c r="B103" s="327"/>
      <c r="C103" s="327"/>
      <c r="D103" s="327"/>
      <c r="E103" s="327"/>
      <c r="F103" s="327"/>
      <c r="G103" s="327"/>
      <c r="H103" s="327"/>
      <c r="I103" s="327"/>
      <c r="J103" s="327"/>
      <c r="K103" s="327"/>
      <c r="L103" s="327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</row>
    <row r="104" spans="1:24" s="61" customFormat="1" ht="51" customHeight="1" x14ac:dyDescent="0.15">
      <c r="A104" s="59"/>
      <c r="B104" s="350" t="s">
        <v>198</v>
      </c>
      <c r="C104" s="350" t="s">
        <v>199</v>
      </c>
      <c r="D104" s="338" t="s">
        <v>200</v>
      </c>
      <c r="E104" s="339">
        <f>VLOOKUP(B104,'EN 54'!D5:H488,5,0)</f>
        <v>33</v>
      </c>
      <c r="F104" s="396" t="s">
        <v>699</v>
      </c>
      <c r="G104" s="85">
        <v>1</v>
      </c>
      <c r="H104" s="85"/>
      <c r="I104" s="85"/>
      <c r="J104" s="85" t="s">
        <v>874</v>
      </c>
      <c r="K104" s="85" t="s">
        <v>608</v>
      </c>
      <c r="L104" s="86" t="s">
        <v>639</v>
      </c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</row>
    <row r="105" spans="1:24" s="61" customFormat="1" ht="48" customHeight="1" x14ac:dyDescent="0.15">
      <c r="A105" s="59"/>
      <c r="B105" s="350" t="s">
        <v>739</v>
      </c>
      <c r="C105" s="350" t="s">
        <v>201</v>
      </c>
      <c r="D105" s="338" t="s">
        <v>202</v>
      </c>
      <c r="E105" s="339">
        <f>VLOOKUP(B105,'EN 54'!D6:H489,5,0)</f>
        <v>33</v>
      </c>
      <c r="F105" s="396" t="s">
        <v>699</v>
      </c>
      <c r="G105" s="85" t="s">
        <v>3</v>
      </c>
      <c r="H105" s="85"/>
      <c r="I105" s="85"/>
      <c r="J105" s="85" t="s">
        <v>874</v>
      </c>
      <c r="K105" s="85" t="s">
        <v>608</v>
      </c>
      <c r="L105" s="86" t="s">
        <v>639</v>
      </c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</row>
    <row r="106" spans="1:24" s="55" customFormat="1" ht="36.75" customHeight="1" x14ac:dyDescent="0.15">
      <c r="A106" s="56"/>
      <c r="B106" s="352" t="s">
        <v>203</v>
      </c>
      <c r="C106" s="352" t="s">
        <v>204</v>
      </c>
      <c r="D106" s="353" t="s">
        <v>730</v>
      </c>
      <c r="E106" s="339">
        <f>VLOOKUP(B106,'EN 54'!D7:H490,5,0)</f>
        <v>576</v>
      </c>
      <c r="F106" s="396" t="s">
        <v>699</v>
      </c>
      <c r="G106" s="85" t="s">
        <v>3</v>
      </c>
      <c r="H106" s="354" t="s">
        <v>729</v>
      </c>
      <c r="I106" s="354"/>
      <c r="J106" s="85" t="s">
        <v>874</v>
      </c>
      <c r="K106" s="85" t="s">
        <v>608</v>
      </c>
      <c r="L106" s="86" t="s">
        <v>639</v>
      </c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</row>
    <row r="107" spans="1:24" ht="51" customHeight="1" x14ac:dyDescent="0.15">
      <c r="A107" s="56"/>
      <c r="B107" s="349" t="s">
        <v>205</v>
      </c>
      <c r="C107" s="349" t="s">
        <v>206</v>
      </c>
      <c r="D107" s="338" t="s">
        <v>207</v>
      </c>
      <c r="E107" s="339">
        <f>VLOOKUP(B107,'EN 54'!D8:H491,5,0)</f>
        <v>200</v>
      </c>
      <c r="F107" s="396" t="s">
        <v>699</v>
      </c>
      <c r="G107" s="341" t="s">
        <v>3</v>
      </c>
      <c r="H107" s="341"/>
      <c r="I107" s="341"/>
      <c r="J107" s="85" t="s">
        <v>874</v>
      </c>
      <c r="K107" s="85" t="s">
        <v>608</v>
      </c>
      <c r="L107" s="347" t="s">
        <v>639</v>
      </c>
    </row>
    <row r="108" spans="1:24" ht="38.25" customHeight="1" x14ac:dyDescent="0.15">
      <c r="A108" s="56"/>
      <c r="B108" s="365" t="s">
        <v>208</v>
      </c>
      <c r="C108" s="365" t="s">
        <v>209</v>
      </c>
      <c r="D108" s="402" t="s">
        <v>210</v>
      </c>
      <c r="E108" s="339">
        <f>VLOOKUP(B108,'EN 54'!D9:H492,5,0)</f>
        <v>33</v>
      </c>
      <c r="F108" s="396" t="s">
        <v>699</v>
      </c>
      <c r="G108" s="341" t="s">
        <v>3</v>
      </c>
      <c r="H108" s="341"/>
      <c r="I108" s="341"/>
      <c r="J108" s="85" t="s">
        <v>874</v>
      </c>
      <c r="K108" s="85" t="s">
        <v>608</v>
      </c>
      <c r="L108" s="347" t="s">
        <v>639</v>
      </c>
    </row>
    <row r="109" spans="1:24" ht="38.25" customHeight="1" x14ac:dyDescent="0.15">
      <c r="A109" s="56"/>
      <c r="B109" s="366" t="s">
        <v>211</v>
      </c>
      <c r="C109" s="365" t="s">
        <v>212</v>
      </c>
      <c r="D109" s="402" t="s">
        <v>213</v>
      </c>
      <c r="E109" s="339">
        <f>VLOOKUP(B109,'EN 54'!D10:H493,5,0)</f>
        <v>142</v>
      </c>
      <c r="F109" s="396" t="s">
        <v>699</v>
      </c>
      <c r="G109" s="341">
        <v>1</v>
      </c>
      <c r="H109" s="341"/>
      <c r="I109" s="341"/>
      <c r="J109" s="85" t="s">
        <v>874</v>
      </c>
      <c r="K109" s="85" t="s">
        <v>608</v>
      </c>
      <c r="L109" s="347" t="s">
        <v>639</v>
      </c>
    </row>
    <row r="110" spans="1:24" s="61" customFormat="1" ht="51" customHeight="1" x14ac:dyDescent="0.15">
      <c r="A110" s="59"/>
      <c r="B110" s="352" t="s">
        <v>214</v>
      </c>
      <c r="C110" s="352" t="s">
        <v>215</v>
      </c>
      <c r="D110" s="338" t="s">
        <v>216</v>
      </c>
      <c r="E110" s="339">
        <f>VLOOKUP(B110,'EN 54'!D11:H494,5,0)</f>
        <v>228</v>
      </c>
      <c r="F110" s="396" t="s">
        <v>699</v>
      </c>
      <c r="G110" s="85" t="s">
        <v>3</v>
      </c>
      <c r="H110" s="85"/>
      <c r="I110" s="85"/>
      <c r="J110" s="85" t="s">
        <v>874</v>
      </c>
      <c r="K110" s="85" t="s">
        <v>608</v>
      </c>
      <c r="L110" s="86" t="s">
        <v>682</v>
      </c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</row>
    <row r="111" spans="1:24" s="61" customFormat="1" ht="51" customHeight="1" x14ac:dyDescent="0.15">
      <c r="A111" s="59"/>
      <c r="B111" s="350" t="s">
        <v>217</v>
      </c>
      <c r="C111" s="350" t="s">
        <v>218</v>
      </c>
      <c r="D111" s="338" t="s">
        <v>799</v>
      </c>
      <c r="E111" s="339">
        <f>VLOOKUP(B111,'EN 54'!D12:H495,5,0)</f>
        <v>123</v>
      </c>
      <c r="F111" s="396" t="s">
        <v>699</v>
      </c>
      <c r="G111" s="85" t="s">
        <v>3</v>
      </c>
      <c r="H111" s="354" t="s">
        <v>798</v>
      </c>
      <c r="I111" s="354"/>
      <c r="J111" s="85" t="s">
        <v>874</v>
      </c>
      <c r="K111" s="85" t="s">
        <v>608</v>
      </c>
      <c r="L111" s="86" t="s">
        <v>682</v>
      </c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</row>
    <row r="112" spans="1:24" s="61" customFormat="1" ht="33.75" customHeight="1" x14ac:dyDescent="0.15">
      <c r="A112" s="59"/>
      <c r="B112" s="350" t="s">
        <v>219</v>
      </c>
      <c r="C112" s="350" t="s">
        <v>220</v>
      </c>
      <c r="D112" s="338" t="s">
        <v>705</v>
      </c>
      <c r="E112" s="339">
        <f>VLOOKUP(B112,'EN 54'!D13:H496,5,0)</f>
        <v>3</v>
      </c>
      <c r="F112" s="396" t="s">
        <v>699</v>
      </c>
      <c r="G112" s="85" t="s">
        <v>3</v>
      </c>
      <c r="H112" s="354" t="s">
        <v>734</v>
      </c>
      <c r="I112" s="354"/>
      <c r="J112" s="85" t="s">
        <v>874</v>
      </c>
      <c r="K112" s="85" t="s">
        <v>608</v>
      </c>
      <c r="L112" s="86" t="s">
        <v>682</v>
      </c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</row>
    <row r="113" spans="1:153" s="61" customFormat="1" ht="33.75" customHeight="1" x14ac:dyDescent="0.15">
      <c r="A113" s="59"/>
      <c r="B113" s="350" t="s">
        <v>221</v>
      </c>
      <c r="C113" s="350" t="s">
        <v>222</v>
      </c>
      <c r="D113" s="338" t="s">
        <v>706</v>
      </c>
      <c r="E113" s="339">
        <f>VLOOKUP(B113,'EN 54'!D14:H497,5,0)</f>
        <v>3</v>
      </c>
      <c r="F113" s="396" t="s">
        <v>699</v>
      </c>
      <c r="G113" s="85" t="s">
        <v>3</v>
      </c>
      <c r="H113" s="354" t="s">
        <v>738</v>
      </c>
      <c r="I113" s="354"/>
      <c r="J113" s="85" t="s">
        <v>874</v>
      </c>
      <c r="K113" s="85" t="s">
        <v>608</v>
      </c>
      <c r="L113" s="86" t="s">
        <v>682</v>
      </c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</row>
    <row r="114" spans="1:153" s="61" customFormat="1" ht="51" customHeight="1" x14ac:dyDescent="0.15">
      <c r="A114" s="59"/>
      <c r="B114" s="350">
        <v>4998025373</v>
      </c>
      <c r="C114" s="350" t="s">
        <v>223</v>
      </c>
      <c r="D114" s="338" t="s">
        <v>224</v>
      </c>
      <c r="E114" s="339">
        <f>VLOOKUP(B114,'EN 54'!D15:H498,5,0)</f>
        <v>229</v>
      </c>
      <c r="F114" s="396" t="s">
        <v>699</v>
      </c>
      <c r="G114" s="85" t="s">
        <v>3</v>
      </c>
      <c r="H114" s="85"/>
      <c r="I114" s="85"/>
      <c r="J114" s="85" t="s">
        <v>874</v>
      </c>
      <c r="K114" s="85" t="s">
        <v>608</v>
      </c>
      <c r="L114" s="86" t="s">
        <v>682</v>
      </c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</row>
    <row r="115" spans="1:153" s="61" customFormat="1" ht="36" customHeight="1" x14ac:dyDescent="0.15">
      <c r="A115" s="59"/>
      <c r="B115" s="417" t="s">
        <v>670</v>
      </c>
      <c r="C115" s="365" t="s">
        <v>225</v>
      </c>
      <c r="D115" s="402" t="s">
        <v>226</v>
      </c>
      <c r="E115" s="339">
        <f>VLOOKUP(B115,'EN 54'!D16:H499,5,0)</f>
        <v>203</v>
      </c>
      <c r="F115" s="396" t="s">
        <v>699</v>
      </c>
      <c r="G115" s="85" t="s">
        <v>3</v>
      </c>
      <c r="H115" s="85"/>
      <c r="I115" s="85"/>
      <c r="J115" s="85" t="s">
        <v>874</v>
      </c>
      <c r="K115" s="85" t="s">
        <v>608</v>
      </c>
      <c r="L115" s="86" t="s">
        <v>682</v>
      </c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</row>
    <row r="116" spans="1:153" s="61" customFormat="1" ht="47.25" customHeight="1" x14ac:dyDescent="0.15">
      <c r="A116" s="59"/>
      <c r="B116" s="417" t="s">
        <v>871</v>
      </c>
      <c r="C116" s="365" t="s">
        <v>872</v>
      </c>
      <c r="D116" s="402" t="s">
        <v>873</v>
      </c>
      <c r="E116" s="339">
        <f>VLOOKUP(B116,'EN 54'!D17:H500,5,0)</f>
        <v>117</v>
      </c>
      <c r="F116" s="396" t="s">
        <v>699</v>
      </c>
      <c r="G116" s="85" t="s">
        <v>3</v>
      </c>
      <c r="H116" s="85"/>
      <c r="I116" s="85"/>
      <c r="J116" s="85" t="s">
        <v>874</v>
      </c>
      <c r="K116" s="85" t="s">
        <v>608</v>
      </c>
      <c r="L116" s="86" t="s">
        <v>682</v>
      </c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</row>
    <row r="117" spans="1:153" s="57" customFormat="1" ht="51" customHeight="1" x14ac:dyDescent="0.15">
      <c r="A117" s="418"/>
      <c r="B117" s="364" t="s">
        <v>229</v>
      </c>
      <c r="C117" s="364" t="s">
        <v>228</v>
      </c>
      <c r="D117" s="395" t="s">
        <v>227</v>
      </c>
      <c r="E117" s="339">
        <f>VLOOKUP(B117,'EN 54'!D18:H501,5,0)</f>
        <v>221</v>
      </c>
      <c r="F117" s="396" t="s">
        <v>699</v>
      </c>
      <c r="G117" s="397" t="s">
        <v>3</v>
      </c>
      <c r="H117" s="397"/>
      <c r="I117" s="397"/>
      <c r="J117" s="85" t="s">
        <v>874</v>
      </c>
      <c r="K117" s="85" t="s">
        <v>608</v>
      </c>
      <c r="L117" s="400" t="s">
        <v>638</v>
      </c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51"/>
      <c r="AU117" s="51"/>
      <c r="AV117" s="51"/>
      <c r="AW117" s="51"/>
      <c r="AX117" s="51"/>
      <c r="AY117" s="51"/>
      <c r="AZ117" s="51"/>
      <c r="BA117" s="51"/>
      <c r="BB117" s="51"/>
      <c r="BC117" s="51"/>
      <c r="BD117" s="51"/>
      <c r="BE117" s="51"/>
      <c r="BF117" s="51"/>
      <c r="BG117" s="51"/>
      <c r="BH117" s="51"/>
      <c r="BI117" s="51"/>
      <c r="BJ117" s="51"/>
      <c r="BK117" s="51"/>
      <c r="BL117" s="51"/>
      <c r="BM117" s="51"/>
      <c r="BN117" s="51"/>
      <c r="BO117" s="51"/>
      <c r="BP117" s="51"/>
      <c r="BQ117" s="51"/>
      <c r="BR117" s="51"/>
      <c r="BS117" s="51"/>
      <c r="BT117" s="51"/>
      <c r="BU117" s="51"/>
      <c r="BV117" s="51"/>
      <c r="BW117" s="51"/>
      <c r="BX117" s="51"/>
      <c r="BY117" s="51"/>
      <c r="BZ117" s="51"/>
      <c r="CA117" s="51"/>
      <c r="CB117" s="51"/>
      <c r="CC117" s="51"/>
      <c r="CD117" s="51"/>
      <c r="CE117" s="51"/>
      <c r="CF117" s="51"/>
      <c r="CG117" s="51"/>
      <c r="CH117" s="51"/>
      <c r="CI117" s="51"/>
      <c r="CJ117" s="51"/>
      <c r="CK117" s="51"/>
      <c r="CL117" s="51"/>
      <c r="CM117" s="51"/>
      <c r="CN117" s="51"/>
      <c r="CO117" s="51"/>
      <c r="CP117" s="51"/>
      <c r="CQ117" s="51"/>
      <c r="CR117" s="51"/>
      <c r="CS117" s="51"/>
      <c r="CT117" s="51"/>
      <c r="CU117" s="51"/>
      <c r="CV117" s="51"/>
      <c r="CW117" s="51"/>
      <c r="CX117" s="51"/>
      <c r="CY117" s="51"/>
      <c r="CZ117" s="51"/>
      <c r="DA117" s="51"/>
      <c r="DB117" s="51"/>
      <c r="DC117" s="51"/>
      <c r="DD117" s="51"/>
      <c r="DE117" s="51"/>
      <c r="DF117" s="51"/>
      <c r="DG117" s="51"/>
      <c r="DH117" s="51"/>
      <c r="DI117" s="51"/>
      <c r="DJ117" s="51"/>
      <c r="DK117" s="51"/>
      <c r="DL117" s="51"/>
      <c r="DM117" s="51"/>
      <c r="DN117" s="51"/>
      <c r="DO117" s="51"/>
      <c r="DP117" s="51"/>
      <c r="DQ117" s="51"/>
      <c r="DR117" s="51"/>
      <c r="DS117" s="51"/>
      <c r="DT117" s="51"/>
      <c r="DU117" s="51"/>
      <c r="DV117" s="51"/>
      <c r="DW117" s="51"/>
      <c r="DX117" s="51"/>
      <c r="DY117" s="51"/>
      <c r="DZ117" s="51"/>
      <c r="EA117" s="51"/>
      <c r="EB117" s="51"/>
      <c r="EC117" s="51"/>
      <c r="ED117" s="51"/>
      <c r="EE117" s="51"/>
      <c r="EF117" s="51"/>
      <c r="EG117" s="51"/>
      <c r="EH117" s="51"/>
      <c r="EI117" s="51"/>
      <c r="EJ117" s="51"/>
      <c r="EK117" s="51"/>
      <c r="EL117" s="51"/>
      <c r="EM117" s="51"/>
      <c r="EN117" s="51"/>
      <c r="EO117" s="51"/>
      <c r="EP117" s="51"/>
      <c r="EQ117" s="51"/>
      <c r="ER117" s="51"/>
      <c r="ES117" s="51"/>
      <c r="ET117" s="51"/>
      <c r="EU117" s="51"/>
      <c r="EV117" s="51"/>
      <c r="EW117" s="51"/>
    </row>
    <row r="118" spans="1:153" s="57" customFormat="1" ht="51" customHeight="1" x14ac:dyDescent="0.15">
      <c r="A118" s="418"/>
      <c r="B118" s="365" t="s">
        <v>232</v>
      </c>
      <c r="C118" s="365" t="s">
        <v>231</v>
      </c>
      <c r="D118" s="395" t="s">
        <v>227</v>
      </c>
      <c r="E118" s="339">
        <f>VLOOKUP(B118,'EN 54'!D19:H502,5,0)</f>
        <v>74</v>
      </c>
      <c r="F118" s="396" t="s">
        <v>699</v>
      </c>
      <c r="G118" s="397" t="s">
        <v>3</v>
      </c>
      <c r="H118" s="397"/>
      <c r="I118" s="397"/>
      <c r="J118" s="85" t="s">
        <v>874</v>
      </c>
      <c r="K118" s="85" t="s">
        <v>608</v>
      </c>
      <c r="L118" s="400" t="s">
        <v>638</v>
      </c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51"/>
      <c r="BW118" s="51"/>
      <c r="BX118" s="51"/>
      <c r="BY118" s="51"/>
      <c r="BZ118" s="51"/>
      <c r="CA118" s="51"/>
      <c r="CB118" s="51"/>
      <c r="CC118" s="51"/>
      <c r="CD118" s="51"/>
      <c r="CE118" s="51"/>
      <c r="CF118" s="51"/>
      <c r="CG118" s="51"/>
      <c r="CH118" s="51"/>
      <c r="CI118" s="51"/>
      <c r="CJ118" s="51"/>
      <c r="CK118" s="51"/>
      <c r="CL118" s="51"/>
      <c r="CM118" s="51"/>
      <c r="CN118" s="51"/>
      <c r="CO118" s="51"/>
      <c r="CP118" s="51"/>
      <c r="CQ118" s="51"/>
      <c r="CR118" s="51"/>
      <c r="CS118" s="51"/>
      <c r="CT118" s="51"/>
      <c r="CU118" s="51"/>
      <c r="CV118" s="51"/>
      <c r="CW118" s="51"/>
      <c r="CX118" s="51"/>
      <c r="CY118" s="51"/>
      <c r="CZ118" s="51"/>
      <c r="DA118" s="51"/>
      <c r="DB118" s="51"/>
      <c r="DC118" s="51"/>
      <c r="DD118" s="51"/>
      <c r="DE118" s="51"/>
      <c r="DF118" s="51"/>
      <c r="DG118" s="51"/>
      <c r="DH118" s="51"/>
      <c r="DI118" s="51"/>
      <c r="DJ118" s="51"/>
      <c r="DK118" s="51"/>
      <c r="DL118" s="51"/>
      <c r="DM118" s="51"/>
      <c r="DN118" s="51"/>
      <c r="DO118" s="51"/>
      <c r="DP118" s="51"/>
      <c r="DQ118" s="51"/>
      <c r="DR118" s="51"/>
      <c r="DS118" s="51"/>
      <c r="DT118" s="51"/>
      <c r="DU118" s="51"/>
      <c r="DV118" s="51"/>
      <c r="DW118" s="51"/>
      <c r="DX118" s="51"/>
      <c r="DY118" s="51"/>
      <c r="DZ118" s="51"/>
      <c r="EA118" s="51"/>
      <c r="EB118" s="51"/>
      <c r="EC118" s="51"/>
      <c r="ED118" s="51"/>
      <c r="EE118" s="51"/>
      <c r="EF118" s="51"/>
      <c r="EG118" s="51"/>
      <c r="EH118" s="51"/>
      <c r="EI118" s="51"/>
      <c r="EJ118" s="51"/>
      <c r="EK118" s="51"/>
      <c r="EL118" s="51"/>
      <c r="EM118" s="51"/>
      <c r="EN118" s="51"/>
      <c r="EO118" s="51"/>
      <c r="EP118" s="51"/>
      <c r="EQ118" s="51"/>
      <c r="ER118" s="51"/>
      <c r="ES118" s="51"/>
      <c r="ET118" s="51"/>
      <c r="EU118" s="51"/>
      <c r="EV118" s="51"/>
      <c r="EW118" s="51"/>
    </row>
    <row r="119" spans="1:153" s="61" customFormat="1" ht="12.75" x14ac:dyDescent="0.15">
      <c r="A119" s="593" t="s">
        <v>233</v>
      </c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5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</row>
    <row r="120" spans="1:153" s="57" customFormat="1" ht="11.25" x14ac:dyDescent="0.15">
      <c r="A120" s="100" t="s">
        <v>234</v>
      </c>
      <c r="B120" s="100"/>
      <c r="C120" s="100"/>
      <c r="D120" s="100"/>
      <c r="E120" s="100"/>
      <c r="F120" s="100"/>
      <c r="G120" s="100"/>
      <c r="H120" s="100"/>
      <c r="I120" s="100"/>
      <c r="J120" s="100"/>
      <c r="K120" s="100"/>
      <c r="L120" s="100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</row>
    <row r="121" spans="1:153" s="61" customFormat="1" ht="51" customHeight="1" x14ac:dyDescent="0.2">
      <c r="A121" s="119"/>
      <c r="B121" s="349" t="s">
        <v>1121</v>
      </c>
      <c r="C121" s="349" t="s">
        <v>1827</v>
      </c>
      <c r="D121" s="353" t="s">
        <v>1122</v>
      </c>
      <c r="E121" s="339">
        <f>VLOOKUP(B121,'EN 54'!D5:H488,5,0)</f>
        <v>6942</v>
      </c>
      <c r="F121" s="110" t="s">
        <v>699</v>
      </c>
      <c r="G121" s="85" t="s">
        <v>3</v>
      </c>
      <c r="H121" s="85"/>
      <c r="I121" s="85"/>
      <c r="J121" s="85" t="s">
        <v>874</v>
      </c>
      <c r="K121" s="85" t="s">
        <v>608</v>
      </c>
      <c r="L121" s="86" t="s">
        <v>683</v>
      </c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</row>
    <row r="122" spans="1:153" s="61" customFormat="1" ht="51" customHeight="1" x14ac:dyDescent="0.15">
      <c r="A122" s="59"/>
      <c r="B122" s="349" t="s">
        <v>235</v>
      </c>
      <c r="C122" s="349" t="s">
        <v>236</v>
      </c>
      <c r="D122" s="353" t="s">
        <v>237</v>
      </c>
      <c r="E122" s="339">
        <f>VLOOKUP(B122,'EN 54'!D6:H489,5,0)</f>
        <v>14359</v>
      </c>
      <c r="F122" s="110" t="s">
        <v>699</v>
      </c>
      <c r="G122" s="85" t="s">
        <v>3</v>
      </c>
      <c r="H122" s="85"/>
      <c r="I122" s="85"/>
      <c r="J122" s="85" t="s">
        <v>874</v>
      </c>
      <c r="K122" s="85" t="s">
        <v>608</v>
      </c>
      <c r="L122" s="86" t="s">
        <v>683</v>
      </c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</row>
    <row r="123" spans="1:153" s="61" customFormat="1" ht="51" customHeight="1" x14ac:dyDescent="0.15">
      <c r="A123" s="59"/>
      <c r="B123" s="349" t="s">
        <v>238</v>
      </c>
      <c r="C123" s="349" t="s">
        <v>239</v>
      </c>
      <c r="D123" s="353" t="s">
        <v>240</v>
      </c>
      <c r="E123" s="339">
        <f>VLOOKUP(B123,'EN 54'!D7:H490,5,0)</f>
        <v>12406</v>
      </c>
      <c r="F123" s="110" t="s">
        <v>699</v>
      </c>
      <c r="G123" s="85" t="s">
        <v>3</v>
      </c>
      <c r="H123" s="85"/>
      <c r="I123" s="85"/>
      <c r="J123" s="85" t="s">
        <v>874</v>
      </c>
      <c r="K123" s="85" t="s">
        <v>608</v>
      </c>
      <c r="L123" s="86" t="s">
        <v>683</v>
      </c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</row>
    <row r="124" spans="1:153" s="61" customFormat="1" ht="51" customHeight="1" x14ac:dyDescent="0.15">
      <c r="A124" s="59"/>
      <c r="B124" s="349" t="s">
        <v>241</v>
      </c>
      <c r="C124" s="348" t="s">
        <v>242</v>
      </c>
      <c r="D124" s="338" t="s">
        <v>243</v>
      </c>
      <c r="E124" s="339">
        <f>VLOOKUP(B124,'EN 54'!D8:H491,5,0)</f>
        <v>11534</v>
      </c>
      <c r="F124" s="110" t="s">
        <v>699</v>
      </c>
      <c r="G124" s="85" t="s">
        <v>3</v>
      </c>
      <c r="H124" s="85"/>
      <c r="I124" s="85"/>
      <c r="J124" s="85" t="s">
        <v>874</v>
      </c>
      <c r="K124" s="85" t="s">
        <v>608</v>
      </c>
      <c r="L124" s="86" t="s">
        <v>683</v>
      </c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</row>
    <row r="125" spans="1:153" s="61" customFormat="1" ht="33.75" customHeight="1" x14ac:dyDescent="0.15">
      <c r="A125" s="59"/>
      <c r="B125" s="350" t="s">
        <v>244</v>
      </c>
      <c r="C125" s="350" t="s">
        <v>245</v>
      </c>
      <c r="D125" s="338" t="s">
        <v>696</v>
      </c>
      <c r="E125" s="339">
        <f>VLOOKUP(B125,'EN 54'!D9:H492,5,0)</f>
        <v>6682</v>
      </c>
      <c r="F125" s="110" t="s">
        <v>699</v>
      </c>
      <c r="G125" s="85" t="s">
        <v>3</v>
      </c>
      <c r="H125" s="85"/>
      <c r="I125" s="85"/>
      <c r="J125" s="85" t="s">
        <v>874</v>
      </c>
      <c r="K125" s="85" t="s">
        <v>608</v>
      </c>
      <c r="L125" s="86" t="s">
        <v>683</v>
      </c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</row>
    <row r="126" spans="1:153" ht="51" customHeight="1" x14ac:dyDescent="0.15">
      <c r="A126" s="56"/>
      <c r="B126" s="349" t="s">
        <v>246</v>
      </c>
      <c r="C126" s="370" t="s">
        <v>247</v>
      </c>
      <c r="D126" s="338" t="s">
        <v>695</v>
      </c>
      <c r="E126" s="339">
        <f>VLOOKUP(B126,'EN 54'!D10:H493,5,0)</f>
        <v>1868</v>
      </c>
      <c r="F126" s="110" t="s">
        <v>699</v>
      </c>
      <c r="G126" s="341" t="s">
        <v>3</v>
      </c>
      <c r="H126" s="341"/>
      <c r="I126" s="341"/>
      <c r="J126" s="85" t="s">
        <v>874</v>
      </c>
      <c r="K126" s="85" t="s">
        <v>608</v>
      </c>
      <c r="L126" s="347" t="s">
        <v>683</v>
      </c>
    </row>
    <row r="127" spans="1:153" ht="51" customHeight="1" x14ac:dyDescent="0.15">
      <c r="A127" s="56"/>
      <c r="B127" s="349" t="s">
        <v>248</v>
      </c>
      <c r="C127" s="370" t="s">
        <v>249</v>
      </c>
      <c r="D127" s="338" t="s">
        <v>748</v>
      </c>
      <c r="E127" s="339">
        <f>VLOOKUP(B127,'EN 54'!D11:H494,5,0)</f>
        <v>1872</v>
      </c>
      <c r="F127" s="110" t="s">
        <v>699</v>
      </c>
      <c r="G127" s="341" t="s">
        <v>3</v>
      </c>
      <c r="H127" s="341"/>
      <c r="I127" s="341"/>
      <c r="J127" s="85" t="s">
        <v>874</v>
      </c>
      <c r="K127" s="85" t="s">
        <v>608</v>
      </c>
      <c r="L127" s="347" t="s">
        <v>684</v>
      </c>
    </row>
    <row r="128" spans="1:153" ht="51" customHeight="1" x14ac:dyDescent="0.15">
      <c r="A128" s="56"/>
      <c r="B128" s="349" t="s">
        <v>250</v>
      </c>
      <c r="C128" s="370" t="s">
        <v>251</v>
      </c>
      <c r="D128" s="338" t="s">
        <v>697</v>
      </c>
      <c r="E128" s="339">
        <f>VLOOKUP(B128,'EN 54'!D12:H495,5,0)</f>
        <v>1185</v>
      </c>
      <c r="F128" s="110" t="s">
        <v>699</v>
      </c>
      <c r="G128" s="341" t="s">
        <v>3</v>
      </c>
      <c r="H128" s="341"/>
      <c r="I128" s="341"/>
      <c r="J128" s="85" t="s">
        <v>874</v>
      </c>
      <c r="K128" s="85" t="s">
        <v>608</v>
      </c>
      <c r="L128" s="347" t="s">
        <v>684</v>
      </c>
    </row>
    <row r="129" spans="1:153" ht="51" customHeight="1" x14ac:dyDescent="0.15">
      <c r="A129" s="56"/>
      <c r="B129" s="349" t="s">
        <v>252</v>
      </c>
      <c r="C129" s="370" t="s">
        <v>253</v>
      </c>
      <c r="D129" s="338" t="s">
        <v>698</v>
      </c>
      <c r="E129" s="339">
        <f>VLOOKUP(B129,'EN 54'!D13:H496,5,0)</f>
        <v>1037</v>
      </c>
      <c r="F129" s="110" t="s">
        <v>699</v>
      </c>
      <c r="G129" s="341" t="s">
        <v>3</v>
      </c>
      <c r="H129" s="341"/>
      <c r="I129" s="341"/>
      <c r="J129" s="85" t="s">
        <v>874</v>
      </c>
      <c r="K129" s="85" t="s">
        <v>608</v>
      </c>
      <c r="L129" s="347" t="s">
        <v>684</v>
      </c>
    </row>
    <row r="130" spans="1:153" ht="11.25" x14ac:dyDescent="0.15">
      <c r="A130" s="327" t="s">
        <v>254</v>
      </c>
      <c r="B130" s="327"/>
      <c r="C130" s="327"/>
      <c r="D130" s="327"/>
      <c r="E130" s="327"/>
      <c r="F130" s="327"/>
      <c r="G130" s="327"/>
      <c r="H130" s="327"/>
      <c r="I130" s="327"/>
      <c r="J130" s="327"/>
      <c r="K130" s="327"/>
      <c r="L130" s="327"/>
    </row>
    <row r="131" spans="1:153" s="586" customFormat="1" ht="51" customHeight="1" x14ac:dyDescent="0.15">
      <c r="A131" s="576"/>
      <c r="B131" s="577" t="s">
        <v>255</v>
      </c>
      <c r="C131" s="578" t="s">
        <v>690</v>
      </c>
      <c r="D131" s="579" t="s">
        <v>256</v>
      </c>
      <c r="E131" s="580" t="s">
        <v>2742</v>
      </c>
      <c r="F131" s="581" t="s">
        <v>699</v>
      </c>
      <c r="G131" s="582" t="s">
        <v>3</v>
      </c>
      <c r="H131" s="582"/>
      <c r="I131" s="582"/>
      <c r="J131" s="583" t="s">
        <v>874</v>
      </c>
      <c r="K131" s="583" t="s">
        <v>608</v>
      </c>
      <c r="L131" s="584" t="s">
        <v>683</v>
      </c>
      <c r="M131" s="585"/>
      <c r="N131" s="585"/>
      <c r="O131" s="585"/>
      <c r="P131" s="585"/>
      <c r="Q131" s="585"/>
      <c r="R131" s="585"/>
      <c r="S131" s="585"/>
      <c r="T131" s="585"/>
      <c r="U131" s="585"/>
      <c r="V131" s="585"/>
      <c r="W131" s="585"/>
      <c r="X131" s="585"/>
      <c r="Y131" s="585"/>
      <c r="Z131" s="585"/>
      <c r="AA131" s="585"/>
      <c r="AB131" s="585"/>
      <c r="AC131" s="585"/>
      <c r="AD131" s="585"/>
      <c r="AE131" s="585"/>
      <c r="AF131" s="585"/>
      <c r="AG131" s="585"/>
      <c r="AH131" s="585"/>
      <c r="AI131" s="585"/>
      <c r="AJ131" s="585"/>
      <c r="AK131" s="585"/>
      <c r="AL131" s="585"/>
      <c r="AM131" s="585"/>
      <c r="AN131" s="585"/>
      <c r="AO131" s="585"/>
      <c r="AP131" s="585"/>
      <c r="AQ131" s="585"/>
      <c r="AR131" s="585"/>
      <c r="AS131" s="585"/>
      <c r="AT131" s="585"/>
      <c r="AU131" s="585"/>
      <c r="AV131" s="585"/>
      <c r="AW131" s="585"/>
      <c r="AX131" s="585"/>
      <c r="AY131" s="585"/>
      <c r="AZ131" s="585"/>
      <c r="BA131" s="585"/>
      <c r="BB131" s="585"/>
      <c r="BC131" s="585"/>
      <c r="BD131" s="585"/>
      <c r="BE131" s="585"/>
      <c r="BF131" s="585"/>
      <c r="BG131" s="585"/>
      <c r="BH131" s="585"/>
      <c r="BI131" s="585"/>
      <c r="BJ131" s="585"/>
      <c r="BK131" s="585"/>
      <c r="BL131" s="585"/>
      <c r="BM131" s="585"/>
      <c r="BN131" s="585"/>
      <c r="BO131" s="585"/>
      <c r="BP131" s="585"/>
      <c r="BQ131" s="585"/>
      <c r="BR131" s="585"/>
      <c r="BS131" s="585"/>
      <c r="BT131" s="585"/>
      <c r="BU131" s="585"/>
      <c r="BV131" s="585"/>
      <c r="BW131" s="585"/>
      <c r="BX131" s="585"/>
      <c r="BY131" s="585"/>
      <c r="BZ131" s="585"/>
      <c r="CA131" s="585"/>
      <c r="CB131" s="585"/>
      <c r="CC131" s="585"/>
      <c r="CD131" s="585"/>
      <c r="CE131" s="585"/>
      <c r="CF131" s="585"/>
      <c r="CG131" s="585"/>
      <c r="CH131" s="585"/>
      <c r="CI131" s="585"/>
      <c r="CJ131" s="585"/>
      <c r="CK131" s="585"/>
      <c r="CL131" s="585"/>
      <c r="CM131" s="585"/>
      <c r="CN131" s="585"/>
      <c r="CO131" s="585"/>
      <c r="CP131" s="585"/>
      <c r="CQ131" s="585"/>
      <c r="CR131" s="585"/>
      <c r="CS131" s="585"/>
      <c r="CT131" s="585"/>
      <c r="CU131" s="585"/>
      <c r="CV131" s="585"/>
      <c r="CW131" s="585"/>
      <c r="CX131" s="585"/>
      <c r="CY131" s="585"/>
      <c r="CZ131" s="585"/>
      <c r="DA131" s="585"/>
      <c r="DB131" s="585"/>
      <c r="DC131" s="585"/>
      <c r="DD131" s="585"/>
      <c r="DE131" s="585"/>
      <c r="DF131" s="585"/>
      <c r="DG131" s="585"/>
      <c r="DH131" s="585"/>
      <c r="DI131" s="585"/>
      <c r="DJ131" s="585"/>
      <c r="DK131" s="585"/>
      <c r="DL131" s="585"/>
      <c r="DM131" s="585"/>
      <c r="DN131" s="585"/>
      <c r="DO131" s="585"/>
      <c r="DP131" s="585"/>
      <c r="DQ131" s="585"/>
      <c r="DR131" s="585"/>
      <c r="DS131" s="585"/>
      <c r="DT131" s="585"/>
      <c r="DU131" s="585"/>
      <c r="DV131" s="585"/>
      <c r="DW131" s="585"/>
      <c r="DX131" s="585"/>
      <c r="DY131" s="585"/>
      <c r="DZ131" s="585"/>
      <c r="EA131" s="585"/>
      <c r="EB131" s="585"/>
      <c r="EC131" s="585"/>
      <c r="ED131" s="585"/>
      <c r="EE131" s="585"/>
      <c r="EF131" s="585"/>
      <c r="EG131" s="585"/>
      <c r="EH131" s="585"/>
      <c r="EI131" s="585"/>
      <c r="EJ131" s="585"/>
      <c r="EK131" s="585"/>
      <c r="EL131" s="585"/>
      <c r="EM131" s="585"/>
      <c r="EN131" s="585"/>
      <c r="EO131" s="585"/>
      <c r="EP131" s="585"/>
      <c r="EQ131" s="585"/>
      <c r="ER131" s="585"/>
      <c r="ES131" s="585"/>
      <c r="ET131" s="585"/>
      <c r="EU131" s="585"/>
      <c r="EV131" s="585"/>
      <c r="EW131" s="585"/>
    </row>
    <row r="132" spans="1:153" s="586" customFormat="1" ht="51" customHeight="1" x14ac:dyDescent="0.2">
      <c r="A132" s="587"/>
      <c r="B132" s="577" t="s">
        <v>257</v>
      </c>
      <c r="C132" s="578" t="s">
        <v>691</v>
      </c>
      <c r="D132" s="579" t="s">
        <v>258</v>
      </c>
      <c r="E132" s="580" t="s">
        <v>2742</v>
      </c>
      <c r="F132" s="581" t="s">
        <v>699</v>
      </c>
      <c r="G132" s="582" t="s">
        <v>3</v>
      </c>
      <c r="H132" s="582"/>
      <c r="I132" s="582"/>
      <c r="J132" s="583" t="s">
        <v>874</v>
      </c>
      <c r="K132" s="583" t="s">
        <v>608</v>
      </c>
      <c r="L132" s="584" t="s">
        <v>683</v>
      </c>
      <c r="M132" s="585"/>
      <c r="N132" s="585"/>
      <c r="O132" s="585"/>
      <c r="P132" s="585"/>
      <c r="Q132" s="585"/>
      <c r="R132" s="585"/>
      <c r="S132" s="585"/>
      <c r="T132" s="585"/>
      <c r="U132" s="585"/>
      <c r="V132" s="585"/>
      <c r="W132" s="585"/>
      <c r="X132" s="585"/>
      <c r="Y132" s="585"/>
      <c r="Z132" s="585"/>
      <c r="AA132" s="585"/>
      <c r="AB132" s="585"/>
      <c r="AC132" s="585"/>
      <c r="AD132" s="585"/>
      <c r="AE132" s="585"/>
      <c r="AF132" s="585"/>
      <c r="AG132" s="585"/>
      <c r="AH132" s="585"/>
      <c r="AI132" s="585"/>
      <c r="AJ132" s="585"/>
      <c r="AK132" s="585"/>
      <c r="AL132" s="585"/>
      <c r="AM132" s="585"/>
      <c r="AN132" s="585"/>
      <c r="AO132" s="585"/>
      <c r="AP132" s="585"/>
      <c r="AQ132" s="585"/>
      <c r="AR132" s="585"/>
      <c r="AS132" s="585"/>
      <c r="AT132" s="585"/>
      <c r="AU132" s="585"/>
      <c r="AV132" s="585"/>
      <c r="AW132" s="585"/>
      <c r="AX132" s="585"/>
      <c r="AY132" s="585"/>
      <c r="AZ132" s="585"/>
      <c r="BA132" s="585"/>
      <c r="BB132" s="585"/>
      <c r="BC132" s="585"/>
      <c r="BD132" s="585"/>
      <c r="BE132" s="585"/>
      <c r="BF132" s="585"/>
      <c r="BG132" s="585"/>
      <c r="BH132" s="585"/>
      <c r="BI132" s="585"/>
      <c r="BJ132" s="585"/>
      <c r="BK132" s="585"/>
      <c r="BL132" s="585"/>
      <c r="BM132" s="585"/>
      <c r="BN132" s="585"/>
      <c r="BO132" s="585"/>
      <c r="BP132" s="585"/>
      <c r="BQ132" s="585"/>
      <c r="BR132" s="585"/>
      <c r="BS132" s="585"/>
      <c r="BT132" s="585"/>
      <c r="BU132" s="585"/>
      <c r="BV132" s="585"/>
      <c r="BW132" s="585"/>
      <c r="BX132" s="585"/>
      <c r="BY132" s="585"/>
      <c r="BZ132" s="585"/>
      <c r="CA132" s="585"/>
      <c r="CB132" s="585"/>
      <c r="CC132" s="585"/>
      <c r="CD132" s="585"/>
      <c r="CE132" s="585"/>
      <c r="CF132" s="585"/>
      <c r="CG132" s="585"/>
      <c r="CH132" s="585"/>
      <c r="CI132" s="585"/>
      <c r="CJ132" s="585"/>
      <c r="CK132" s="585"/>
      <c r="CL132" s="585"/>
      <c r="CM132" s="585"/>
      <c r="CN132" s="585"/>
      <c r="CO132" s="585"/>
      <c r="CP132" s="585"/>
      <c r="CQ132" s="585"/>
      <c r="CR132" s="585"/>
      <c r="CS132" s="585"/>
      <c r="CT132" s="585"/>
      <c r="CU132" s="585"/>
      <c r="CV132" s="585"/>
      <c r="CW132" s="585"/>
      <c r="CX132" s="585"/>
      <c r="CY132" s="585"/>
      <c r="CZ132" s="585"/>
      <c r="DA132" s="585"/>
      <c r="DB132" s="585"/>
      <c r="DC132" s="585"/>
      <c r="DD132" s="585"/>
      <c r="DE132" s="585"/>
      <c r="DF132" s="585"/>
      <c r="DG132" s="585"/>
      <c r="DH132" s="585"/>
      <c r="DI132" s="585"/>
      <c r="DJ132" s="585"/>
      <c r="DK132" s="585"/>
      <c r="DL132" s="585"/>
      <c r="DM132" s="585"/>
      <c r="DN132" s="585"/>
      <c r="DO132" s="585"/>
      <c r="DP132" s="585"/>
      <c r="DQ132" s="585"/>
      <c r="DR132" s="585"/>
      <c r="DS132" s="585"/>
      <c r="DT132" s="585"/>
      <c r="DU132" s="585"/>
      <c r="DV132" s="585"/>
      <c r="DW132" s="585"/>
      <c r="DX132" s="585"/>
      <c r="DY132" s="585"/>
      <c r="DZ132" s="585"/>
      <c r="EA132" s="585"/>
      <c r="EB132" s="585"/>
      <c r="EC132" s="585"/>
      <c r="ED132" s="585"/>
      <c r="EE132" s="585"/>
      <c r="EF132" s="585"/>
      <c r="EG132" s="585"/>
      <c r="EH132" s="585"/>
      <c r="EI132" s="585"/>
      <c r="EJ132" s="585"/>
      <c r="EK132" s="585"/>
      <c r="EL132" s="585"/>
      <c r="EM132" s="585"/>
      <c r="EN132" s="585"/>
      <c r="EO132" s="585"/>
      <c r="EP132" s="585"/>
      <c r="EQ132" s="585"/>
      <c r="ER132" s="585"/>
      <c r="ES132" s="585"/>
      <c r="ET132" s="585"/>
      <c r="EU132" s="585"/>
      <c r="EV132" s="585"/>
      <c r="EW132" s="585"/>
    </row>
    <row r="133" spans="1:153" s="586" customFormat="1" ht="51" customHeight="1" x14ac:dyDescent="0.15">
      <c r="A133" s="576"/>
      <c r="B133" s="577" t="s">
        <v>259</v>
      </c>
      <c r="C133" s="578" t="s">
        <v>692</v>
      </c>
      <c r="D133" s="579" t="s">
        <v>260</v>
      </c>
      <c r="E133" s="580" t="s">
        <v>2742</v>
      </c>
      <c r="F133" s="581" t="s">
        <v>699</v>
      </c>
      <c r="G133" s="582" t="s">
        <v>230</v>
      </c>
      <c r="H133" s="582"/>
      <c r="I133" s="582"/>
      <c r="J133" s="583" t="s">
        <v>874</v>
      </c>
      <c r="K133" s="583" t="s">
        <v>608</v>
      </c>
      <c r="L133" s="584" t="s">
        <v>683</v>
      </c>
      <c r="M133" s="585"/>
      <c r="N133" s="585"/>
      <c r="O133" s="585"/>
      <c r="P133" s="585"/>
      <c r="Q133" s="585"/>
      <c r="R133" s="585"/>
      <c r="S133" s="585"/>
      <c r="T133" s="585"/>
      <c r="U133" s="585"/>
      <c r="V133" s="585"/>
      <c r="W133" s="585"/>
      <c r="X133" s="585"/>
      <c r="Y133" s="585"/>
      <c r="Z133" s="585"/>
      <c r="AA133" s="585"/>
      <c r="AB133" s="585"/>
      <c r="AC133" s="585"/>
      <c r="AD133" s="585"/>
      <c r="AE133" s="585"/>
      <c r="AF133" s="585"/>
      <c r="AG133" s="585"/>
      <c r="AH133" s="585"/>
      <c r="AI133" s="585"/>
      <c r="AJ133" s="585"/>
      <c r="AK133" s="585"/>
      <c r="AL133" s="585"/>
      <c r="AM133" s="585"/>
      <c r="AN133" s="585"/>
      <c r="AO133" s="585"/>
      <c r="AP133" s="585"/>
      <c r="AQ133" s="585"/>
      <c r="AR133" s="585"/>
      <c r="AS133" s="585"/>
      <c r="AT133" s="585"/>
      <c r="AU133" s="585"/>
      <c r="AV133" s="585"/>
      <c r="AW133" s="585"/>
      <c r="AX133" s="585"/>
      <c r="AY133" s="585"/>
      <c r="AZ133" s="585"/>
      <c r="BA133" s="585"/>
      <c r="BB133" s="585"/>
      <c r="BC133" s="585"/>
      <c r="BD133" s="585"/>
      <c r="BE133" s="585"/>
      <c r="BF133" s="585"/>
      <c r="BG133" s="585"/>
      <c r="BH133" s="585"/>
      <c r="BI133" s="585"/>
      <c r="BJ133" s="585"/>
      <c r="BK133" s="585"/>
      <c r="BL133" s="585"/>
      <c r="BM133" s="585"/>
      <c r="BN133" s="585"/>
      <c r="BO133" s="585"/>
      <c r="BP133" s="585"/>
      <c r="BQ133" s="585"/>
      <c r="BR133" s="585"/>
      <c r="BS133" s="585"/>
      <c r="BT133" s="585"/>
      <c r="BU133" s="585"/>
      <c r="BV133" s="585"/>
      <c r="BW133" s="585"/>
      <c r="BX133" s="585"/>
      <c r="BY133" s="585"/>
      <c r="BZ133" s="585"/>
      <c r="CA133" s="585"/>
      <c r="CB133" s="585"/>
      <c r="CC133" s="585"/>
      <c r="CD133" s="585"/>
      <c r="CE133" s="585"/>
      <c r="CF133" s="585"/>
      <c r="CG133" s="585"/>
      <c r="CH133" s="585"/>
      <c r="CI133" s="585"/>
      <c r="CJ133" s="585"/>
      <c r="CK133" s="585"/>
      <c r="CL133" s="585"/>
      <c r="CM133" s="585"/>
      <c r="CN133" s="585"/>
      <c r="CO133" s="585"/>
      <c r="CP133" s="585"/>
      <c r="CQ133" s="585"/>
      <c r="CR133" s="585"/>
      <c r="CS133" s="585"/>
      <c r="CT133" s="585"/>
      <c r="CU133" s="585"/>
      <c r="CV133" s="585"/>
      <c r="CW133" s="585"/>
      <c r="CX133" s="585"/>
      <c r="CY133" s="585"/>
      <c r="CZ133" s="585"/>
      <c r="DA133" s="585"/>
      <c r="DB133" s="585"/>
      <c r="DC133" s="585"/>
      <c r="DD133" s="585"/>
      <c r="DE133" s="585"/>
      <c r="DF133" s="585"/>
      <c r="DG133" s="585"/>
      <c r="DH133" s="585"/>
      <c r="DI133" s="585"/>
      <c r="DJ133" s="585"/>
      <c r="DK133" s="585"/>
      <c r="DL133" s="585"/>
      <c r="DM133" s="585"/>
      <c r="DN133" s="585"/>
      <c r="DO133" s="585"/>
      <c r="DP133" s="585"/>
      <c r="DQ133" s="585"/>
      <c r="DR133" s="585"/>
      <c r="DS133" s="585"/>
      <c r="DT133" s="585"/>
      <c r="DU133" s="585"/>
      <c r="DV133" s="585"/>
      <c r="DW133" s="585"/>
      <c r="DX133" s="585"/>
      <c r="DY133" s="585"/>
      <c r="DZ133" s="585"/>
      <c r="EA133" s="585"/>
      <c r="EB133" s="585"/>
      <c r="EC133" s="585"/>
      <c r="ED133" s="585"/>
      <c r="EE133" s="585"/>
      <c r="EF133" s="585"/>
      <c r="EG133" s="585"/>
      <c r="EH133" s="585"/>
      <c r="EI133" s="585"/>
      <c r="EJ133" s="585"/>
      <c r="EK133" s="585"/>
      <c r="EL133" s="585"/>
      <c r="EM133" s="585"/>
      <c r="EN133" s="585"/>
      <c r="EO133" s="585"/>
      <c r="EP133" s="585"/>
      <c r="EQ133" s="585"/>
      <c r="ER133" s="585"/>
      <c r="ES133" s="585"/>
      <c r="ET133" s="585"/>
      <c r="EU133" s="585"/>
      <c r="EV133" s="585"/>
      <c r="EW133" s="585"/>
    </row>
    <row r="134" spans="1:153" s="61" customFormat="1" ht="11.25" x14ac:dyDescent="0.15">
      <c r="A134" s="327" t="s">
        <v>261</v>
      </c>
      <c r="B134" s="327"/>
      <c r="C134" s="327"/>
      <c r="D134" s="327"/>
      <c r="E134" s="327"/>
      <c r="F134" s="327"/>
      <c r="G134" s="327"/>
      <c r="H134" s="327"/>
      <c r="I134" s="327"/>
      <c r="J134" s="327"/>
      <c r="K134" s="327"/>
      <c r="L134" s="379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</row>
    <row r="135" spans="1:153" s="589" customFormat="1" ht="54.75" customHeight="1" x14ac:dyDescent="0.15">
      <c r="A135" s="576"/>
      <c r="B135" s="577" t="s">
        <v>262</v>
      </c>
      <c r="C135" s="578" t="s">
        <v>693</v>
      </c>
      <c r="D135" s="579" t="s">
        <v>263</v>
      </c>
      <c r="E135" s="580" t="s">
        <v>2742</v>
      </c>
      <c r="F135" s="581" t="s">
        <v>699</v>
      </c>
      <c r="G135" s="582" t="s">
        <v>3</v>
      </c>
      <c r="H135" s="582"/>
      <c r="I135" s="582"/>
      <c r="J135" s="583" t="s">
        <v>874</v>
      </c>
      <c r="K135" s="583" t="s">
        <v>608</v>
      </c>
      <c r="L135" s="584" t="s">
        <v>683</v>
      </c>
      <c r="M135" s="588"/>
      <c r="N135" s="588"/>
      <c r="O135" s="588"/>
      <c r="P135" s="588"/>
      <c r="Q135" s="588"/>
      <c r="R135" s="588"/>
      <c r="S135" s="588"/>
      <c r="T135" s="588"/>
      <c r="U135" s="588"/>
      <c r="V135" s="588"/>
      <c r="W135" s="588"/>
      <c r="X135" s="588"/>
    </row>
    <row r="136" spans="1:153" s="61" customFormat="1" ht="54.75" customHeight="1" x14ac:dyDescent="0.15">
      <c r="A136" s="111"/>
      <c r="B136" s="380" t="s">
        <v>749</v>
      </c>
      <c r="C136" s="381" t="s">
        <v>750</v>
      </c>
      <c r="D136" s="382" t="s">
        <v>753</v>
      </c>
      <c r="E136" s="339">
        <f>VLOOKUP(B136,'EN 54'!D14:H497,5,0)</f>
        <v>2627</v>
      </c>
      <c r="F136" s="383" t="s">
        <v>699</v>
      </c>
      <c r="G136" s="85" t="s">
        <v>3</v>
      </c>
      <c r="H136" s="85"/>
      <c r="I136" s="85"/>
      <c r="J136" s="85" t="s">
        <v>874</v>
      </c>
      <c r="K136" s="85" t="s">
        <v>608</v>
      </c>
      <c r="L136" s="367" t="s">
        <v>685</v>
      </c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</row>
    <row r="137" spans="1:153" s="61" customFormat="1" ht="54.75" customHeight="1" x14ac:dyDescent="0.15">
      <c r="A137" s="111"/>
      <c r="B137" s="380" t="s">
        <v>752</v>
      </c>
      <c r="C137" s="381" t="s">
        <v>751</v>
      </c>
      <c r="D137" s="384" t="s">
        <v>765</v>
      </c>
      <c r="E137" s="339">
        <f>VLOOKUP(B137,'EN 54'!D15:H498,5,0)</f>
        <v>158</v>
      </c>
      <c r="F137" s="383" t="s">
        <v>699</v>
      </c>
      <c r="G137" s="85" t="s">
        <v>3</v>
      </c>
      <c r="H137" s="85"/>
      <c r="I137" s="85"/>
      <c r="J137" s="85" t="s">
        <v>874</v>
      </c>
      <c r="K137" s="85" t="s">
        <v>608</v>
      </c>
      <c r="L137" s="367" t="s">
        <v>685</v>
      </c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</row>
    <row r="138" spans="1:153" s="61" customFormat="1" ht="54.75" customHeight="1" x14ac:dyDescent="0.15">
      <c r="A138" s="111"/>
      <c r="B138" s="380" t="s">
        <v>755</v>
      </c>
      <c r="C138" s="381" t="s">
        <v>754</v>
      </c>
      <c r="D138" s="385" t="s">
        <v>264</v>
      </c>
      <c r="E138" s="339">
        <f>VLOOKUP(B138,'EN 54'!D16:H499,5,0)</f>
        <v>117</v>
      </c>
      <c r="F138" s="383" t="s">
        <v>699</v>
      </c>
      <c r="G138" s="85" t="s">
        <v>3</v>
      </c>
      <c r="H138" s="85"/>
      <c r="I138" s="85"/>
      <c r="J138" s="85" t="s">
        <v>874</v>
      </c>
      <c r="K138" s="85" t="s">
        <v>608</v>
      </c>
      <c r="L138" s="367" t="s">
        <v>685</v>
      </c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</row>
    <row r="139" spans="1:153" s="61" customFormat="1" ht="54.75" customHeight="1" x14ac:dyDescent="0.15">
      <c r="A139" s="336"/>
      <c r="B139" s="386" t="s">
        <v>757</v>
      </c>
      <c r="C139" s="387" t="s">
        <v>756</v>
      </c>
      <c r="D139" s="388" t="s">
        <v>763</v>
      </c>
      <c r="E139" s="339">
        <f>VLOOKUP(B139,'EN 54'!D17:H500,5,0)</f>
        <v>450</v>
      </c>
      <c r="F139" s="389" t="s">
        <v>699</v>
      </c>
      <c r="G139" s="390" t="s">
        <v>3</v>
      </c>
      <c r="H139" s="390"/>
      <c r="I139" s="390"/>
      <c r="J139" s="85" t="s">
        <v>874</v>
      </c>
      <c r="K139" s="85" t="s">
        <v>608</v>
      </c>
      <c r="L139" s="367" t="s">
        <v>639</v>
      </c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</row>
    <row r="140" spans="1:153" s="61" customFormat="1" ht="54.75" customHeight="1" x14ac:dyDescent="0.15">
      <c r="A140" s="111"/>
      <c r="B140" s="380" t="s">
        <v>759</v>
      </c>
      <c r="C140" s="391" t="s">
        <v>758</v>
      </c>
      <c r="D140" s="392" t="s">
        <v>764</v>
      </c>
      <c r="E140" s="339">
        <f>VLOOKUP(B140,'EN 54'!D18:H501,5,0)</f>
        <v>257</v>
      </c>
      <c r="F140" s="383" t="s">
        <v>699</v>
      </c>
      <c r="G140" s="85" t="s">
        <v>3</v>
      </c>
      <c r="H140" s="354" t="s">
        <v>735</v>
      </c>
      <c r="I140" s="354"/>
      <c r="J140" s="85" t="s">
        <v>874</v>
      </c>
      <c r="K140" s="85" t="s">
        <v>608</v>
      </c>
      <c r="L140" s="367" t="s">
        <v>685</v>
      </c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</row>
    <row r="141" spans="1:153" s="61" customFormat="1" ht="54.75" customHeight="1" x14ac:dyDescent="0.15">
      <c r="A141" s="111"/>
      <c r="B141" s="380" t="s">
        <v>781</v>
      </c>
      <c r="C141" s="391" t="s">
        <v>782</v>
      </c>
      <c r="D141" s="392" t="s">
        <v>786</v>
      </c>
      <c r="E141" s="339">
        <f>VLOOKUP(B141,'EN 54'!D19:H502,5,0)</f>
        <v>10041</v>
      </c>
      <c r="F141" s="383" t="s">
        <v>699</v>
      </c>
      <c r="G141" s="85" t="s">
        <v>3</v>
      </c>
      <c r="H141" s="354"/>
      <c r="I141" s="354"/>
      <c r="J141" s="85" t="s">
        <v>874</v>
      </c>
      <c r="K141" s="85" t="s">
        <v>608</v>
      </c>
      <c r="L141" s="367" t="s">
        <v>685</v>
      </c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</row>
    <row r="142" spans="1:153" s="61" customFormat="1" ht="54.75" customHeight="1" x14ac:dyDescent="0.15">
      <c r="A142" s="111"/>
      <c r="B142" s="380" t="s">
        <v>761</v>
      </c>
      <c r="C142" s="391" t="s">
        <v>760</v>
      </c>
      <c r="D142" s="393" t="s">
        <v>762</v>
      </c>
      <c r="E142" s="339">
        <f>VLOOKUP(B142,'EN 54'!D20:H503,5,0)</f>
        <v>12</v>
      </c>
      <c r="F142" s="383" t="s">
        <v>699</v>
      </c>
      <c r="G142" s="85" t="s">
        <v>3</v>
      </c>
      <c r="H142" s="354" t="s">
        <v>735</v>
      </c>
      <c r="I142" s="354"/>
      <c r="J142" s="85" t="s">
        <v>874</v>
      </c>
      <c r="K142" s="85" t="s">
        <v>608</v>
      </c>
      <c r="L142" s="367" t="s">
        <v>685</v>
      </c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</row>
    <row r="143" spans="1:153" s="57" customFormat="1" ht="51" customHeight="1" x14ac:dyDescent="0.15">
      <c r="A143" s="111"/>
      <c r="B143" s="380" t="s">
        <v>767</v>
      </c>
      <c r="C143" s="391" t="s">
        <v>766</v>
      </c>
      <c r="D143" s="393" t="s">
        <v>768</v>
      </c>
      <c r="E143" s="339">
        <f>VLOOKUP(B143,'EN 54'!D21:H504,5,0)</f>
        <v>5</v>
      </c>
      <c r="F143" s="383" t="s">
        <v>699</v>
      </c>
      <c r="G143" s="341" t="s">
        <v>3</v>
      </c>
      <c r="H143" s="354" t="s">
        <v>769</v>
      </c>
      <c r="I143" s="354"/>
      <c r="J143" s="85" t="s">
        <v>874</v>
      </c>
      <c r="K143" s="85" t="s">
        <v>608</v>
      </c>
      <c r="L143" s="351" t="s">
        <v>685</v>
      </c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51"/>
      <c r="AU143" s="51"/>
      <c r="AV143" s="51"/>
      <c r="AW143" s="51"/>
      <c r="AX143" s="51"/>
      <c r="AY143" s="51"/>
      <c r="AZ143" s="51"/>
      <c r="BA143" s="51"/>
      <c r="BB143" s="51"/>
      <c r="BC143" s="51"/>
      <c r="BD143" s="51"/>
      <c r="BE143" s="51"/>
      <c r="BF143" s="51"/>
      <c r="BG143" s="51"/>
      <c r="BH143" s="51"/>
      <c r="BI143" s="51"/>
      <c r="BJ143" s="51"/>
      <c r="BK143" s="51"/>
      <c r="BL143" s="51"/>
      <c r="BM143" s="51"/>
      <c r="BN143" s="51"/>
      <c r="BO143" s="51"/>
      <c r="BP143" s="51"/>
      <c r="BQ143" s="51"/>
      <c r="BR143" s="51"/>
      <c r="BS143" s="51"/>
      <c r="BT143" s="51"/>
      <c r="BU143" s="51"/>
      <c r="BV143" s="51"/>
      <c r="BW143" s="51"/>
      <c r="BX143" s="51"/>
      <c r="BY143" s="51"/>
      <c r="BZ143" s="51"/>
      <c r="CA143" s="51"/>
      <c r="CB143" s="51"/>
      <c r="CC143" s="51"/>
      <c r="CD143" s="51"/>
      <c r="CE143" s="51"/>
      <c r="CF143" s="51"/>
      <c r="CG143" s="51"/>
      <c r="CH143" s="51"/>
      <c r="CI143" s="51"/>
      <c r="CJ143" s="51"/>
      <c r="CK143" s="51"/>
      <c r="CL143" s="51"/>
      <c r="CM143" s="51"/>
      <c r="CN143" s="51"/>
      <c r="CO143" s="51"/>
      <c r="CP143" s="51"/>
      <c r="CQ143" s="51"/>
      <c r="CR143" s="51"/>
      <c r="CS143" s="51"/>
      <c r="CT143" s="51"/>
      <c r="CU143" s="51"/>
      <c r="CV143" s="51"/>
      <c r="CW143" s="51"/>
      <c r="CX143" s="51"/>
      <c r="CY143" s="51"/>
      <c r="CZ143" s="51"/>
      <c r="DA143" s="51"/>
      <c r="DB143" s="51"/>
      <c r="DC143" s="51"/>
      <c r="DD143" s="51"/>
      <c r="DE143" s="51"/>
      <c r="DF143" s="51"/>
      <c r="DG143" s="51"/>
      <c r="DH143" s="51"/>
      <c r="DI143" s="51"/>
      <c r="DJ143" s="51"/>
      <c r="DK143" s="51"/>
      <c r="DL143" s="51"/>
      <c r="DM143" s="51"/>
      <c r="DN143" s="51"/>
      <c r="DO143" s="51"/>
      <c r="DP143" s="51"/>
      <c r="DQ143" s="51"/>
      <c r="DR143" s="51"/>
      <c r="DS143" s="51"/>
      <c r="DT143" s="51"/>
      <c r="DU143" s="51"/>
      <c r="DV143" s="51"/>
      <c r="DW143" s="51"/>
      <c r="DX143" s="51"/>
      <c r="DY143" s="51"/>
      <c r="DZ143" s="51"/>
      <c r="EA143" s="51"/>
      <c r="EB143" s="51"/>
      <c r="EC143" s="51"/>
      <c r="ED143" s="51"/>
      <c r="EE143" s="51"/>
      <c r="EF143" s="51"/>
      <c r="EG143" s="51"/>
      <c r="EH143" s="51"/>
      <c r="EI143" s="51"/>
      <c r="EJ143" s="51"/>
      <c r="EK143" s="51"/>
      <c r="EL143" s="51"/>
      <c r="EM143" s="51"/>
      <c r="EN143" s="51"/>
      <c r="EO143" s="51"/>
      <c r="EP143" s="51"/>
      <c r="EQ143" s="51"/>
      <c r="ER143" s="51"/>
      <c r="ES143" s="51"/>
      <c r="ET143" s="51"/>
      <c r="EU143" s="51"/>
      <c r="EV143" s="51"/>
      <c r="EW143" s="51"/>
    </row>
    <row r="144" spans="1:153" s="57" customFormat="1" ht="51" customHeight="1" x14ac:dyDescent="0.15">
      <c r="A144" s="111"/>
      <c r="B144" s="380" t="s">
        <v>771</v>
      </c>
      <c r="C144" s="391" t="s">
        <v>772</v>
      </c>
      <c r="D144" s="393" t="s">
        <v>770</v>
      </c>
      <c r="E144" s="339">
        <f>VLOOKUP(B144,'EN 54'!D22:H505,5,0)</f>
        <v>93</v>
      </c>
      <c r="F144" s="383" t="s">
        <v>699</v>
      </c>
      <c r="G144" s="341" t="s">
        <v>3</v>
      </c>
      <c r="H144" s="394"/>
      <c r="I144" s="394"/>
      <c r="J144" s="85" t="s">
        <v>874</v>
      </c>
      <c r="K144" s="85" t="s">
        <v>608</v>
      </c>
      <c r="L144" s="351" t="s">
        <v>685</v>
      </c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51"/>
      <c r="AU144" s="51"/>
      <c r="AV144" s="51"/>
      <c r="AW144" s="51"/>
      <c r="AX144" s="51"/>
      <c r="AY144" s="51"/>
      <c r="AZ144" s="51"/>
      <c r="BA144" s="51"/>
      <c r="BB144" s="51"/>
      <c r="BC144" s="51"/>
      <c r="BD144" s="51"/>
      <c r="BE144" s="51"/>
      <c r="BF144" s="51"/>
      <c r="BG144" s="51"/>
      <c r="BH144" s="51"/>
      <c r="BI144" s="51"/>
      <c r="BJ144" s="51"/>
      <c r="BK144" s="51"/>
      <c r="BL144" s="51"/>
      <c r="BM144" s="51"/>
      <c r="BN144" s="51"/>
      <c r="BO144" s="51"/>
      <c r="BP144" s="51"/>
      <c r="BQ144" s="51"/>
      <c r="BR144" s="51"/>
      <c r="BS144" s="51"/>
      <c r="BT144" s="51"/>
      <c r="BU144" s="51"/>
      <c r="BV144" s="51"/>
      <c r="BW144" s="51"/>
      <c r="BX144" s="51"/>
      <c r="BY144" s="51"/>
      <c r="BZ144" s="51"/>
      <c r="CA144" s="51"/>
      <c r="CB144" s="51"/>
      <c r="CC144" s="51"/>
      <c r="CD144" s="51"/>
      <c r="CE144" s="51"/>
      <c r="CF144" s="51"/>
      <c r="CG144" s="51"/>
      <c r="CH144" s="51"/>
      <c r="CI144" s="51"/>
      <c r="CJ144" s="51"/>
      <c r="CK144" s="51"/>
      <c r="CL144" s="51"/>
      <c r="CM144" s="51"/>
      <c r="CN144" s="51"/>
      <c r="CO144" s="51"/>
      <c r="CP144" s="51"/>
      <c r="CQ144" s="51"/>
      <c r="CR144" s="51"/>
      <c r="CS144" s="51"/>
      <c r="CT144" s="51"/>
      <c r="CU144" s="51"/>
      <c r="CV144" s="51"/>
      <c r="CW144" s="51"/>
      <c r="CX144" s="51"/>
      <c r="CY144" s="51"/>
      <c r="CZ144" s="51"/>
      <c r="DA144" s="51"/>
      <c r="DB144" s="51"/>
      <c r="DC144" s="51"/>
      <c r="DD144" s="51"/>
      <c r="DE144" s="51"/>
      <c r="DF144" s="51"/>
      <c r="DG144" s="51"/>
      <c r="DH144" s="51"/>
      <c r="DI144" s="51"/>
      <c r="DJ144" s="51"/>
      <c r="DK144" s="51"/>
      <c r="DL144" s="51"/>
      <c r="DM144" s="51"/>
      <c r="DN144" s="51"/>
      <c r="DO144" s="51"/>
      <c r="DP144" s="51"/>
      <c r="DQ144" s="51"/>
      <c r="DR144" s="51"/>
      <c r="DS144" s="51"/>
      <c r="DT144" s="51"/>
      <c r="DU144" s="51"/>
      <c r="DV144" s="51"/>
      <c r="DW144" s="51"/>
      <c r="DX144" s="51"/>
      <c r="DY144" s="51"/>
      <c r="DZ144" s="51"/>
      <c r="EA144" s="51"/>
      <c r="EB144" s="51"/>
      <c r="EC144" s="51"/>
      <c r="ED144" s="51"/>
      <c r="EE144" s="51"/>
      <c r="EF144" s="51"/>
      <c r="EG144" s="51"/>
      <c r="EH144" s="51"/>
      <c r="EI144" s="51"/>
      <c r="EJ144" s="51"/>
      <c r="EK144" s="51"/>
      <c r="EL144" s="51"/>
      <c r="EM144" s="51"/>
      <c r="EN144" s="51"/>
      <c r="EO144" s="51"/>
      <c r="EP144" s="51"/>
      <c r="EQ144" s="51"/>
      <c r="ER144" s="51"/>
      <c r="ES144" s="51"/>
      <c r="ET144" s="51"/>
      <c r="EU144" s="51"/>
      <c r="EV144" s="51"/>
      <c r="EW144" s="51"/>
    </row>
    <row r="145" spans="1:153" s="57" customFormat="1" ht="51" customHeight="1" x14ac:dyDescent="0.15">
      <c r="A145" s="111"/>
      <c r="B145" s="380" t="s">
        <v>774</v>
      </c>
      <c r="C145" s="391" t="s">
        <v>773</v>
      </c>
      <c r="D145" s="338" t="s">
        <v>704</v>
      </c>
      <c r="E145" s="339">
        <f>VLOOKUP(B145,'EN 54'!D23:H506,5,0)</f>
        <v>18</v>
      </c>
      <c r="F145" s="383" t="s">
        <v>699</v>
      </c>
      <c r="G145" s="341" t="s">
        <v>3</v>
      </c>
      <c r="H145" s="354" t="s">
        <v>735</v>
      </c>
      <c r="I145" s="354"/>
      <c r="J145" s="85" t="s">
        <v>874</v>
      </c>
      <c r="K145" s="85" t="s">
        <v>608</v>
      </c>
      <c r="L145" s="351" t="s">
        <v>685</v>
      </c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51"/>
      <c r="AU145" s="51"/>
      <c r="AV145" s="51"/>
      <c r="AW145" s="51"/>
      <c r="AX145" s="51"/>
      <c r="AY145" s="51"/>
      <c r="AZ145" s="51"/>
      <c r="BA145" s="51"/>
      <c r="BB145" s="51"/>
      <c r="BC145" s="51"/>
      <c r="BD145" s="51"/>
      <c r="BE145" s="51"/>
      <c r="BF145" s="51"/>
      <c r="BG145" s="51"/>
      <c r="BH145" s="51"/>
      <c r="BI145" s="51"/>
      <c r="BJ145" s="51"/>
      <c r="BK145" s="51"/>
      <c r="BL145" s="51"/>
      <c r="BM145" s="51"/>
      <c r="BN145" s="51"/>
      <c r="BO145" s="51"/>
      <c r="BP145" s="51"/>
      <c r="BQ145" s="51"/>
      <c r="BR145" s="51"/>
      <c r="BS145" s="51"/>
      <c r="BT145" s="51"/>
      <c r="BU145" s="51"/>
      <c r="BV145" s="51"/>
      <c r="BW145" s="51"/>
      <c r="BX145" s="51"/>
      <c r="BY145" s="51"/>
      <c r="BZ145" s="51"/>
      <c r="CA145" s="51"/>
      <c r="CB145" s="51"/>
      <c r="CC145" s="51"/>
      <c r="CD145" s="51"/>
      <c r="CE145" s="51"/>
      <c r="CF145" s="51"/>
      <c r="CG145" s="51"/>
      <c r="CH145" s="51"/>
      <c r="CI145" s="51"/>
      <c r="CJ145" s="51"/>
      <c r="CK145" s="51"/>
      <c r="CL145" s="51"/>
      <c r="CM145" s="51"/>
      <c r="CN145" s="51"/>
      <c r="CO145" s="51"/>
      <c r="CP145" s="51"/>
      <c r="CQ145" s="51"/>
      <c r="CR145" s="51"/>
      <c r="CS145" s="51"/>
      <c r="CT145" s="51"/>
      <c r="CU145" s="51"/>
      <c r="CV145" s="51"/>
      <c r="CW145" s="51"/>
      <c r="CX145" s="51"/>
      <c r="CY145" s="51"/>
      <c r="CZ145" s="51"/>
      <c r="DA145" s="51"/>
      <c r="DB145" s="51"/>
      <c r="DC145" s="51"/>
      <c r="DD145" s="51"/>
      <c r="DE145" s="51"/>
      <c r="DF145" s="51"/>
      <c r="DG145" s="51"/>
      <c r="DH145" s="51"/>
      <c r="DI145" s="51"/>
      <c r="DJ145" s="51"/>
      <c r="DK145" s="51"/>
      <c r="DL145" s="51"/>
      <c r="DM145" s="51"/>
      <c r="DN145" s="51"/>
      <c r="DO145" s="51"/>
      <c r="DP145" s="51"/>
      <c r="DQ145" s="51"/>
      <c r="DR145" s="51"/>
      <c r="DS145" s="51"/>
      <c r="DT145" s="51"/>
      <c r="DU145" s="51"/>
      <c r="DV145" s="51"/>
      <c r="DW145" s="51"/>
      <c r="DX145" s="51"/>
      <c r="DY145" s="51"/>
      <c r="DZ145" s="51"/>
      <c r="EA145" s="51"/>
      <c r="EB145" s="51"/>
      <c r="EC145" s="51"/>
      <c r="ED145" s="51"/>
      <c r="EE145" s="51"/>
      <c r="EF145" s="51"/>
      <c r="EG145" s="51"/>
      <c r="EH145" s="51"/>
      <c r="EI145" s="51"/>
      <c r="EJ145" s="51"/>
      <c r="EK145" s="51"/>
      <c r="EL145" s="51"/>
      <c r="EM145" s="51"/>
      <c r="EN145" s="51"/>
      <c r="EO145" s="51"/>
      <c r="EP145" s="51"/>
      <c r="EQ145" s="51"/>
      <c r="ER145" s="51"/>
      <c r="ES145" s="51"/>
      <c r="ET145" s="51"/>
      <c r="EU145" s="51"/>
      <c r="EV145" s="51"/>
      <c r="EW145" s="51"/>
    </row>
    <row r="146" spans="1:153" s="57" customFormat="1" ht="51" customHeight="1" x14ac:dyDescent="0.15">
      <c r="A146" s="111"/>
      <c r="B146" s="365" t="s">
        <v>265</v>
      </c>
      <c r="C146" s="365" t="s">
        <v>642</v>
      </c>
      <c r="D146" s="395" t="s">
        <v>784</v>
      </c>
      <c r="E146" s="339">
        <f>VLOOKUP(B146,'EN 54'!D24:H507,5,0)</f>
        <v>1886</v>
      </c>
      <c r="F146" s="396" t="s">
        <v>699</v>
      </c>
      <c r="G146" s="397" t="s">
        <v>3</v>
      </c>
      <c r="H146" s="398"/>
      <c r="I146" s="399" t="s">
        <v>796</v>
      </c>
      <c r="J146" s="85" t="s">
        <v>874</v>
      </c>
      <c r="K146" s="85" t="s">
        <v>608</v>
      </c>
      <c r="L146" s="400" t="s">
        <v>682</v>
      </c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51"/>
      <c r="AU146" s="51"/>
      <c r="AV146" s="51"/>
      <c r="AW146" s="51"/>
      <c r="AX146" s="51"/>
      <c r="AY146" s="51"/>
      <c r="AZ146" s="51"/>
      <c r="BA146" s="51"/>
      <c r="BB146" s="51"/>
      <c r="BC146" s="51"/>
      <c r="BD146" s="51"/>
      <c r="BE146" s="51"/>
      <c r="BF146" s="51"/>
      <c r="BG146" s="51"/>
      <c r="BH146" s="51"/>
      <c r="BI146" s="51"/>
      <c r="BJ146" s="51"/>
      <c r="BK146" s="51"/>
      <c r="BL146" s="51"/>
      <c r="BM146" s="51"/>
      <c r="BN146" s="51"/>
      <c r="BO146" s="51"/>
      <c r="BP146" s="51"/>
      <c r="BQ146" s="51"/>
      <c r="BR146" s="51"/>
      <c r="BS146" s="51"/>
      <c r="BT146" s="51"/>
      <c r="BU146" s="51"/>
      <c r="BV146" s="51"/>
      <c r="BW146" s="51"/>
      <c r="BX146" s="51"/>
      <c r="BY146" s="51"/>
      <c r="BZ146" s="51"/>
      <c r="CA146" s="51"/>
      <c r="CB146" s="51"/>
      <c r="CC146" s="51"/>
      <c r="CD146" s="51"/>
      <c r="CE146" s="51"/>
      <c r="CF146" s="51"/>
      <c r="CG146" s="51"/>
      <c r="CH146" s="51"/>
      <c r="CI146" s="51"/>
      <c r="CJ146" s="51"/>
      <c r="CK146" s="51"/>
      <c r="CL146" s="51"/>
      <c r="CM146" s="51"/>
      <c r="CN146" s="51"/>
      <c r="CO146" s="51"/>
      <c r="CP146" s="51"/>
      <c r="CQ146" s="51"/>
      <c r="CR146" s="51"/>
      <c r="CS146" s="51"/>
      <c r="CT146" s="51"/>
      <c r="CU146" s="51"/>
      <c r="CV146" s="51"/>
      <c r="CW146" s="51"/>
      <c r="CX146" s="51"/>
      <c r="CY146" s="51"/>
      <c r="CZ146" s="51"/>
      <c r="DA146" s="51"/>
      <c r="DB146" s="51"/>
      <c r="DC146" s="51"/>
      <c r="DD146" s="51"/>
      <c r="DE146" s="51"/>
      <c r="DF146" s="51"/>
      <c r="DG146" s="51"/>
      <c r="DH146" s="51"/>
      <c r="DI146" s="51"/>
      <c r="DJ146" s="51"/>
      <c r="DK146" s="51"/>
      <c r="DL146" s="51"/>
      <c r="DM146" s="51"/>
      <c r="DN146" s="51"/>
      <c r="DO146" s="51"/>
      <c r="DP146" s="51"/>
      <c r="DQ146" s="51"/>
      <c r="DR146" s="51"/>
      <c r="DS146" s="51"/>
      <c r="DT146" s="51"/>
      <c r="DU146" s="51"/>
      <c r="DV146" s="51"/>
      <c r="DW146" s="51"/>
      <c r="DX146" s="51"/>
      <c r="DY146" s="51"/>
      <c r="DZ146" s="51"/>
      <c r="EA146" s="51"/>
      <c r="EB146" s="51"/>
      <c r="EC146" s="51"/>
      <c r="ED146" s="51"/>
      <c r="EE146" s="51"/>
      <c r="EF146" s="51"/>
      <c r="EG146" s="51"/>
      <c r="EH146" s="51"/>
      <c r="EI146" s="51"/>
      <c r="EJ146" s="51"/>
      <c r="EK146" s="51"/>
      <c r="EL146" s="51"/>
      <c r="EM146" s="51"/>
      <c r="EN146" s="51"/>
      <c r="EO146" s="51"/>
      <c r="EP146" s="51"/>
      <c r="EQ146" s="51"/>
      <c r="ER146" s="51"/>
      <c r="ES146" s="51"/>
      <c r="ET146" s="51"/>
      <c r="EU146" s="51"/>
      <c r="EV146" s="51"/>
      <c r="EW146" s="51"/>
    </row>
    <row r="147" spans="1:153" s="57" customFormat="1" ht="51" customHeight="1" x14ac:dyDescent="0.15">
      <c r="A147" s="111"/>
      <c r="B147" s="401" t="s">
        <v>266</v>
      </c>
      <c r="C147" s="401" t="s">
        <v>267</v>
      </c>
      <c r="D147" s="338" t="s">
        <v>785</v>
      </c>
      <c r="E147" s="339">
        <f>VLOOKUP(B147,'EN 54'!D25:H508,5,0)</f>
        <v>4320</v>
      </c>
      <c r="F147" s="383" t="s">
        <v>699</v>
      </c>
      <c r="G147" s="341" t="s">
        <v>3</v>
      </c>
      <c r="H147" s="341"/>
      <c r="I147" s="341"/>
      <c r="J147" s="85" t="s">
        <v>874</v>
      </c>
      <c r="K147" s="85" t="s">
        <v>608</v>
      </c>
      <c r="L147" s="351" t="s">
        <v>682</v>
      </c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51"/>
      <c r="AU147" s="51"/>
      <c r="AV147" s="51"/>
      <c r="AW147" s="51"/>
      <c r="AX147" s="51"/>
      <c r="AY147" s="51"/>
      <c r="AZ147" s="51"/>
      <c r="BA147" s="51"/>
      <c r="BB147" s="51"/>
      <c r="BC147" s="51"/>
      <c r="BD147" s="51"/>
      <c r="BE147" s="51"/>
      <c r="BF147" s="51"/>
      <c r="BG147" s="51"/>
      <c r="BH147" s="51"/>
      <c r="BI147" s="51"/>
      <c r="BJ147" s="51"/>
      <c r="BK147" s="51"/>
      <c r="BL147" s="51"/>
      <c r="BM147" s="51"/>
      <c r="BN147" s="51"/>
      <c r="BO147" s="51"/>
      <c r="BP147" s="51"/>
      <c r="BQ147" s="51"/>
      <c r="BR147" s="51"/>
      <c r="BS147" s="51"/>
      <c r="BT147" s="51"/>
      <c r="BU147" s="51"/>
      <c r="BV147" s="51"/>
      <c r="BW147" s="51"/>
      <c r="BX147" s="51"/>
      <c r="BY147" s="51"/>
      <c r="BZ147" s="51"/>
      <c r="CA147" s="51"/>
      <c r="CB147" s="51"/>
      <c r="CC147" s="51"/>
      <c r="CD147" s="51"/>
      <c r="CE147" s="51"/>
      <c r="CF147" s="51"/>
      <c r="CG147" s="51"/>
      <c r="CH147" s="51"/>
      <c r="CI147" s="51"/>
      <c r="CJ147" s="51"/>
      <c r="CK147" s="51"/>
      <c r="CL147" s="51"/>
      <c r="CM147" s="51"/>
      <c r="CN147" s="51"/>
      <c r="CO147" s="51"/>
      <c r="CP147" s="51"/>
      <c r="CQ147" s="51"/>
      <c r="CR147" s="51"/>
      <c r="CS147" s="51"/>
      <c r="CT147" s="51"/>
      <c r="CU147" s="51"/>
      <c r="CV147" s="51"/>
      <c r="CW147" s="51"/>
      <c r="CX147" s="51"/>
      <c r="CY147" s="51"/>
      <c r="CZ147" s="51"/>
      <c r="DA147" s="51"/>
      <c r="DB147" s="51"/>
      <c r="DC147" s="51"/>
      <c r="DD147" s="51"/>
      <c r="DE147" s="51"/>
      <c r="DF147" s="51"/>
      <c r="DG147" s="51"/>
      <c r="DH147" s="51"/>
      <c r="DI147" s="51"/>
      <c r="DJ147" s="51"/>
      <c r="DK147" s="51"/>
      <c r="DL147" s="51"/>
      <c r="DM147" s="51"/>
      <c r="DN147" s="51"/>
      <c r="DO147" s="51"/>
      <c r="DP147" s="51"/>
      <c r="DQ147" s="51"/>
      <c r="DR147" s="51"/>
      <c r="DS147" s="51"/>
      <c r="DT147" s="51"/>
      <c r="DU147" s="51"/>
      <c r="DV147" s="51"/>
      <c r="DW147" s="51"/>
      <c r="DX147" s="51"/>
      <c r="DY147" s="51"/>
      <c r="DZ147" s="51"/>
      <c r="EA147" s="51"/>
      <c r="EB147" s="51"/>
      <c r="EC147" s="51"/>
      <c r="ED147" s="51"/>
      <c r="EE147" s="51"/>
      <c r="EF147" s="51"/>
      <c r="EG147" s="51"/>
      <c r="EH147" s="51"/>
      <c r="EI147" s="51"/>
      <c r="EJ147" s="51"/>
      <c r="EK147" s="51"/>
      <c r="EL147" s="51"/>
      <c r="EM147" s="51"/>
      <c r="EN147" s="51"/>
      <c r="EO147" s="51"/>
      <c r="EP147" s="51"/>
      <c r="EQ147" s="51"/>
      <c r="ER147" s="51"/>
      <c r="ES147" s="51"/>
      <c r="ET147" s="51"/>
      <c r="EU147" s="51"/>
      <c r="EV147" s="51"/>
      <c r="EW147" s="51"/>
    </row>
    <row r="148" spans="1:153" s="57" customFormat="1" ht="12.75" customHeight="1" x14ac:dyDescent="0.15">
      <c r="A148" s="327" t="s">
        <v>643</v>
      </c>
      <c r="B148" s="327"/>
      <c r="C148" s="327"/>
      <c r="D148" s="327"/>
      <c r="E148" s="327"/>
      <c r="F148" s="327"/>
      <c r="G148" s="327"/>
      <c r="H148" s="327"/>
      <c r="I148" s="327"/>
      <c r="J148" s="327"/>
      <c r="K148" s="327"/>
      <c r="L148" s="327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51"/>
      <c r="AU148" s="51"/>
      <c r="AV148" s="51"/>
      <c r="AW148" s="51"/>
      <c r="AX148" s="51"/>
      <c r="AY148" s="51"/>
      <c r="AZ148" s="51"/>
      <c r="BA148" s="51"/>
      <c r="BB148" s="51"/>
      <c r="BC148" s="51"/>
      <c r="BD148" s="51"/>
      <c r="BE148" s="51"/>
      <c r="BF148" s="51"/>
      <c r="BG148" s="51"/>
      <c r="BH148" s="51"/>
      <c r="BI148" s="51"/>
      <c r="BJ148" s="51"/>
      <c r="BK148" s="51"/>
      <c r="BL148" s="51"/>
      <c r="BM148" s="51"/>
      <c r="BN148" s="51"/>
      <c r="BO148" s="51"/>
      <c r="BP148" s="51"/>
      <c r="BQ148" s="51"/>
      <c r="BR148" s="51"/>
      <c r="BS148" s="51"/>
      <c r="BT148" s="51"/>
      <c r="BU148" s="51"/>
      <c r="BV148" s="51"/>
      <c r="BW148" s="51"/>
      <c r="BX148" s="51"/>
      <c r="BY148" s="51"/>
      <c r="BZ148" s="51"/>
      <c r="CA148" s="51"/>
      <c r="CB148" s="51"/>
      <c r="CC148" s="51"/>
      <c r="CD148" s="51"/>
      <c r="CE148" s="51"/>
      <c r="CF148" s="51"/>
      <c r="CG148" s="51"/>
      <c r="CH148" s="51"/>
      <c r="CI148" s="51"/>
      <c r="CJ148" s="51"/>
      <c r="CK148" s="51"/>
      <c r="CL148" s="51"/>
      <c r="CM148" s="51"/>
      <c r="CN148" s="51"/>
      <c r="CO148" s="51"/>
      <c r="CP148" s="51"/>
      <c r="CQ148" s="51"/>
      <c r="CR148" s="51"/>
      <c r="CS148" s="51"/>
      <c r="CT148" s="51"/>
      <c r="CU148" s="51"/>
      <c r="CV148" s="51"/>
      <c r="CW148" s="51"/>
      <c r="CX148" s="51"/>
      <c r="CY148" s="51"/>
      <c r="CZ148" s="51"/>
      <c r="DA148" s="51"/>
      <c r="DB148" s="51"/>
      <c r="DC148" s="51"/>
      <c r="DD148" s="51"/>
      <c r="DE148" s="51"/>
      <c r="DF148" s="51"/>
      <c r="DG148" s="51"/>
      <c r="DH148" s="51"/>
      <c r="DI148" s="51"/>
      <c r="DJ148" s="51"/>
      <c r="DK148" s="51"/>
      <c r="DL148" s="51"/>
      <c r="DM148" s="51"/>
      <c r="DN148" s="51"/>
      <c r="DO148" s="51"/>
      <c r="DP148" s="51"/>
      <c r="DQ148" s="51"/>
      <c r="DR148" s="51"/>
      <c r="DS148" s="51"/>
      <c r="DT148" s="51"/>
      <c r="DU148" s="51"/>
      <c r="DV148" s="51"/>
      <c r="DW148" s="51"/>
      <c r="DX148" s="51"/>
      <c r="DY148" s="51"/>
      <c r="DZ148" s="51"/>
      <c r="EA148" s="51"/>
      <c r="EB148" s="51"/>
      <c r="EC148" s="51"/>
      <c r="ED148" s="51"/>
      <c r="EE148" s="51"/>
      <c r="EF148" s="51"/>
      <c r="EG148" s="51"/>
      <c r="EH148" s="51"/>
      <c r="EI148" s="51"/>
      <c r="EJ148" s="51"/>
      <c r="EK148" s="51"/>
      <c r="EL148" s="51"/>
      <c r="EM148" s="51"/>
      <c r="EN148" s="51"/>
      <c r="EO148" s="51"/>
      <c r="EP148" s="51"/>
      <c r="EQ148" s="51"/>
      <c r="ER148" s="51"/>
      <c r="ES148" s="51"/>
      <c r="ET148" s="51"/>
      <c r="EU148" s="51"/>
      <c r="EV148" s="51"/>
      <c r="EW148" s="51"/>
    </row>
    <row r="149" spans="1:153" s="563" customFormat="1" ht="31.5" customHeight="1" x14ac:dyDescent="0.15">
      <c r="A149" s="559"/>
      <c r="B149" s="552" t="s">
        <v>2735</v>
      </c>
      <c r="C149" s="553" t="s">
        <v>2736</v>
      </c>
      <c r="D149" s="554" t="s">
        <v>2741</v>
      </c>
      <c r="E149" s="560">
        <f>VLOOKUP(B149,'EN 54'!D13:H496,5,0)</f>
        <v>34028</v>
      </c>
      <c r="F149" s="555" t="s">
        <v>699</v>
      </c>
      <c r="G149" s="556" t="s">
        <v>4</v>
      </c>
      <c r="H149" s="556"/>
      <c r="I149" s="556"/>
      <c r="J149" s="557" t="s">
        <v>847</v>
      </c>
      <c r="K149" s="561" t="s">
        <v>608</v>
      </c>
      <c r="L149" s="558" t="s">
        <v>638</v>
      </c>
      <c r="M149" s="562"/>
      <c r="N149" s="562"/>
      <c r="O149" s="562"/>
      <c r="P149" s="562"/>
      <c r="Q149" s="562"/>
      <c r="R149" s="562"/>
      <c r="S149" s="562"/>
      <c r="T149" s="562"/>
      <c r="U149" s="562"/>
      <c r="V149" s="562"/>
      <c r="W149" s="562"/>
      <c r="X149" s="562"/>
      <c r="Y149" s="562"/>
      <c r="Z149" s="562"/>
      <c r="AA149" s="562"/>
      <c r="AB149" s="562"/>
      <c r="AC149" s="562"/>
      <c r="AD149" s="562"/>
      <c r="AE149" s="562"/>
      <c r="AF149" s="562"/>
      <c r="AG149" s="562"/>
      <c r="AH149" s="562"/>
      <c r="AI149" s="562"/>
      <c r="AJ149" s="562"/>
      <c r="AK149" s="562"/>
      <c r="AL149" s="562"/>
      <c r="AM149" s="562"/>
      <c r="AN149" s="562"/>
      <c r="AO149" s="562"/>
      <c r="AP149" s="562"/>
      <c r="AQ149" s="562"/>
      <c r="AR149" s="562"/>
      <c r="AS149" s="562"/>
      <c r="AT149" s="562"/>
      <c r="AU149" s="562"/>
      <c r="AV149" s="562"/>
      <c r="AW149" s="562"/>
      <c r="AX149" s="562"/>
      <c r="AY149" s="562"/>
      <c r="AZ149" s="562"/>
      <c r="BA149" s="562"/>
      <c r="BB149" s="562"/>
      <c r="BC149" s="562"/>
      <c r="BD149" s="562"/>
      <c r="BE149" s="562"/>
      <c r="BF149" s="562"/>
      <c r="BG149" s="562"/>
      <c r="BH149" s="562"/>
      <c r="BI149" s="562"/>
      <c r="BJ149" s="562"/>
      <c r="BK149" s="562"/>
      <c r="BL149" s="562"/>
      <c r="BM149" s="562"/>
      <c r="BN149" s="562"/>
      <c r="BO149" s="562"/>
      <c r="BP149" s="562"/>
      <c r="BQ149" s="562"/>
      <c r="BR149" s="562"/>
      <c r="BS149" s="562"/>
      <c r="BT149" s="562"/>
      <c r="BU149" s="562"/>
      <c r="BV149" s="562"/>
      <c r="BW149" s="562"/>
      <c r="BX149" s="562"/>
      <c r="BY149" s="562"/>
      <c r="BZ149" s="562"/>
      <c r="CA149" s="562"/>
      <c r="CB149" s="562"/>
      <c r="CC149" s="562"/>
      <c r="CD149" s="562"/>
      <c r="CE149" s="562"/>
      <c r="CF149" s="562"/>
      <c r="CG149" s="562"/>
      <c r="CH149" s="562"/>
      <c r="CI149" s="562"/>
      <c r="CJ149" s="562"/>
      <c r="CK149" s="562"/>
      <c r="CL149" s="562"/>
      <c r="CM149" s="562"/>
      <c r="CN149" s="562"/>
      <c r="CO149" s="562"/>
      <c r="CP149" s="562"/>
      <c r="CQ149" s="562"/>
      <c r="CR149" s="562"/>
      <c r="CS149" s="562"/>
      <c r="CT149" s="562"/>
      <c r="CU149" s="562"/>
      <c r="CV149" s="562"/>
      <c r="CW149" s="562"/>
      <c r="CX149" s="562"/>
      <c r="CY149" s="562"/>
      <c r="CZ149" s="562"/>
      <c r="DA149" s="562"/>
      <c r="DB149" s="562"/>
      <c r="DC149" s="562"/>
      <c r="DD149" s="562"/>
      <c r="DE149" s="562"/>
      <c r="DF149" s="562"/>
      <c r="DG149" s="562"/>
      <c r="DH149" s="562"/>
      <c r="DI149" s="562"/>
      <c r="DJ149" s="562"/>
      <c r="DK149" s="562"/>
      <c r="DL149" s="562"/>
      <c r="DM149" s="562"/>
      <c r="DN149" s="562"/>
      <c r="DO149" s="562"/>
      <c r="DP149" s="562"/>
      <c r="DQ149" s="562"/>
      <c r="DR149" s="562"/>
      <c r="DS149" s="562"/>
      <c r="DT149" s="562"/>
      <c r="DU149" s="562"/>
      <c r="DV149" s="562"/>
      <c r="DW149" s="562"/>
      <c r="DX149" s="562"/>
      <c r="DY149" s="562"/>
      <c r="DZ149" s="562"/>
      <c r="EA149" s="562"/>
      <c r="EB149" s="562"/>
      <c r="EC149" s="562"/>
      <c r="ED149" s="562"/>
      <c r="EE149" s="562"/>
      <c r="EF149" s="562"/>
      <c r="EG149" s="562"/>
      <c r="EH149" s="562"/>
      <c r="EI149" s="562"/>
      <c r="EJ149" s="562"/>
      <c r="EK149" s="562"/>
      <c r="EL149" s="562"/>
      <c r="EM149" s="562"/>
      <c r="EN149" s="562"/>
      <c r="EO149" s="562"/>
      <c r="EP149" s="562"/>
      <c r="EQ149" s="562"/>
      <c r="ER149" s="562"/>
      <c r="ES149" s="562"/>
      <c r="ET149" s="562"/>
      <c r="EU149" s="562"/>
      <c r="EV149" s="562"/>
      <c r="EW149" s="562"/>
    </row>
    <row r="150" spans="1:153" s="57" customFormat="1" ht="31.5" customHeight="1" x14ac:dyDescent="0.15">
      <c r="A150" s="111"/>
      <c r="B150" s="366" t="s">
        <v>645</v>
      </c>
      <c r="C150" s="365" t="s">
        <v>644</v>
      </c>
      <c r="D150" s="402" t="s">
        <v>783</v>
      </c>
      <c r="E150" s="564">
        <f>VLOOKUP(B150,'EN 54'!D14:H497,5,0)</f>
        <v>34028</v>
      </c>
      <c r="F150" s="340" t="s">
        <v>699</v>
      </c>
      <c r="G150" s="341" t="s">
        <v>4</v>
      </c>
      <c r="H150" s="341"/>
      <c r="I150" s="341"/>
      <c r="J150" s="85" t="s">
        <v>847</v>
      </c>
      <c r="K150" s="110" t="s">
        <v>608</v>
      </c>
      <c r="L150" s="351" t="s">
        <v>638</v>
      </c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51"/>
      <c r="AU150" s="51"/>
      <c r="AV150" s="51"/>
      <c r="AW150" s="51"/>
      <c r="AX150" s="51"/>
      <c r="AY150" s="51"/>
      <c r="AZ150" s="51"/>
      <c r="BA150" s="51"/>
      <c r="BB150" s="51"/>
      <c r="BC150" s="51"/>
      <c r="BD150" s="51"/>
      <c r="BE150" s="51"/>
      <c r="BF150" s="51"/>
      <c r="BG150" s="51"/>
      <c r="BH150" s="51"/>
      <c r="BI150" s="51"/>
      <c r="BJ150" s="51"/>
      <c r="BK150" s="51"/>
      <c r="BL150" s="51"/>
      <c r="BM150" s="51"/>
      <c r="BN150" s="51"/>
      <c r="BO150" s="51"/>
      <c r="BP150" s="51"/>
      <c r="BQ150" s="51"/>
      <c r="BR150" s="51"/>
      <c r="BS150" s="51"/>
      <c r="BT150" s="51"/>
      <c r="BU150" s="51"/>
      <c r="BV150" s="51"/>
      <c r="BW150" s="51"/>
      <c r="BX150" s="51"/>
      <c r="BY150" s="51"/>
      <c r="BZ150" s="51"/>
      <c r="CA150" s="51"/>
      <c r="CB150" s="51"/>
      <c r="CC150" s="51"/>
      <c r="CD150" s="51"/>
      <c r="CE150" s="51"/>
      <c r="CF150" s="51"/>
      <c r="CG150" s="51"/>
      <c r="CH150" s="51"/>
      <c r="CI150" s="51"/>
      <c r="CJ150" s="51"/>
      <c r="CK150" s="51"/>
      <c r="CL150" s="51"/>
      <c r="CM150" s="51"/>
      <c r="CN150" s="51"/>
      <c r="CO150" s="51"/>
      <c r="CP150" s="51"/>
      <c r="CQ150" s="51"/>
      <c r="CR150" s="51"/>
      <c r="CS150" s="51"/>
      <c r="CT150" s="51"/>
      <c r="CU150" s="51"/>
      <c r="CV150" s="51"/>
      <c r="CW150" s="51"/>
      <c r="CX150" s="51"/>
      <c r="CY150" s="51"/>
      <c r="CZ150" s="51"/>
      <c r="DA150" s="51"/>
      <c r="DB150" s="51"/>
      <c r="DC150" s="51"/>
      <c r="DD150" s="51"/>
      <c r="DE150" s="51"/>
      <c r="DF150" s="51"/>
      <c r="DG150" s="51"/>
      <c r="DH150" s="51"/>
      <c r="DI150" s="51"/>
      <c r="DJ150" s="51"/>
      <c r="DK150" s="51"/>
      <c r="DL150" s="51"/>
      <c r="DM150" s="51"/>
      <c r="DN150" s="51"/>
      <c r="DO150" s="51"/>
      <c r="DP150" s="51"/>
      <c r="DQ150" s="51"/>
      <c r="DR150" s="51"/>
      <c r="DS150" s="51"/>
      <c r="DT150" s="51"/>
      <c r="DU150" s="51"/>
      <c r="DV150" s="51"/>
      <c r="DW150" s="51"/>
      <c r="DX150" s="51"/>
      <c r="DY150" s="51"/>
      <c r="DZ150" s="51"/>
      <c r="EA150" s="51"/>
      <c r="EB150" s="51"/>
      <c r="EC150" s="51"/>
      <c r="ED150" s="51"/>
      <c r="EE150" s="51"/>
      <c r="EF150" s="51"/>
      <c r="EG150" s="51"/>
      <c r="EH150" s="51"/>
      <c r="EI150" s="51"/>
      <c r="EJ150" s="51"/>
      <c r="EK150" s="51"/>
      <c r="EL150" s="51"/>
      <c r="EM150" s="51"/>
      <c r="EN150" s="51"/>
      <c r="EO150" s="51"/>
      <c r="EP150" s="51"/>
      <c r="EQ150" s="51"/>
      <c r="ER150" s="51"/>
      <c r="ES150" s="51"/>
      <c r="ET150" s="51"/>
      <c r="EU150" s="51"/>
      <c r="EV150" s="51"/>
      <c r="EW150" s="51"/>
    </row>
    <row r="151" spans="1:153" s="57" customFormat="1" ht="16.5" customHeight="1" x14ac:dyDescent="0.15">
      <c r="A151" s="327" t="s">
        <v>808</v>
      </c>
      <c r="B151" s="327"/>
      <c r="C151" s="327"/>
      <c r="D151" s="327"/>
      <c r="E151" s="327"/>
      <c r="F151" s="327"/>
      <c r="G151" s="327"/>
      <c r="H151" s="327"/>
      <c r="I151" s="327"/>
      <c r="J151" s="327"/>
      <c r="K151" s="327"/>
      <c r="L151" s="327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51"/>
      <c r="AU151" s="51"/>
      <c r="AV151" s="51"/>
      <c r="AW151" s="51"/>
      <c r="AX151" s="51"/>
      <c r="AY151" s="51"/>
      <c r="AZ151" s="51"/>
      <c r="BA151" s="51"/>
      <c r="BB151" s="51"/>
      <c r="BC151" s="51"/>
      <c r="BD151" s="51"/>
      <c r="BE151" s="51"/>
      <c r="BF151" s="51"/>
      <c r="BG151" s="51"/>
      <c r="BH151" s="51"/>
      <c r="BI151" s="51"/>
      <c r="BJ151" s="51"/>
      <c r="BK151" s="51"/>
      <c r="BL151" s="51"/>
      <c r="BM151" s="51"/>
      <c r="BN151" s="51"/>
      <c r="BO151" s="51"/>
      <c r="BP151" s="51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51"/>
      <c r="CO151" s="51"/>
      <c r="CP151" s="51"/>
      <c r="CQ151" s="51"/>
      <c r="CR151" s="51"/>
      <c r="CS151" s="51"/>
      <c r="CT151" s="51"/>
      <c r="CU151" s="51"/>
      <c r="CV151" s="51"/>
      <c r="CW151" s="51"/>
      <c r="CX151" s="51"/>
      <c r="CY151" s="51"/>
      <c r="CZ151" s="51"/>
      <c r="DA151" s="51"/>
      <c r="DB151" s="51"/>
      <c r="DC151" s="51"/>
      <c r="DD151" s="51"/>
      <c r="DE151" s="51"/>
      <c r="DF151" s="51"/>
      <c r="DG151" s="51"/>
      <c r="DH151" s="51"/>
      <c r="DI151" s="51"/>
      <c r="DJ151" s="51"/>
      <c r="DK151" s="51"/>
      <c r="DL151" s="51"/>
      <c r="DM151" s="51"/>
      <c r="DN151" s="51"/>
      <c r="DO151" s="51"/>
      <c r="DP151" s="51"/>
      <c r="DQ151" s="51"/>
      <c r="DR151" s="51"/>
      <c r="DS151" s="51"/>
      <c r="DT151" s="51"/>
      <c r="DU151" s="51"/>
      <c r="DV151" s="51"/>
      <c r="DW151" s="51"/>
      <c r="DX151" s="51"/>
      <c r="DY151" s="51"/>
      <c r="DZ151" s="51"/>
      <c r="EA151" s="51"/>
      <c r="EB151" s="51"/>
      <c r="EC151" s="51"/>
      <c r="ED151" s="51"/>
      <c r="EE151" s="51"/>
      <c r="EF151" s="51"/>
      <c r="EG151" s="51"/>
      <c r="EH151" s="51"/>
      <c r="EI151" s="51"/>
      <c r="EJ151" s="51"/>
      <c r="EK151" s="51"/>
      <c r="EL151" s="51"/>
      <c r="EM151" s="51"/>
      <c r="EN151" s="51"/>
      <c r="EO151" s="51"/>
      <c r="EP151" s="51"/>
      <c r="EQ151" s="51"/>
      <c r="ER151" s="51"/>
      <c r="ES151" s="51"/>
      <c r="ET151" s="51"/>
      <c r="EU151" s="51"/>
      <c r="EV151" s="51"/>
      <c r="EW151" s="51"/>
    </row>
    <row r="152" spans="1:153" s="57" customFormat="1" ht="63.75" customHeight="1" x14ac:dyDescent="0.15">
      <c r="A152" s="111"/>
      <c r="B152" s="403" t="s">
        <v>821</v>
      </c>
      <c r="C152" s="403" t="s">
        <v>813</v>
      </c>
      <c r="D152" s="403" t="s">
        <v>829</v>
      </c>
      <c r="E152" s="339">
        <f>VLOOKUP(B152,'EN 54'!D5:H488,5,0)</f>
        <v>5123</v>
      </c>
      <c r="F152" s="404" t="s">
        <v>699</v>
      </c>
      <c r="G152" s="405" t="s">
        <v>34</v>
      </c>
      <c r="H152" s="341"/>
      <c r="I152" s="355"/>
      <c r="J152" s="355" t="s">
        <v>874</v>
      </c>
      <c r="K152" s="355" t="s">
        <v>608</v>
      </c>
      <c r="L152" s="405" t="s">
        <v>638</v>
      </c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</row>
    <row r="153" spans="1:153" s="57" customFormat="1" ht="39.75" customHeight="1" x14ac:dyDescent="0.15">
      <c r="A153" s="111"/>
      <c r="B153" s="403" t="s">
        <v>822</v>
      </c>
      <c r="C153" s="403" t="s">
        <v>814</v>
      </c>
      <c r="D153" s="403" t="s">
        <v>830</v>
      </c>
      <c r="E153" s="339">
        <f>VLOOKUP(B153,'EN 54'!D6:H489,5,0)</f>
        <v>2945</v>
      </c>
      <c r="F153" s="404" t="s">
        <v>699</v>
      </c>
      <c r="G153" s="405" t="s">
        <v>34</v>
      </c>
      <c r="H153" s="406"/>
      <c r="I153" s="355"/>
      <c r="J153" s="355" t="s">
        <v>874</v>
      </c>
      <c r="K153" s="355" t="s">
        <v>608</v>
      </c>
      <c r="L153" s="405" t="s">
        <v>685</v>
      </c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51"/>
      <c r="AU153" s="51"/>
      <c r="AV153" s="51"/>
      <c r="AW153" s="51"/>
      <c r="AX153" s="51"/>
      <c r="AY153" s="51"/>
      <c r="AZ153" s="51"/>
      <c r="BA153" s="51"/>
      <c r="BB153" s="51"/>
      <c r="BC153" s="51"/>
      <c r="BD153" s="51"/>
      <c r="BE153" s="51"/>
      <c r="BF153" s="51"/>
      <c r="BG153" s="51"/>
      <c r="BH153" s="51"/>
      <c r="BI153" s="51"/>
      <c r="BJ153" s="51"/>
      <c r="BK153" s="51"/>
      <c r="BL153" s="51"/>
      <c r="BM153" s="51"/>
      <c r="BN153" s="51"/>
      <c r="BO153" s="51"/>
      <c r="BP153" s="51"/>
      <c r="BQ153" s="51"/>
      <c r="BR153" s="51"/>
      <c r="BS153" s="51"/>
      <c r="BT153" s="51"/>
      <c r="BU153" s="51"/>
      <c r="BV153" s="51"/>
      <c r="BW153" s="51"/>
      <c r="BX153" s="51"/>
      <c r="BY153" s="51"/>
      <c r="BZ153" s="51"/>
      <c r="CA153" s="51"/>
      <c r="CB153" s="51"/>
      <c r="CC153" s="51"/>
      <c r="CD153" s="51"/>
      <c r="CE153" s="51"/>
      <c r="CF153" s="51"/>
      <c r="CG153" s="51"/>
      <c r="CH153" s="51"/>
      <c r="CI153" s="51"/>
      <c r="CJ153" s="51"/>
      <c r="CK153" s="51"/>
      <c r="CL153" s="51"/>
      <c r="CM153" s="51"/>
      <c r="CN153" s="51"/>
      <c r="CO153" s="51"/>
      <c r="CP153" s="51"/>
      <c r="CQ153" s="51"/>
      <c r="CR153" s="51"/>
      <c r="CS153" s="51"/>
      <c r="CT153" s="51"/>
      <c r="CU153" s="51"/>
      <c r="CV153" s="51"/>
      <c r="CW153" s="51"/>
      <c r="CX153" s="51"/>
      <c r="CY153" s="51"/>
      <c r="CZ153" s="51"/>
      <c r="DA153" s="51"/>
      <c r="DB153" s="51"/>
      <c r="DC153" s="51"/>
      <c r="DD153" s="51"/>
      <c r="DE153" s="51"/>
      <c r="DF153" s="51"/>
      <c r="DG153" s="51"/>
      <c r="DH153" s="51"/>
      <c r="DI153" s="51"/>
      <c r="DJ153" s="51"/>
      <c r="DK153" s="51"/>
      <c r="DL153" s="51"/>
      <c r="DM153" s="51"/>
      <c r="DN153" s="51"/>
      <c r="DO153" s="51"/>
      <c r="DP153" s="51"/>
      <c r="DQ153" s="51"/>
      <c r="DR153" s="51"/>
      <c r="DS153" s="51"/>
      <c r="DT153" s="51"/>
      <c r="DU153" s="51"/>
      <c r="DV153" s="51"/>
      <c r="DW153" s="51"/>
      <c r="DX153" s="51"/>
      <c r="DY153" s="51"/>
      <c r="DZ153" s="51"/>
      <c r="EA153" s="51"/>
      <c r="EB153" s="51"/>
      <c r="EC153" s="51"/>
      <c r="ED153" s="51"/>
      <c r="EE153" s="51"/>
      <c r="EF153" s="51"/>
      <c r="EG153" s="51"/>
      <c r="EH153" s="51"/>
      <c r="EI153" s="51"/>
      <c r="EJ153" s="51"/>
      <c r="EK153" s="51"/>
      <c r="EL153" s="51"/>
      <c r="EM153" s="51"/>
      <c r="EN153" s="51"/>
      <c r="EO153" s="51"/>
      <c r="EP153" s="51"/>
      <c r="EQ153" s="51"/>
      <c r="ER153" s="51"/>
      <c r="ES153" s="51"/>
      <c r="ET153" s="51"/>
      <c r="EU153" s="51"/>
      <c r="EV153" s="51"/>
      <c r="EW153" s="51"/>
    </row>
    <row r="154" spans="1:153" s="57" customFormat="1" ht="31.5" customHeight="1" x14ac:dyDescent="0.2">
      <c r="A154" s="119"/>
      <c r="B154" s="403" t="s">
        <v>823</v>
      </c>
      <c r="C154" s="403" t="s">
        <v>815</v>
      </c>
      <c r="D154" s="403" t="s">
        <v>831</v>
      </c>
      <c r="E154" s="339">
        <f>VLOOKUP(B154,'EN 54'!D7:H490,5,0)</f>
        <v>56</v>
      </c>
      <c r="F154" s="404" t="s">
        <v>699</v>
      </c>
      <c r="G154" s="405" t="s">
        <v>34</v>
      </c>
      <c r="H154" s="406"/>
      <c r="I154" s="355"/>
      <c r="J154" s="355" t="s">
        <v>874</v>
      </c>
      <c r="K154" s="355" t="s">
        <v>608</v>
      </c>
      <c r="L154" s="405" t="s">
        <v>685</v>
      </c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51"/>
      <c r="AU154" s="51"/>
      <c r="AV154" s="51"/>
      <c r="AW154" s="51"/>
      <c r="AX154" s="51"/>
      <c r="AY154" s="51"/>
      <c r="AZ154" s="51"/>
      <c r="BA154" s="51"/>
      <c r="BB154" s="51"/>
      <c r="BC154" s="51"/>
      <c r="BD154" s="51"/>
      <c r="BE154" s="51"/>
      <c r="BF154" s="51"/>
      <c r="BG154" s="51"/>
      <c r="BH154" s="51"/>
      <c r="BI154" s="51"/>
      <c r="BJ154" s="51"/>
      <c r="BK154" s="51"/>
      <c r="BL154" s="51"/>
      <c r="BM154" s="51"/>
      <c r="BN154" s="51"/>
      <c r="BO154" s="51"/>
      <c r="BP154" s="51"/>
      <c r="BQ154" s="51"/>
      <c r="BR154" s="51"/>
      <c r="BS154" s="51"/>
      <c r="BT154" s="51"/>
      <c r="BU154" s="51"/>
      <c r="BV154" s="51"/>
      <c r="BW154" s="51"/>
      <c r="BX154" s="51"/>
      <c r="BY154" s="51"/>
      <c r="BZ154" s="51"/>
      <c r="CA154" s="51"/>
      <c r="CB154" s="51"/>
      <c r="CC154" s="51"/>
      <c r="CD154" s="51"/>
      <c r="CE154" s="51"/>
      <c r="CF154" s="51"/>
      <c r="CG154" s="51"/>
      <c r="CH154" s="51"/>
      <c r="CI154" s="51"/>
      <c r="CJ154" s="51"/>
      <c r="CK154" s="51"/>
      <c r="CL154" s="51"/>
      <c r="CM154" s="51"/>
      <c r="CN154" s="51"/>
      <c r="CO154" s="51"/>
      <c r="CP154" s="51"/>
      <c r="CQ154" s="51"/>
      <c r="CR154" s="51"/>
      <c r="CS154" s="51"/>
      <c r="CT154" s="51"/>
      <c r="CU154" s="51"/>
      <c r="CV154" s="51"/>
      <c r="CW154" s="51"/>
      <c r="CX154" s="51"/>
      <c r="CY154" s="51"/>
      <c r="CZ154" s="51"/>
      <c r="DA154" s="51"/>
      <c r="DB154" s="51"/>
      <c r="DC154" s="51"/>
      <c r="DD154" s="51"/>
      <c r="DE154" s="51"/>
      <c r="DF154" s="51"/>
      <c r="DG154" s="51"/>
      <c r="DH154" s="51"/>
      <c r="DI154" s="51"/>
      <c r="DJ154" s="51"/>
      <c r="DK154" s="51"/>
      <c r="DL154" s="51"/>
      <c r="DM154" s="51"/>
      <c r="DN154" s="51"/>
      <c r="DO154" s="51"/>
      <c r="DP154" s="51"/>
      <c r="DQ154" s="51"/>
      <c r="DR154" s="51"/>
      <c r="DS154" s="51"/>
      <c r="DT154" s="51"/>
      <c r="DU154" s="51"/>
      <c r="DV154" s="51"/>
      <c r="DW154" s="51"/>
      <c r="DX154" s="51"/>
      <c r="DY154" s="51"/>
      <c r="DZ154" s="51"/>
      <c r="EA154" s="51"/>
      <c r="EB154" s="51"/>
      <c r="EC154" s="51"/>
      <c r="ED154" s="51"/>
      <c r="EE154" s="51"/>
      <c r="EF154" s="51"/>
      <c r="EG154" s="51"/>
      <c r="EH154" s="51"/>
      <c r="EI154" s="51"/>
      <c r="EJ154" s="51"/>
      <c r="EK154" s="51"/>
      <c r="EL154" s="51"/>
      <c r="EM154" s="51"/>
      <c r="EN154" s="51"/>
      <c r="EO154" s="51"/>
      <c r="EP154" s="51"/>
      <c r="EQ154" s="51"/>
      <c r="ER154" s="51"/>
      <c r="ES154" s="51"/>
      <c r="ET154" s="51"/>
      <c r="EU154" s="51"/>
      <c r="EV154" s="51"/>
      <c r="EW154" s="51"/>
    </row>
    <row r="155" spans="1:153" s="57" customFormat="1" ht="39.75" customHeight="1" x14ac:dyDescent="0.15">
      <c r="A155" s="111"/>
      <c r="B155" s="403" t="s">
        <v>824</v>
      </c>
      <c r="C155" s="403" t="s">
        <v>816</v>
      </c>
      <c r="D155" s="407" t="s">
        <v>835</v>
      </c>
      <c r="E155" s="339">
        <f>VLOOKUP(B155,'EN 54'!D8:H491,5,0)</f>
        <v>639</v>
      </c>
      <c r="F155" s="404" t="s">
        <v>699</v>
      </c>
      <c r="G155" s="405" t="s">
        <v>34</v>
      </c>
      <c r="H155" s="408"/>
      <c r="I155" s="355"/>
      <c r="J155" s="355" t="s">
        <v>874</v>
      </c>
      <c r="K155" s="355" t="s">
        <v>608</v>
      </c>
      <c r="L155" s="405" t="s">
        <v>685</v>
      </c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51"/>
      <c r="AU155" s="51"/>
      <c r="AV155" s="51"/>
      <c r="AW155" s="51"/>
      <c r="AX155" s="51"/>
      <c r="AY155" s="51"/>
      <c r="AZ155" s="51"/>
      <c r="BA155" s="51"/>
      <c r="BB155" s="51"/>
      <c r="BC155" s="51"/>
      <c r="BD155" s="51"/>
      <c r="BE155" s="51"/>
      <c r="BF155" s="51"/>
      <c r="BG155" s="51"/>
      <c r="BH155" s="51"/>
      <c r="BI155" s="51"/>
      <c r="BJ155" s="51"/>
      <c r="BK155" s="51"/>
      <c r="BL155" s="51"/>
      <c r="BM155" s="51"/>
      <c r="BN155" s="51"/>
      <c r="BO155" s="51"/>
      <c r="BP155" s="51"/>
      <c r="BQ155" s="51"/>
      <c r="BR155" s="51"/>
      <c r="BS155" s="51"/>
      <c r="BT155" s="51"/>
      <c r="BU155" s="51"/>
      <c r="BV155" s="51"/>
      <c r="BW155" s="51"/>
      <c r="BX155" s="51"/>
      <c r="BY155" s="51"/>
      <c r="BZ155" s="51"/>
      <c r="CA155" s="51"/>
      <c r="CB155" s="51"/>
      <c r="CC155" s="51"/>
      <c r="CD155" s="51"/>
      <c r="CE155" s="51"/>
      <c r="CF155" s="51"/>
      <c r="CG155" s="51"/>
      <c r="CH155" s="51"/>
      <c r="CI155" s="51"/>
      <c r="CJ155" s="51"/>
      <c r="CK155" s="51"/>
      <c r="CL155" s="51"/>
      <c r="CM155" s="51"/>
      <c r="CN155" s="51"/>
      <c r="CO155" s="51"/>
      <c r="CP155" s="51"/>
      <c r="CQ155" s="51"/>
      <c r="CR155" s="51"/>
      <c r="CS155" s="51"/>
      <c r="CT155" s="51"/>
      <c r="CU155" s="51"/>
      <c r="CV155" s="51"/>
      <c r="CW155" s="51"/>
      <c r="CX155" s="51"/>
      <c r="CY155" s="51"/>
      <c r="CZ155" s="51"/>
      <c r="DA155" s="51"/>
      <c r="DB155" s="51"/>
      <c r="DC155" s="51"/>
      <c r="DD155" s="51"/>
      <c r="DE155" s="51"/>
      <c r="DF155" s="51"/>
      <c r="DG155" s="51"/>
      <c r="DH155" s="51"/>
      <c r="DI155" s="51"/>
      <c r="DJ155" s="51"/>
      <c r="DK155" s="51"/>
      <c r="DL155" s="51"/>
      <c r="DM155" s="51"/>
      <c r="DN155" s="51"/>
      <c r="DO155" s="51"/>
      <c r="DP155" s="51"/>
      <c r="DQ155" s="51"/>
      <c r="DR155" s="51"/>
      <c r="DS155" s="51"/>
      <c r="DT155" s="51"/>
      <c r="DU155" s="51"/>
      <c r="DV155" s="51"/>
      <c r="DW155" s="51"/>
      <c r="DX155" s="51"/>
      <c r="DY155" s="51"/>
      <c r="DZ155" s="51"/>
      <c r="EA155" s="51"/>
      <c r="EB155" s="51"/>
      <c r="EC155" s="51"/>
      <c r="ED155" s="51"/>
      <c r="EE155" s="51"/>
      <c r="EF155" s="51"/>
      <c r="EG155" s="51"/>
      <c r="EH155" s="51"/>
      <c r="EI155" s="51"/>
      <c r="EJ155" s="51"/>
      <c r="EK155" s="51"/>
      <c r="EL155" s="51"/>
      <c r="EM155" s="51"/>
      <c r="EN155" s="51"/>
      <c r="EO155" s="51"/>
      <c r="EP155" s="51"/>
      <c r="EQ155" s="51"/>
      <c r="ER155" s="51"/>
      <c r="ES155" s="51"/>
      <c r="ET155" s="51"/>
      <c r="EU155" s="51"/>
      <c r="EV155" s="51"/>
      <c r="EW155" s="51"/>
    </row>
    <row r="156" spans="1:153" s="57" customFormat="1" ht="43.5" customHeight="1" x14ac:dyDescent="0.15">
      <c r="A156" s="111"/>
      <c r="B156" s="403" t="s">
        <v>825</v>
      </c>
      <c r="C156" s="403" t="s">
        <v>817</v>
      </c>
      <c r="D156" s="403" t="s">
        <v>836</v>
      </c>
      <c r="E156" s="339">
        <f>VLOOKUP(B156,'EN 54'!D9:H492,5,0)</f>
        <v>3695</v>
      </c>
      <c r="F156" s="404" t="s">
        <v>699</v>
      </c>
      <c r="G156" s="405" t="s">
        <v>34</v>
      </c>
      <c r="H156" s="408"/>
      <c r="I156" s="355"/>
      <c r="J156" s="355" t="s">
        <v>874</v>
      </c>
      <c r="K156" s="355" t="s">
        <v>608</v>
      </c>
      <c r="L156" s="405" t="s">
        <v>685</v>
      </c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  <c r="AW156" s="51"/>
      <c r="AX156" s="51"/>
      <c r="AY156" s="51"/>
      <c r="AZ156" s="51"/>
      <c r="BA156" s="51"/>
      <c r="BB156" s="51"/>
      <c r="BC156" s="51"/>
      <c r="BD156" s="51"/>
      <c r="BE156" s="51"/>
      <c r="BF156" s="51"/>
      <c r="BG156" s="51"/>
      <c r="BH156" s="51"/>
      <c r="BI156" s="51"/>
      <c r="BJ156" s="51"/>
      <c r="BK156" s="51"/>
      <c r="BL156" s="51"/>
      <c r="BM156" s="51"/>
      <c r="BN156" s="51"/>
      <c r="BO156" s="51"/>
      <c r="BP156" s="51"/>
      <c r="BQ156" s="51"/>
      <c r="BR156" s="51"/>
      <c r="BS156" s="51"/>
      <c r="BT156" s="51"/>
      <c r="BU156" s="51"/>
      <c r="BV156" s="51"/>
      <c r="BW156" s="51"/>
      <c r="BX156" s="51"/>
      <c r="BY156" s="51"/>
      <c r="BZ156" s="51"/>
      <c r="CA156" s="51"/>
      <c r="CB156" s="51"/>
      <c r="CC156" s="51"/>
      <c r="CD156" s="51"/>
      <c r="CE156" s="51"/>
      <c r="CF156" s="51"/>
      <c r="CG156" s="51"/>
      <c r="CH156" s="51"/>
      <c r="CI156" s="51"/>
      <c r="CJ156" s="51"/>
      <c r="CK156" s="51"/>
      <c r="CL156" s="51"/>
      <c r="CM156" s="51"/>
      <c r="CN156" s="51"/>
      <c r="CO156" s="51"/>
      <c r="CP156" s="51"/>
      <c r="CQ156" s="51"/>
      <c r="CR156" s="51"/>
      <c r="CS156" s="51"/>
      <c r="CT156" s="51"/>
      <c r="CU156" s="51"/>
      <c r="CV156" s="51"/>
      <c r="CW156" s="51"/>
      <c r="CX156" s="51"/>
      <c r="CY156" s="51"/>
      <c r="CZ156" s="51"/>
      <c r="DA156" s="51"/>
      <c r="DB156" s="51"/>
      <c r="DC156" s="51"/>
      <c r="DD156" s="51"/>
      <c r="DE156" s="51"/>
      <c r="DF156" s="51"/>
      <c r="DG156" s="51"/>
      <c r="DH156" s="51"/>
      <c r="DI156" s="51"/>
      <c r="DJ156" s="51"/>
      <c r="DK156" s="51"/>
      <c r="DL156" s="51"/>
      <c r="DM156" s="51"/>
      <c r="DN156" s="51"/>
      <c r="DO156" s="51"/>
      <c r="DP156" s="51"/>
      <c r="DQ156" s="51"/>
      <c r="DR156" s="51"/>
      <c r="DS156" s="51"/>
      <c r="DT156" s="51"/>
      <c r="DU156" s="51"/>
      <c r="DV156" s="51"/>
      <c r="DW156" s="51"/>
      <c r="DX156" s="51"/>
      <c r="DY156" s="51"/>
      <c r="DZ156" s="51"/>
      <c r="EA156" s="51"/>
      <c r="EB156" s="51"/>
      <c r="EC156" s="51"/>
      <c r="ED156" s="51"/>
      <c r="EE156" s="51"/>
      <c r="EF156" s="51"/>
      <c r="EG156" s="51"/>
      <c r="EH156" s="51"/>
      <c r="EI156" s="51"/>
      <c r="EJ156" s="51"/>
      <c r="EK156" s="51"/>
      <c r="EL156" s="51"/>
      <c r="EM156" s="51"/>
      <c r="EN156" s="51"/>
      <c r="EO156" s="51"/>
      <c r="EP156" s="51"/>
      <c r="EQ156" s="51"/>
      <c r="ER156" s="51"/>
      <c r="ES156" s="51"/>
      <c r="ET156" s="51"/>
      <c r="EU156" s="51"/>
      <c r="EV156" s="51"/>
      <c r="EW156" s="51"/>
    </row>
    <row r="157" spans="1:153" s="57" customFormat="1" ht="38.25" customHeight="1" x14ac:dyDescent="0.15">
      <c r="A157" s="111"/>
      <c r="B157" s="409" t="s">
        <v>826</v>
      </c>
      <c r="C157" s="409" t="s">
        <v>818</v>
      </c>
      <c r="D157" s="409" t="s">
        <v>832</v>
      </c>
      <c r="E157" s="339">
        <f>VLOOKUP(B157,'EN 54'!D10:H493,5,0)</f>
        <v>378</v>
      </c>
      <c r="F157" s="404" t="s">
        <v>699</v>
      </c>
      <c r="G157" s="405" t="s">
        <v>34</v>
      </c>
      <c r="H157" s="341"/>
      <c r="I157" s="355"/>
      <c r="J157" s="355" t="s">
        <v>874</v>
      </c>
      <c r="K157" s="355" t="s">
        <v>608</v>
      </c>
      <c r="L157" s="405" t="s">
        <v>685</v>
      </c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51"/>
      <c r="AU157" s="51"/>
      <c r="AV157" s="51"/>
      <c r="AW157" s="51"/>
      <c r="AX157" s="51"/>
      <c r="AY157" s="51"/>
      <c r="AZ157" s="51"/>
      <c r="BA157" s="51"/>
      <c r="BB157" s="51"/>
      <c r="BC157" s="51"/>
      <c r="BD157" s="51"/>
      <c r="BE157" s="51"/>
      <c r="BF157" s="51"/>
      <c r="BG157" s="51"/>
      <c r="BH157" s="51"/>
      <c r="BI157" s="51"/>
      <c r="BJ157" s="51"/>
      <c r="BK157" s="51"/>
      <c r="BL157" s="51"/>
      <c r="BM157" s="51"/>
      <c r="BN157" s="51"/>
      <c r="BO157" s="51"/>
      <c r="BP157" s="51"/>
      <c r="BQ157" s="51"/>
      <c r="BR157" s="51"/>
      <c r="BS157" s="51"/>
      <c r="BT157" s="51"/>
      <c r="BU157" s="51"/>
      <c r="BV157" s="51"/>
      <c r="BW157" s="51"/>
      <c r="BX157" s="51"/>
      <c r="BY157" s="51"/>
      <c r="BZ157" s="51"/>
      <c r="CA157" s="51"/>
      <c r="CB157" s="51"/>
      <c r="CC157" s="51"/>
      <c r="CD157" s="51"/>
      <c r="CE157" s="51"/>
      <c r="CF157" s="51"/>
      <c r="CG157" s="51"/>
      <c r="CH157" s="51"/>
      <c r="CI157" s="51"/>
      <c r="CJ157" s="51"/>
      <c r="CK157" s="51"/>
      <c r="CL157" s="51"/>
      <c r="CM157" s="51"/>
      <c r="CN157" s="51"/>
      <c r="CO157" s="51"/>
      <c r="CP157" s="51"/>
      <c r="CQ157" s="51"/>
      <c r="CR157" s="51"/>
      <c r="CS157" s="51"/>
      <c r="CT157" s="51"/>
      <c r="CU157" s="51"/>
      <c r="CV157" s="51"/>
      <c r="CW157" s="51"/>
      <c r="CX157" s="51"/>
      <c r="CY157" s="51"/>
      <c r="CZ157" s="51"/>
      <c r="DA157" s="51"/>
      <c r="DB157" s="51"/>
      <c r="DC157" s="51"/>
      <c r="DD157" s="51"/>
      <c r="DE157" s="51"/>
      <c r="DF157" s="51"/>
      <c r="DG157" s="51"/>
      <c r="DH157" s="51"/>
      <c r="DI157" s="51"/>
      <c r="DJ157" s="51"/>
      <c r="DK157" s="51"/>
      <c r="DL157" s="51"/>
      <c r="DM157" s="51"/>
      <c r="DN157" s="51"/>
      <c r="DO157" s="51"/>
      <c r="DP157" s="51"/>
      <c r="DQ157" s="51"/>
      <c r="DR157" s="51"/>
      <c r="DS157" s="51"/>
      <c r="DT157" s="51"/>
      <c r="DU157" s="51"/>
      <c r="DV157" s="51"/>
      <c r="DW157" s="51"/>
      <c r="DX157" s="51"/>
      <c r="DY157" s="51"/>
      <c r="DZ157" s="51"/>
      <c r="EA157" s="51"/>
      <c r="EB157" s="51"/>
      <c r="EC157" s="51"/>
      <c r="ED157" s="51"/>
      <c r="EE157" s="51"/>
      <c r="EF157" s="51"/>
      <c r="EG157" s="51"/>
      <c r="EH157" s="51"/>
      <c r="EI157" s="51"/>
      <c r="EJ157" s="51"/>
      <c r="EK157" s="51"/>
      <c r="EL157" s="51"/>
      <c r="EM157" s="51"/>
      <c r="EN157" s="51"/>
      <c r="EO157" s="51"/>
      <c r="EP157" s="51"/>
      <c r="EQ157" s="51"/>
      <c r="ER157" s="51"/>
      <c r="ES157" s="51"/>
      <c r="ET157" s="51"/>
      <c r="EU157" s="51"/>
      <c r="EV157" s="51"/>
      <c r="EW157" s="51"/>
    </row>
    <row r="158" spans="1:153" s="57" customFormat="1" ht="31.5" customHeight="1" x14ac:dyDescent="0.15">
      <c r="A158" s="111"/>
      <c r="B158" s="409" t="s">
        <v>827</v>
      </c>
      <c r="C158" s="409" t="s">
        <v>819</v>
      </c>
      <c r="D158" s="409" t="s">
        <v>833</v>
      </c>
      <c r="E158" s="339">
        <f>VLOOKUP(B158,'EN 54'!D11:H494,5,0)</f>
        <v>52</v>
      </c>
      <c r="F158" s="404" t="s">
        <v>699</v>
      </c>
      <c r="G158" s="405" t="s">
        <v>34</v>
      </c>
      <c r="H158" s="404" t="s">
        <v>837</v>
      </c>
      <c r="I158" s="355"/>
      <c r="J158" s="355" t="s">
        <v>874</v>
      </c>
      <c r="K158" s="355" t="s">
        <v>608</v>
      </c>
      <c r="L158" s="405" t="s">
        <v>685</v>
      </c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51"/>
      <c r="AU158" s="51"/>
      <c r="AV158" s="51"/>
      <c r="AW158" s="51"/>
      <c r="AX158" s="51"/>
      <c r="AY158" s="51"/>
      <c r="AZ158" s="51"/>
      <c r="BA158" s="51"/>
      <c r="BB158" s="51"/>
      <c r="BC158" s="51"/>
      <c r="BD158" s="51"/>
      <c r="BE158" s="51"/>
      <c r="BF158" s="51"/>
      <c r="BG158" s="51"/>
      <c r="BH158" s="51"/>
      <c r="BI158" s="51"/>
      <c r="BJ158" s="51"/>
      <c r="BK158" s="51"/>
      <c r="BL158" s="51"/>
      <c r="BM158" s="51"/>
      <c r="BN158" s="51"/>
      <c r="BO158" s="51"/>
      <c r="BP158" s="51"/>
      <c r="BQ158" s="51"/>
      <c r="BR158" s="51"/>
      <c r="BS158" s="51"/>
      <c r="BT158" s="51"/>
      <c r="BU158" s="51"/>
      <c r="BV158" s="51"/>
      <c r="BW158" s="51"/>
      <c r="BX158" s="51"/>
      <c r="BY158" s="51"/>
      <c r="BZ158" s="51"/>
      <c r="CA158" s="51"/>
      <c r="CB158" s="51"/>
      <c r="CC158" s="51"/>
      <c r="CD158" s="51"/>
      <c r="CE158" s="51"/>
      <c r="CF158" s="51"/>
      <c r="CG158" s="51"/>
      <c r="CH158" s="51"/>
      <c r="CI158" s="51"/>
      <c r="CJ158" s="51"/>
      <c r="CK158" s="51"/>
      <c r="CL158" s="51"/>
      <c r="CM158" s="51"/>
      <c r="CN158" s="51"/>
      <c r="CO158" s="51"/>
      <c r="CP158" s="51"/>
      <c r="CQ158" s="51"/>
      <c r="CR158" s="51"/>
      <c r="CS158" s="51"/>
      <c r="CT158" s="51"/>
      <c r="CU158" s="51"/>
      <c r="CV158" s="51"/>
      <c r="CW158" s="51"/>
      <c r="CX158" s="51"/>
      <c r="CY158" s="51"/>
      <c r="CZ158" s="51"/>
      <c r="DA158" s="51"/>
      <c r="DB158" s="51"/>
      <c r="DC158" s="51"/>
      <c r="DD158" s="51"/>
      <c r="DE158" s="51"/>
      <c r="DF158" s="51"/>
      <c r="DG158" s="51"/>
      <c r="DH158" s="51"/>
      <c r="DI158" s="51"/>
      <c r="DJ158" s="51"/>
      <c r="DK158" s="51"/>
      <c r="DL158" s="51"/>
      <c r="DM158" s="51"/>
      <c r="DN158" s="51"/>
      <c r="DO158" s="51"/>
      <c r="DP158" s="51"/>
      <c r="DQ158" s="51"/>
      <c r="DR158" s="51"/>
      <c r="DS158" s="51"/>
      <c r="DT158" s="51"/>
      <c r="DU158" s="51"/>
      <c r="DV158" s="51"/>
      <c r="DW158" s="51"/>
      <c r="DX158" s="51"/>
      <c r="DY158" s="51"/>
      <c r="DZ158" s="51"/>
      <c r="EA158" s="51"/>
      <c r="EB158" s="51"/>
      <c r="EC158" s="51"/>
      <c r="ED158" s="51"/>
      <c r="EE158" s="51"/>
      <c r="EF158" s="51"/>
      <c r="EG158" s="51"/>
      <c r="EH158" s="51"/>
      <c r="EI158" s="51"/>
      <c r="EJ158" s="51"/>
      <c r="EK158" s="51"/>
      <c r="EL158" s="51"/>
      <c r="EM158" s="51"/>
      <c r="EN158" s="51"/>
      <c r="EO158" s="51"/>
      <c r="EP158" s="51"/>
      <c r="EQ158" s="51"/>
      <c r="ER158" s="51"/>
      <c r="ES158" s="51"/>
      <c r="ET158" s="51"/>
      <c r="EU158" s="51"/>
      <c r="EV158" s="51"/>
      <c r="EW158" s="51"/>
    </row>
    <row r="159" spans="1:153" s="57" customFormat="1" ht="31.5" customHeight="1" x14ac:dyDescent="0.2">
      <c r="A159" s="119"/>
      <c r="B159" s="409" t="s">
        <v>828</v>
      </c>
      <c r="C159" s="409" t="s">
        <v>820</v>
      </c>
      <c r="D159" s="409" t="s">
        <v>834</v>
      </c>
      <c r="E159" s="339">
        <f>VLOOKUP(B159,'EN 54'!D12:H495,5,0)</f>
        <v>6112</v>
      </c>
      <c r="F159" s="404" t="s">
        <v>699</v>
      </c>
      <c r="G159" s="405" t="s">
        <v>34</v>
      </c>
      <c r="H159" s="341"/>
      <c r="I159" s="355"/>
      <c r="J159" s="355" t="s">
        <v>874</v>
      </c>
      <c r="K159" s="355" t="s">
        <v>608</v>
      </c>
      <c r="L159" s="405" t="s">
        <v>685</v>
      </c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51"/>
      <c r="AU159" s="51"/>
      <c r="AV159" s="51"/>
      <c r="AW159" s="51"/>
      <c r="AX159" s="51"/>
      <c r="AY159" s="51"/>
      <c r="AZ159" s="51"/>
      <c r="BA159" s="51"/>
      <c r="BB159" s="51"/>
      <c r="BC159" s="51"/>
      <c r="BD159" s="51"/>
      <c r="BE159" s="51"/>
      <c r="BF159" s="51"/>
      <c r="BG159" s="51"/>
      <c r="BH159" s="51"/>
      <c r="BI159" s="51"/>
      <c r="BJ159" s="51"/>
      <c r="BK159" s="51"/>
      <c r="BL159" s="51"/>
      <c r="BM159" s="51"/>
      <c r="BN159" s="51"/>
      <c r="BO159" s="51"/>
      <c r="BP159" s="51"/>
      <c r="BQ159" s="51"/>
      <c r="BR159" s="51"/>
      <c r="BS159" s="51"/>
      <c r="BT159" s="51"/>
      <c r="BU159" s="51"/>
      <c r="BV159" s="51"/>
      <c r="BW159" s="51"/>
      <c r="BX159" s="51"/>
      <c r="BY159" s="51"/>
      <c r="BZ159" s="51"/>
      <c r="CA159" s="51"/>
      <c r="CB159" s="51"/>
      <c r="CC159" s="51"/>
      <c r="CD159" s="51"/>
      <c r="CE159" s="51"/>
      <c r="CF159" s="51"/>
      <c r="CG159" s="51"/>
      <c r="CH159" s="51"/>
      <c r="CI159" s="51"/>
      <c r="CJ159" s="51"/>
      <c r="CK159" s="51"/>
      <c r="CL159" s="51"/>
      <c r="CM159" s="51"/>
      <c r="CN159" s="51"/>
      <c r="CO159" s="51"/>
      <c r="CP159" s="51"/>
      <c r="CQ159" s="51"/>
      <c r="CR159" s="51"/>
      <c r="CS159" s="51"/>
      <c r="CT159" s="51"/>
      <c r="CU159" s="51"/>
      <c r="CV159" s="51"/>
      <c r="CW159" s="51"/>
      <c r="CX159" s="51"/>
      <c r="CY159" s="51"/>
      <c r="CZ159" s="51"/>
      <c r="DA159" s="51"/>
      <c r="DB159" s="51"/>
      <c r="DC159" s="51"/>
      <c r="DD159" s="51"/>
      <c r="DE159" s="51"/>
      <c r="DF159" s="51"/>
      <c r="DG159" s="51"/>
      <c r="DH159" s="51"/>
      <c r="DI159" s="51"/>
      <c r="DJ159" s="51"/>
      <c r="DK159" s="51"/>
      <c r="DL159" s="51"/>
      <c r="DM159" s="51"/>
      <c r="DN159" s="51"/>
      <c r="DO159" s="51"/>
      <c r="DP159" s="51"/>
      <c r="DQ159" s="51"/>
      <c r="DR159" s="51"/>
      <c r="DS159" s="51"/>
      <c r="DT159" s="51"/>
      <c r="DU159" s="51"/>
      <c r="DV159" s="51"/>
      <c r="DW159" s="51"/>
      <c r="DX159" s="51"/>
      <c r="DY159" s="51"/>
      <c r="DZ159" s="51"/>
      <c r="EA159" s="51"/>
      <c r="EB159" s="51"/>
      <c r="EC159" s="51"/>
      <c r="ED159" s="51"/>
      <c r="EE159" s="51"/>
      <c r="EF159" s="51"/>
      <c r="EG159" s="51"/>
      <c r="EH159" s="51"/>
      <c r="EI159" s="51"/>
      <c r="EJ159" s="51"/>
      <c r="EK159" s="51"/>
      <c r="EL159" s="51"/>
      <c r="EM159" s="51"/>
      <c r="EN159" s="51"/>
      <c r="EO159" s="51"/>
      <c r="EP159" s="51"/>
      <c r="EQ159" s="51"/>
      <c r="ER159" s="51"/>
      <c r="ES159" s="51"/>
      <c r="ET159" s="51"/>
      <c r="EU159" s="51"/>
      <c r="EV159" s="51"/>
      <c r="EW159" s="51"/>
    </row>
    <row r="160" spans="1:153" s="63" customFormat="1" ht="12.75" x14ac:dyDescent="0.15">
      <c r="A160" s="590" t="s">
        <v>268</v>
      </c>
      <c r="B160" s="591"/>
      <c r="C160" s="591"/>
      <c r="D160" s="591"/>
      <c r="E160" s="591"/>
      <c r="F160" s="591"/>
      <c r="G160" s="591"/>
      <c r="H160" s="591"/>
      <c r="I160" s="591"/>
      <c r="J160" s="591"/>
      <c r="K160" s="591"/>
      <c r="L160" s="59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</row>
    <row r="161" spans="1:165" s="63" customFormat="1" ht="11.25" x14ac:dyDescent="0.15">
      <c r="A161" s="327" t="s">
        <v>1046</v>
      </c>
      <c r="B161" s="327"/>
      <c r="C161" s="327"/>
      <c r="D161" s="327"/>
      <c r="E161" s="327"/>
      <c r="F161" s="327"/>
      <c r="G161" s="327"/>
      <c r="H161" s="327"/>
      <c r="I161" s="327"/>
      <c r="J161" s="327"/>
      <c r="K161" s="327"/>
      <c r="L161" s="327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</row>
    <row r="162" spans="1:165" ht="51" customHeight="1" x14ac:dyDescent="0.15">
      <c r="A162" s="56"/>
      <c r="B162" s="349" t="s">
        <v>269</v>
      </c>
      <c r="C162" s="349" t="s">
        <v>270</v>
      </c>
      <c r="D162" s="357" t="s">
        <v>271</v>
      </c>
      <c r="E162" s="339">
        <f>VLOOKUP(B162,'EN 54'!D5:H488,5,0)</f>
        <v>286</v>
      </c>
      <c r="F162" s="340" t="s">
        <v>699</v>
      </c>
      <c r="G162" s="341">
        <v>1</v>
      </c>
      <c r="H162" s="341"/>
      <c r="I162" s="341"/>
      <c r="J162" s="85" t="s">
        <v>874</v>
      </c>
      <c r="K162" s="85" t="s">
        <v>608</v>
      </c>
      <c r="L162" s="351" t="s">
        <v>639</v>
      </c>
    </row>
    <row r="163" spans="1:165" ht="51" customHeight="1" x14ac:dyDescent="0.15">
      <c r="A163" s="56"/>
      <c r="B163" s="349" t="s">
        <v>272</v>
      </c>
      <c r="C163" s="349" t="s">
        <v>273</v>
      </c>
      <c r="D163" s="357" t="s">
        <v>274</v>
      </c>
      <c r="E163" s="339">
        <f>VLOOKUP(B163,'EN 54'!D6:H489,5,0)</f>
        <v>715</v>
      </c>
      <c r="F163" s="340" t="s">
        <v>699</v>
      </c>
      <c r="G163" s="341" t="s">
        <v>3</v>
      </c>
      <c r="H163" s="341"/>
      <c r="I163" s="341"/>
      <c r="J163" s="85" t="s">
        <v>874</v>
      </c>
      <c r="K163" s="85" t="s">
        <v>608</v>
      </c>
      <c r="L163" s="351" t="s">
        <v>639</v>
      </c>
    </row>
    <row r="164" spans="1:165" s="61" customFormat="1" ht="33.75" customHeight="1" x14ac:dyDescent="0.15">
      <c r="A164" s="59"/>
      <c r="B164" s="410" t="s">
        <v>741</v>
      </c>
      <c r="C164" s="411" t="s">
        <v>742</v>
      </c>
      <c r="D164" s="338" t="s">
        <v>743</v>
      </c>
      <c r="E164" s="339">
        <f>VLOOKUP(B164,'EN 54'!D7:H490,5,0)</f>
        <v>156</v>
      </c>
      <c r="F164" s="340" t="s">
        <v>699</v>
      </c>
      <c r="G164" s="341" t="s">
        <v>3</v>
      </c>
      <c r="H164" s="355"/>
      <c r="I164" s="355"/>
      <c r="J164" s="85" t="s">
        <v>874</v>
      </c>
      <c r="K164" s="85" t="s">
        <v>608</v>
      </c>
      <c r="L164" s="351" t="s">
        <v>682</v>
      </c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</row>
    <row r="165" spans="1:165" s="61" customFormat="1" ht="33.75" customHeight="1" x14ac:dyDescent="0.15">
      <c r="A165" s="59"/>
      <c r="B165" s="411" t="s">
        <v>275</v>
      </c>
      <c r="C165" s="411" t="s">
        <v>276</v>
      </c>
      <c r="D165" s="338" t="s">
        <v>277</v>
      </c>
      <c r="E165" s="339">
        <f>VLOOKUP(B165,'EN 54'!D8:H491,5,0)</f>
        <v>8</v>
      </c>
      <c r="F165" s="340" t="s">
        <v>699</v>
      </c>
      <c r="G165" s="341" t="s">
        <v>3</v>
      </c>
      <c r="H165" s="341"/>
      <c r="I165" s="341"/>
      <c r="J165" s="85" t="s">
        <v>874</v>
      </c>
      <c r="K165" s="85" t="s">
        <v>608</v>
      </c>
      <c r="L165" s="351" t="s">
        <v>686</v>
      </c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</row>
    <row r="166" spans="1:165" s="61" customFormat="1" ht="15" customHeight="1" x14ac:dyDescent="0.15">
      <c r="A166" s="327" t="s">
        <v>1047</v>
      </c>
      <c r="B166" s="327"/>
      <c r="C166" s="327"/>
      <c r="D166" s="327"/>
      <c r="E166" s="327"/>
      <c r="F166" s="327"/>
      <c r="G166" s="327"/>
      <c r="H166" s="327"/>
      <c r="I166" s="327"/>
      <c r="J166" s="327"/>
      <c r="K166" s="327"/>
      <c r="L166" s="327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</row>
    <row r="167" spans="1:165" s="61" customFormat="1" ht="47.25" customHeight="1" x14ac:dyDescent="0.2">
      <c r="A167" s="375"/>
      <c r="B167" s="412" t="s">
        <v>1026</v>
      </c>
      <c r="C167" s="411" t="s">
        <v>1023</v>
      </c>
      <c r="D167" s="357" t="s">
        <v>1032</v>
      </c>
      <c r="E167" s="339">
        <f>VLOOKUP(B167,'EN 54'!D5:H488,5,0)</f>
        <v>336</v>
      </c>
      <c r="F167" s="340" t="s">
        <v>699</v>
      </c>
      <c r="G167" s="341" t="s">
        <v>3</v>
      </c>
      <c r="H167" s="341"/>
      <c r="I167" s="341"/>
      <c r="J167" s="85" t="s">
        <v>840</v>
      </c>
      <c r="K167" s="86">
        <f>'Dodatkowa gwarancja'!$E$8</f>
        <v>17</v>
      </c>
      <c r="L167" s="351" t="s">
        <v>639</v>
      </c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</row>
    <row r="168" spans="1:165" s="61" customFormat="1" ht="47.25" customHeight="1" x14ac:dyDescent="0.2">
      <c r="A168" s="375"/>
      <c r="B168" s="412" t="s">
        <v>1027</v>
      </c>
      <c r="C168" s="411" t="s">
        <v>1024</v>
      </c>
      <c r="D168" s="357" t="s">
        <v>1031</v>
      </c>
      <c r="E168" s="339">
        <f>VLOOKUP(B168,'EN 54'!D6:H489,5,0)</f>
        <v>336</v>
      </c>
      <c r="F168" s="340" t="s">
        <v>699</v>
      </c>
      <c r="G168" s="341" t="s">
        <v>3</v>
      </c>
      <c r="H168" s="341"/>
      <c r="I168" s="341"/>
      <c r="J168" s="85" t="s">
        <v>840</v>
      </c>
      <c r="K168" s="86">
        <f>'Dodatkowa gwarancja'!$E$8</f>
        <v>17</v>
      </c>
      <c r="L168" s="351" t="s">
        <v>639</v>
      </c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</row>
    <row r="169" spans="1:165" s="61" customFormat="1" ht="47.25" customHeight="1" x14ac:dyDescent="0.2">
      <c r="A169" s="375"/>
      <c r="B169" s="412" t="s">
        <v>1022</v>
      </c>
      <c r="C169" s="411" t="s">
        <v>1021</v>
      </c>
      <c r="D169" s="338" t="s">
        <v>1030</v>
      </c>
      <c r="E169" s="339">
        <f>VLOOKUP(B169,'EN 54'!D7:H490,5,0)</f>
        <v>336</v>
      </c>
      <c r="F169" s="340" t="s">
        <v>699</v>
      </c>
      <c r="G169" s="341" t="s">
        <v>3</v>
      </c>
      <c r="H169" s="341"/>
      <c r="I169" s="341"/>
      <c r="J169" s="85" t="s">
        <v>840</v>
      </c>
      <c r="K169" s="86">
        <f>'Dodatkowa gwarancja'!$E$8</f>
        <v>17</v>
      </c>
      <c r="L169" s="351" t="s">
        <v>639</v>
      </c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</row>
    <row r="170" spans="1:165" s="61" customFormat="1" ht="47.25" customHeight="1" x14ac:dyDescent="0.2">
      <c r="A170" s="375"/>
      <c r="B170" s="412" t="s">
        <v>1028</v>
      </c>
      <c r="C170" s="411" t="s">
        <v>1025</v>
      </c>
      <c r="D170" s="338" t="s">
        <v>1029</v>
      </c>
      <c r="E170" s="339">
        <f>VLOOKUP(B170,'EN 54'!D8:H491,5,0)</f>
        <v>336</v>
      </c>
      <c r="F170" s="340" t="s">
        <v>699</v>
      </c>
      <c r="G170" s="341" t="s">
        <v>3</v>
      </c>
      <c r="H170" s="341"/>
      <c r="I170" s="341"/>
      <c r="J170" s="85" t="s">
        <v>840</v>
      </c>
      <c r="K170" s="86">
        <f>'Dodatkowa gwarancja'!$E$8</f>
        <v>17</v>
      </c>
      <c r="L170" s="351" t="s">
        <v>639</v>
      </c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</row>
    <row r="171" spans="1:165" s="61" customFormat="1" ht="47.25" customHeight="1" x14ac:dyDescent="0.2">
      <c r="A171" s="375"/>
      <c r="B171" s="412" t="s">
        <v>1034</v>
      </c>
      <c r="C171" s="411" t="s">
        <v>1033</v>
      </c>
      <c r="D171" s="338" t="s">
        <v>1035</v>
      </c>
      <c r="E171" s="339">
        <f>VLOOKUP(B171,'EN 54'!D9:H492,5,0)</f>
        <v>139</v>
      </c>
      <c r="F171" s="340" t="s">
        <v>699</v>
      </c>
      <c r="G171" s="341" t="s">
        <v>3</v>
      </c>
      <c r="H171" s="341"/>
      <c r="I171" s="341"/>
      <c r="J171" s="85" t="s">
        <v>874</v>
      </c>
      <c r="K171" s="85" t="s">
        <v>608</v>
      </c>
      <c r="L171" s="351" t="s">
        <v>639</v>
      </c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</row>
    <row r="172" spans="1:165" s="61" customFormat="1" ht="47.25" customHeight="1" x14ac:dyDescent="0.2">
      <c r="A172" s="413"/>
      <c r="B172" s="414" t="s">
        <v>1038</v>
      </c>
      <c r="C172" s="411" t="s">
        <v>1036</v>
      </c>
      <c r="D172" s="338" t="s">
        <v>1037</v>
      </c>
      <c r="E172" s="339">
        <f>VLOOKUP(B172,'EN 54'!D10:H493,5,0)</f>
        <v>67</v>
      </c>
      <c r="F172" s="340" t="s">
        <v>699</v>
      </c>
      <c r="G172" s="341" t="s">
        <v>3</v>
      </c>
      <c r="H172" s="355" t="s">
        <v>1039</v>
      </c>
      <c r="I172" s="341"/>
      <c r="J172" s="85" t="s">
        <v>874</v>
      </c>
      <c r="K172" s="85" t="s">
        <v>608</v>
      </c>
      <c r="L172" s="351" t="s">
        <v>639</v>
      </c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</row>
    <row r="173" spans="1:165" s="61" customFormat="1" ht="31.5" customHeight="1" x14ac:dyDescent="0.2">
      <c r="A173" s="119"/>
      <c r="B173" s="414" t="s">
        <v>1044</v>
      </c>
      <c r="C173" s="411" t="s">
        <v>1040</v>
      </c>
      <c r="D173" s="338" t="s">
        <v>1041</v>
      </c>
      <c r="E173" s="339">
        <f>VLOOKUP(B173,'EN 54'!D11:H494,5,0)</f>
        <v>6</v>
      </c>
      <c r="F173" s="340" t="s">
        <v>699</v>
      </c>
      <c r="G173" s="341" t="s">
        <v>3</v>
      </c>
      <c r="H173" s="341"/>
      <c r="I173" s="341"/>
      <c r="J173" s="85" t="s">
        <v>874</v>
      </c>
      <c r="K173" s="85" t="s">
        <v>608</v>
      </c>
      <c r="L173" s="351" t="s">
        <v>639</v>
      </c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</row>
    <row r="174" spans="1:165" s="61" customFormat="1" ht="30.75" customHeight="1" x14ac:dyDescent="0.2">
      <c r="A174" s="413"/>
      <c r="B174" s="414" t="s">
        <v>1045</v>
      </c>
      <c r="C174" s="411" t="s">
        <v>1042</v>
      </c>
      <c r="D174" s="338" t="s">
        <v>1043</v>
      </c>
      <c r="E174" s="339">
        <f>VLOOKUP(B174,'EN 54'!D12:H495,5,0)</f>
        <v>84</v>
      </c>
      <c r="F174" s="340" t="s">
        <v>699</v>
      </c>
      <c r="G174" s="341" t="s">
        <v>230</v>
      </c>
      <c r="H174" s="355" t="s">
        <v>1039</v>
      </c>
      <c r="I174" s="415"/>
      <c r="J174" s="85" t="s">
        <v>874</v>
      </c>
      <c r="K174" s="85" t="s">
        <v>608</v>
      </c>
      <c r="L174" s="351" t="s">
        <v>639</v>
      </c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</row>
    <row r="175" spans="1:165" s="61" customFormat="1" ht="12.75" x14ac:dyDescent="0.15">
      <c r="A175" s="593" t="s">
        <v>278</v>
      </c>
      <c r="B175" s="594"/>
      <c r="C175" s="594"/>
      <c r="D175" s="594"/>
      <c r="E175" s="594"/>
      <c r="F175" s="594"/>
      <c r="G175" s="594"/>
      <c r="H175" s="594"/>
      <c r="I175" s="594"/>
      <c r="J175" s="594"/>
      <c r="K175" s="594"/>
      <c r="L175" s="595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</row>
    <row r="176" spans="1:165" s="57" customFormat="1" ht="51" customHeight="1" x14ac:dyDescent="0.15">
      <c r="A176" s="111"/>
      <c r="B176" s="349" t="s">
        <v>279</v>
      </c>
      <c r="C176" s="349" t="s">
        <v>280</v>
      </c>
      <c r="D176" s="338" t="s">
        <v>646</v>
      </c>
      <c r="E176" s="339">
        <f>VLOOKUP(B176,'EN 54'!D5:H488,5,0)</f>
        <v>996</v>
      </c>
      <c r="F176" s="340" t="s">
        <v>699</v>
      </c>
      <c r="G176" s="354">
        <v>1</v>
      </c>
      <c r="H176" s="354"/>
      <c r="I176" s="354"/>
      <c r="J176" s="85" t="s">
        <v>840</v>
      </c>
      <c r="K176" s="86">
        <f>'Dodatkowa gwarancja'!$E$8</f>
        <v>17</v>
      </c>
      <c r="L176" s="368" t="s">
        <v>639</v>
      </c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  <c r="EX176" s="51"/>
      <c r="EY176" s="51"/>
      <c r="EZ176" s="51"/>
      <c r="FA176" s="51"/>
      <c r="FB176" s="51"/>
      <c r="FC176" s="51"/>
      <c r="FD176" s="51"/>
      <c r="FE176" s="51"/>
      <c r="FF176" s="51"/>
      <c r="FG176" s="51"/>
      <c r="FH176" s="51"/>
      <c r="FI176" s="51"/>
    </row>
    <row r="177" spans="1:165" ht="51" customHeight="1" x14ac:dyDescent="0.15">
      <c r="A177" s="56"/>
      <c r="B177" s="349" t="s">
        <v>281</v>
      </c>
      <c r="C177" s="349" t="s">
        <v>282</v>
      </c>
      <c r="D177" s="338" t="s">
        <v>647</v>
      </c>
      <c r="E177" s="339">
        <f>VLOOKUP(B177,'EN 54'!D6:H489,5,0)</f>
        <v>916</v>
      </c>
      <c r="F177" s="340" t="s">
        <v>699</v>
      </c>
      <c r="G177" s="354" t="s">
        <v>3</v>
      </c>
      <c r="H177" s="354"/>
      <c r="I177" s="354"/>
      <c r="J177" s="85" t="s">
        <v>840</v>
      </c>
      <c r="K177" s="86">
        <f>'Dodatkowa gwarancja'!$E$8</f>
        <v>17</v>
      </c>
      <c r="L177" s="368" t="s">
        <v>639</v>
      </c>
    </row>
    <row r="178" spans="1:165" ht="51" customHeight="1" x14ac:dyDescent="0.15">
      <c r="A178" s="56"/>
      <c r="B178" s="349" t="s">
        <v>283</v>
      </c>
      <c r="C178" s="349" t="s">
        <v>284</v>
      </c>
      <c r="D178" s="338" t="s">
        <v>648</v>
      </c>
      <c r="E178" s="339">
        <f>VLOOKUP(B178,'EN 54'!D7:H490,5,0)</f>
        <v>937</v>
      </c>
      <c r="F178" s="340" t="s">
        <v>699</v>
      </c>
      <c r="G178" s="354">
        <v>1</v>
      </c>
      <c r="H178" s="354"/>
      <c r="I178" s="354"/>
      <c r="J178" s="85" t="s">
        <v>840</v>
      </c>
      <c r="K178" s="86">
        <f>'Dodatkowa gwarancja'!$E$8</f>
        <v>17</v>
      </c>
      <c r="L178" s="368" t="s">
        <v>639</v>
      </c>
    </row>
    <row r="179" spans="1:165" ht="51" customHeight="1" x14ac:dyDescent="0.15">
      <c r="A179" s="56"/>
      <c r="B179" s="349" t="s">
        <v>285</v>
      </c>
      <c r="C179" s="349" t="s">
        <v>286</v>
      </c>
      <c r="D179" s="338" t="s">
        <v>649</v>
      </c>
      <c r="E179" s="339">
        <f>VLOOKUP(B179,'EN 54'!D8:H491,5,0)</f>
        <v>852</v>
      </c>
      <c r="F179" s="340" t="s">
        <v>699</v>
      </c>
      <c r="G179" s="85" t="s">
        <v>3</v>
      </c>
      <c r="H179" s="85"/>
      <c r="I179" s="85"/>
      <c r="J179" s="85" t="s">
        <v>840</v>
      </c>
      <c r="K179" s="86">
        <f>'Dodatkowa gwarancja'!$E$8</f>
        <v>17</v>
      </c>
      <c r="L179" s="86" t="s">
        <v>639</v>
      </c>
    </row>
    <row r="180" spans="1:165" ht="51" customHeight="1" x14ac:dyDescent="0.15">
      <c r="A180" s="56"/>
      <c r="B180" s="349" t="s">
        <v>287</v>
      </c>
      <c r="C180" s="349" t="s">
        <v>288</v>
      </c>
      <c r="D180" s="338" t="s">
        <v>289</v>
      </c>
      <c r="E180" s="339">
        <f>VLOOKUP(B180,'EN 54'!D9:H492,5,0)</f>
        <v>403</v>
      </c>
      <c r="F180" s="340" t="s">
        <v>699</v>
      </c>
      <c r="G180" s="341" t="s">
        <v>3</v>
      </c>
      <c r="H180" s="341"/>
      <c r="I180" s="341"/>
      <c r="J180" s="85" t="s">
        <v>840</v>
      </c>
      <c r="K180" s="86">
        <f>'Dodatkowa gwarancja'!$E$8</f>
        <v>17</v>
      </c>
      <c r="L180" s="86" t="s">
        <v>639</v>
      </c>
    </row>
    <row r="181" spans="1:165" s="371" customFormat="1" ht="51" customHeight="1" x14ac:dyDescent="0.15">
      <c r="A181" s="369"/>
      <c r="B181" s="370" t="s">
        <v>290</v>
      </c>
      <c r="C181" s="370" t="s">
        <v>291</v>
      </c>
      <c r="D181" s="338" t="s">
        <v>650</v>
      </c>
      <c r="E181" s="339">
        <f>VLOOKUP(B181,'EN 54'!D10:H493,5,0)</f>
        <v>513</v>
      </c>
      <c r="F181" s="340" t="s">
        <v>699</v>
      </c>
      <c r="G181" s="85" t="s">
        <v>3</v>
      </c>
      <c r="H181" s="85"/>
      <c r="I181" s="85"/>
      <c r="J181" s="85" t="s">
        <v>840</v>
      </c>
      <c r="K181" s="86">
        <f>'Dodatkowa gwarancja'!$E$8</f>
        <v>17</v>
      </c>
      <c r="L181" s="367" t="s">
        <v>639</v>
      </c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  <c r="EX181" s="51"/>
      <c r="EY181" s="51"/>
      <c r="EZ181" s="51"/>
      <c r="FA181" s="51"/>
      <c r="FB181" s="51"/>
      <c r="FC181" s="51"/>
      <c r="FD181" s="51"/>
      <c r="FE181" s="51"/>
      <c r="FF181" s="51"/>
      <c r="FG181" s="51"/>
      <c r="FH181" s="51"/>
      <c r="FI181" s="51"/>
    </row>
    <row r="182" spans="1:165" ht="51" customHeight="1" x14ac:dyDescent="0.15">
      <c r="A182" s="56"/>
      <c r="B182" s="370" t="s">
        <v>292</v>
      </c>
      <c r="C182" s="370" t="s">
        <v>293</v>
      </c>
      <c r="D182" s="338" t="s">
        <v>651</v>
      </c>
      <c r="E182" s="339">
        <f>VLOOKUP(B182,'EN 54'!D11:H494,5,0)</f>
        <v>498</v>
      </c>
      <c r="F182" s="340" t="s">
        <v>699</v>
      </c>
      <c r="G182" s="85" t="s">
        <v>3</v>
      </c>
      <c r="H182" s="85"/>
      <c r="I182" s="85"/>
      <c r="J182" s="85" t="s">
        <v>840</v>
      </c>
      <c r="K182" s="86">
        <f>'Dodatkowa gwarancja'!$E$8</f>
        <v>17</v>
      </c>
      <c r="L182" s="367" t="s">
        <v>639</v>
      </c>
    </row>
    <row r="183" spans="1:165" ht="51" customHeight="1" x14ac:dyDescent="0.15">
      <c r="A183" s="56"/>
      <c r="B183" s="370" t="s">
        <v>294</v>
      </c>
      <c r="C183" s="370" t="s">
        <v>295</v>
      </c>
      <c r="D183" s="338" t="s">
        <v>652</v>
      </c>
      <c r="E183" s="339">
        <f>VLOOKUP(B183,'EN 54'!D12:H495,5,0)</f>
        <v>616</v>
      </c>
      <c r="F183" s="340" t="s">
        <v>699</v>
      </c>
      <c r="G183" s="85" t="s">
        <v>3</v>
      </c>
      <c r="H183" s="85"/>
      <c r="I183" s="85"/>
      <c r="J183" s="85" t="s">
        <v>840</v>
      </c>
      <c r="K183" s="86">
        <f>'Dodatkowa gwarancja'!$E$8</f>
        <v>17</v>
      </c>
      <c r="L183" s="86" t="s">
        <v>639</v>
      </c>
    </row>
    <row r="184" spans="1:165" ht="51" customHeight="1" x14ac:dyDescent="0.15">
      <c r="A184" s="56"/>
      <c r="B184" s="370" t="s">
        <v>296</v>
      </c>
      <c r="C184" s="370" t="s">
        <v>297</v>
      </c>
      <c r="D184" s="338" t="s">
        <v>653</v>
      </c>
      <c r="E184" s="339">
        <f>VLOOKUP(B184,'EN 54'!D13:H496,5,0)</f>
        <v>498</v>
      </c>
      <c r="F184" s="340" t="s">
        <v>699</v>
      </c>
      <c r="G184" s="85" t="s">
        <v>3</v>
      </c>
      <c r="H184" s="85"/>
      <c r="I184" s="85"/>
      <c r="J184" s="85" t="s">
        <v>840</v>
      </c>
      <c r="K184" s="86">
        <f>'Dodatkowa gwarancja'!$E$8</f>
        <v>17</v>
      </c>
      <c r="L184" s="367" t="s">
        <v>639</v>
      </c>
    </row>
    <row r="185" spans="1:165" ht="51" customHeight="1" x14ac:dyDescent="0.15">
      <c r="A185" s="56"/>
      <c r="B185" s="370" t="s">
        <v>298</v>
      </c>
      <c r="C185" s="370" t="s">
        <v>299</v>
      </c>
      <c r="D185" s="338" t="s">
        <v>654</v>
      </c>
      <c r="E185" s="339">
        <f>VLOOKUP(B185,'EN 54'!D14:H497,5,0)</f>
        <v>616</v>
      </c>
      <c r="F185" s="340" t="s">
        <v>699</v>
      </c>
      <c r="G185" s="85" t="s">
        <v>3</v>
      </c>
      <c r="H185" s="85"/>
      <c r="I185" s="85"/>
      <c r="J185" s="85" t="s">
        <v>840</v>
      </c>
      <c r="K185" s="86">
        <f>'Dodatkowa gwarancja'!$E$8</f>
        <v>17</v>
      </c>
      <c r="L185" s="86" t="s">
        <v>639</v>
      </c>
    </row>
    <row r="186" spans="1:165" s="57" customFormat="1" ht="51" customHeight="1" x14ac:dyDescent="0.15">
      <c r="A186" s="111"/>
      <c r="B186" s="349" t="s">
        <v>300</v>
      </c>
      <c r="C186" s="349" t="s">
        <v>301</v>
      </c>
      <c r="D186" s="338" t="s">
        <v>655</v>
      </c>
      <c r="E186" s="339">
        <f>VLOOKUP(B186,'EN 54'!D15:H498,5,0)</f>
        <v>852</v>
      </c>
      <c r="F186" s="340" t="s">
        <v>699</v>
      </c>
      <c r="G186" s="341">
        <v>1</v>
      </c>
      <c r="H186" s="341"/>
      <c r="I186" s="341"/>
      <c r="J186" s="85" t="s">
        <v>840</v>
      </c>
      <c r="K186" s="86">
        <f>'Dodatkowa gwarancja'!$E$8</f>
        <v>17</v>
      </c>
      <c r="L186" s="347" t="s">
        <v>639</v>
      </c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  <c r="AW186" s="51"/>
      <c r="AX186" s="51"/>
      <c r="AY186" s="51"/>
      <c r="AZ186" s="51"/>
      <c r="BA186" s="51"/>
      <c r="BB186" s="51"/>
      <c r="BC186" s="51"/>
      <c r="BD186" s="51"/>
      <c r="BE186" s="51"/>
      <c r="BF186" s="51"/>
      <c r="BG186" s="51"/>
      <c r="BH186" s="51"/>
      <c r="BI186" s="51"/>
      <c r="BJ186" s="51"/>
      <c r="BK186" s="51"/>
      <c r="BL186" s="51"/>
      <c r="BM186" s="51"/>
      <c r="BN186" s="51"/>
      <c r="BO186" s="51"/>
      <c r="BP186" s="51"/>
      <c r="BQ186" s="51"/>
      <c r="BR186" s="51"/>
      <c r="BS186" s="51"/>
      <c r="BT186" s="51"/>
      <c r="BU186" s="51"/>
      <c r="BV186" s="51"/>
      <c r="BW186" s="51"/>
      <c r="BX186" s="51"/>
      <c r="BY186" s="51"/>
      <c r="BZ186" s="51"/>
      <c r="CA186" s="51"/>
      <c r="CB186" s="51"/>
      <c r="CC186" s="51"/>
      <c r="CD186" s="51"/>
      <c r="CE186" s="51"/>
      <c r="CF186" s="51"/>
      <c r="CG186" s="51"/>
      <c r="CH186" s="51"/>
      <c r="CI186" s="51"/>
      <c r="CJ186" s="51"/>
      <c r="CK186" s="51"/>
      <c r="CL186" s="51"/>
      <c r="CM186" s="51"/>
      <c r="CN186" s="51"/>
      <c r="CO186" s="51"/>
      <c r="CP186" s="51"/>
      <c r="CQ186" s="51"/>
      <c r="CR186" s="51"/>
      <c r="CS186" s="51"/>
      <c r="CT186" s="51"/>
      <c r="CU186" s="51"/>
      <c r="CV186" s="51"/>
      <c r="CW186" s="51"/>
      <c r="CX186" s="51"/>
      <c r="CY186" s="51"/>
      <c r="CZ186" s="51"/>
      <c r="DA186" s="51"/>
      <c r="DB186" s="51"/>
      <c r="DC186" s="51"/>
      <c r="DD186" s="51"/>
      <c r="DE186" s="51"/>
      <c r="DF186" s="51"/>
      <c r="DG186" s="51"/>
      <c r="DH186" s="51"/>
      <c r="DI186" s="51"/>
      <c r="DJ186" s="51"/>
      <c r="DK186" s="51"/>
      <c r="DL186" s="51"/>
      <c r="DM186" s="51"/>
      <c r="DN186" s="51"/>
      <c r="DO186" s="51"/>
      <c r="DP186" s="51"/>
      <c r="DQ186" s="51"/>
      <c r="DR186" s="51"/>
      <c r="DS186" s="51"/>
      <c r="DT186" s="51"/>
      <c r="DU186" s="51"/>
      <c r="DV186" s="51"/>
      <c r="DW186" s="51"/>
      <c r="DX186" s="51"/>
      <c r="DY186" s="51"/>
      <c r="DZ186" s="51"/>
      <c r="EA186" s="51"/>
      <c r="EB186" s="51"/>
      <c r="EC186" s="51"/>
      <c r="ED186" s="51"/>
      <c r="EE186" s="51"/>
      <c r="EF186" s="51"/>
      <c r="EG186" s="51"/>
      <c r="EH186" s="51"/>
      <c r="EI186" s="51"/>
      <c r="EJ186" s="51"/>
      <c r="EK186" s="51"/>
      <c r="EL186" s="51"/>
      <c r="EM186" s="51"/>
      <c r="EN186" s="51"/>
      <c r="EO186" s="51"/>
      <c r="EP186" s="51"/>
      <c r="EQ186" s="51"/>
      <c r="ER186" s="51"/>
      <c r="ES186" s="51"/>
      <c r="ET186" s="51"/>
      <c r="EU186" s="51"/>
      <c r="EV186" s="51"/>
      <c r="EW186" s="51"/>
    </row>
    <row r="187" spans="1:165" s="57" customFormat="1" ht="51" customHeight="1" x14ac:dyDescent="0.15">
      <c r="A187" s="111"/>
      <c r="B187" s="349" t="s">
        <v>302</v>
      </c>
      <c r="C187" s="349" t="s">
        <v>303</v>
      </c>
      <c r="D187" s="338" t="s">
        <v>656</v>
      </c>
      <c r="E187" s="339">
        <f>VLOOKUP(B187,'EN 54'!D16:H499,5,0)</f>
        <v>818</v>
      </c>
      <c r="F187" s="340" t="s">
        <v>699</v>
      </c>
      <c r="G187" s="341" t="s">
        <v>3</v>
      </c>
      <c r="H187" s="341"/>
      <c r="I187" s="341"/>
      <c r="J187" s="85" t="s">
        <v>840</v>
      </c>
      <c r="K187" s="86">
        <f>'Dodatkowa gwarancja'!$E$8</f>
        <v>17</v>
      </c>
      <c r="L187" s="347" t="s">
        <v>639</v>
      </c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51"/>
      <c r="AU187" s="51"/>
      <c r="AV187" s="51"/>
      <c r="AW187" s="51"/>
      <c r="AX187" s="51"/>
      <c r="AY187" s="51"/>
      <c r="AZ187" s="51"/>
      <c r="BA187" s="51"/>
      <c r="BB187" s="51"/>
      <c r="BC187" s="51"/>
      <c r="BD187" s="51"/>
      <c r="BE187" s="51"/>
      <c r="BF187" s="51"/>
      <c r="BG187" s="51"/>
      <c r="BH187" s="51"/>
      <c r="BI187" s="51"/>
      <c r="BJ187" s="51"/>
      <c r="BK187" s="51"/>
      <c r="BL187" s="51"/>
      <c r="BM187" s="51"/>
      <c r="BN187" s="51"/>
      <c r="BO187" s="51"/>
      <c r="BP187" s="51"/>
      <c r="BQ187" s="51"/>
      <c r="BR187" s="51"/>
      <c r="BS187" s="51"/>
      <c r="BT187" s="51"/>
      <c r="BU187" s="51"/>
      <c r="BV187" s="51"/>
      <c r="BW187" s="51"/>
      <c r="BX187" s="51"/>
      <c r="BY187" s="51"/>
      <c r="BZ187" s="51"/>
      <c r="CA187" s="51"/>
      <c r="CB187" s="51"/>
      <c r="CC187" s="51"/>
      <c r="CD187" s="51"/>
      <c r="CE187" s="51"/>
      <c r="CF187" s="51"/>
      <c r="CG187" s="51"/>
      <c r="CH187" s="51"/>
      <c r="CI187" s="51"/>
      <c r="CJ187" s="51"/>
      <c r="CK187" s="51"/>
      <c r="CL187" s="51"/>
      <c r="CM187" s="51"/>
      <c r="CN187" s="51"/>
      <c r="CO187" s="51"/>
      <c r="CP187" s="51"/>
      <c r="CQ187" s="51"/>
      <c r="CR187" s="51"/>
      <c r="CS187" s="51"/>
      <c r="CT187" s="51"/>
      <c r="CU187" s="51"/>
      <c r="CV187" s="51"/>
      <c r="CW187" s="51"/>
      <c r="CX187" s="51"/>
      <c r="CY187" s="51"/>
      <c r="CZ187" s="51"/>
      <c r="DA187" s="51"/>
      <c r="DB187" s="51"/>
      <c r="DC187" s="51"/>
      <c r="DD187" s="51"/>
      <c r="DE187" s="51"/>
      <c r="DF187" s="51"/>
      <c r="DG187" s="51"/>
      <c r="DH187" s="51"/>
      <c r="DI187" s="51"/>
      <c r="DJ187" s="51"/>
      <c r="DK187" s="51"/>
      <c r="DL187" s="51"/>
      <c r="DM187" s="51"/>
      <c r="DN187" s="51"/>
      <c r="DO187" s="51"/>
      <c r="DP187" s="51"/>
      <c r="DQ187" s="51"/>
      <c r="DR187" s="51"/>
      <c r="DS187" s="51"/>
      <c r="DT187" s="51"/>
      <c r="DU187" s="51"/>
      <c r="DV187" s="51"/>
      <c r="DW187" s="51"/>
      <c r="DX187" s="51"/>
      <c r="DY187" s="51"/>
      <c r="DZ187" s="51"/>
      <c r="EA187" s="51"/>
      <c r="EB187" s="51"/>
      <c r="EC187" s="51"/>
      <c r="ED187" s="51"/>
      <c r="EE187" s="51"/>
      <c r="EF187" s="51"/>
      <c r="EG187" s="51"/>
      <c r="EH187" s="51"/>
      <c r="EI187" s="51"/>
      <c r="EJ187" s="51"/>
      <c r="EK187" s="51"/>
      <c r="EL187" s="51"/>
      <c r="EM187" s="51"/>
      <c r="EN187" s="51"/>
      <c r="EO187" s="51"/>
      <c r="EP187" s="51"/>
      <c r="EQ187" s="51"/>
      <c r="ER187" s="51"/>
      <c r="ES187" s="51"/>
      <c r="ET187" s="51"/>
      <c r="EU187" s="51"/>
      <c r="EV187" s="51"/>
      <c r="EW187" s="51"/>
    </row>
    <row r="188" spans="1:165" s="57" customFormat="1" ht="51" customHeight="1" x14ac:dyDescent="0.15">
      <c r="A188" s="111"/>
      <c r="B188" s="349" t="s">
        <v>304</v>
      </c>
      <c r="C188" s="349" t="s">
        <v>305</v>
      </c>
      <c r="D188" s="338" t="s">
        <v>306</v>
      </c>
      <c r="E188" s="339">
        <f>VLOOKUP(B188,'EN 54'!D17:H500,5,0)</f>
        <v>1316</v>
      </c>
      <c r="F188" s="340" t="s">
        <v>699</v>
      </c>
      <c r="G188" s="341">
        <v>1</v>
      </c>
      <c r="H188" s="341"/>
      <c r="I188" s="341"/>
      <c r="J188" s="85" t="s">
        <v>840</v>
      </c>
      <c r="K188" s="86">
        <f>'Dodatkowa gwarancja'!$E$8</f>
        <v>17</v>
      </c>
      <c r="L188" s="347" t="s">
        <v>639</v>
      </c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51"/>
      <c r="AU188" s="51"/>
      <c r="AV188" s="51"/>
      <c r="AW188" s="51"/>
      <c r="AX188" s="51"/>
      <c r="AY188" s="51"/>
      <c r="AZ188" s="51"/>
      <c r="BA188" s="51"/>
      <c r="BB188" s="51"/>
      <c r="BC188" s="51"/>
      <c r="BD188" s="51"/>
      <c r="BE188" s="51"/>
      <c r="BF188" s="51"/>
      <c r="BG188" s="51"/>
      <c r="BH188" s="51"/>
      <c r="BI188" s="51"/>
      <c r="BJ188" s="51"/>
      <c r="BK188" s="51"/>
      <c r="BL188" s="51"/>
      <c r="BM188" s="51"/>
      <c r="BN188" s="51"/>
      <c r="BO188" s="51"/>
      <c r="BP188" s="51"/>
      <c r="BQ188" s="51"/>
      <c r="BR188" s="51"/>
      <c r="BS188" s="51"/>
      <c r="BT188" s="51"/>
      <c r="BU188" s="51"/>
      <c r="BV188" s="51"/>
      <c r="BW188" s="51"/>
      <c r="BX188" s="51"/>
      <c r="BY188" s="51"/>
      <c r="BZ188" s="51"/>
      <c r="CA188" s="51"/>
      <c r="CB188" s="51"/>
      <c r="CC188" s="51"/>
      <c r="CD188" s="51"/>
      <c r="CE188" s="51"/>
      <c r="CF188" s="51"/>
      <c r="CG188" s="51"/>
      <c r="CH188" s="51"/>
      <c r="CI188" s="51"/>
      <c r="CJ188" s="51"/>
      <c r="CK188" s="51"/>
      <c r="CL188" s="51"/>
      <c r="CM188" s="51"/>
      <c r="CN188" s="51"/>
      <c r="CO188" s="51"/>
      <c r="CP188" s="51"/>
      <c r="CQ188" s="51"/>
      <c r="CR188" s="51"/>
      <c r="CS188" s="51"/>
      <c r="CT188" s="51"/>
      <c r="CU188" s="51"/>
      <c r="CV188" s="51"/>
      <c r="CW188" s="51"/>
      <c r="CX188" s="51"/>
      <c r="CY188" s="51"/>
      <c r="CZ188" s="51"/>
      <c r="DA188" s="51"/>
      <c r="DB188" s="51"/>
      <c r="DC188" s="51"/>
      <c r="DD188" s="51"/>
      <c r="DE188" s="51"/>
      <c r="DF188" s="51"/>
      <c r="DG188" s="51"/>
      <c r="DH188" s="51"/>
      <c r="DI188" s="51"/>
      <c r="DJ188" s="51"/>
      <c r="DK188" s="51"/>
      <c r="DL188" s="51"/>
      <c r="DM188" s="51"/>
      <c r="DN188" s="51"/>
      <c r="DO188" s="51"/>
      <c r="DP188" s="51"/>
      <c r="DQ188" s="51"/>
      <c r="DR188" s="51"/>
      <c r="DS188" s="51"/>
      <c r="DT188" s="51"/>
      <c r="DU188" s="51"/>
      <c r="DV188" s="51"/>
      <c r="DW188" s="51"/>
      <c r="DX188" s="51"/>
      <c r="DY188" s="51"/>
      <c r="DZ188" s="51"/>
      <c r="EA188" s="51"/>
      <c r="EB188" s="51"/>
      <c r="EC188" s="51"/>
      <c r="ED188" s="51"/>
      <c r="EE188" s="51"/>
      <c r="EF188" s="51"/>
      <c r="EG188" s="51"/>
      <c r="EH188" s="51"/>
      <c r="EI188" s="51"/>
      <c r="EJ188" s="51"/>
      <c r="EK188" s="51"/>
      <c r="EL188" s="51"/>
      <c r="EM188" s="51"/>
      <c r="EN188" s="51"/>
      <c r="EO188" s="51"/>
      <c r="EP188" s="51"/>
      <c r="EQ188" s="51"/>
      <c r="ER188" s="51"/>
      <c r="ES188" s="51"/>
      <c r="ET188" s="51"/>
      <c r="EU188" s="51"/>
      <c r="EV188" s="51"/>
      <c r="EW188" s="51"/>
    </row>
    <row r="189" spans="1:165" s="57" customFormat="1" ht="51" customHeight="1" x14ac:dyDescent="0.15">
      <c r="A189" s="111"/>
      <c r="B189" s="349" t="s">
        <v>307</v>
      </c>
      <c r="C189" s="349" t="s">
        <v>308</v>
      </c>
      <c r="D189" s="338" t="s">
        <v>309</v>
      </c>
      <c r="E189" s="339">
        <f>VLOOKUP(B189,'EN 54'!D18:H501,5,0)</f>
        <v>1048</v>
      </c>
      <c r="F189" s="340" t="s">
        <v>699</v>
      </c>
      <c r="G189" s="341">
        <v>1</v>
      </c>
      <c r="H189" s="341"/>
      <c r="I189" s="341"/>
      <c r="J189" s="85" t="s">
        <v>840</v>
      </c>
      <c r="K189" s="86">
        <f>'Dodatkowa gwarancja'!$E$8</f>
        <v>17</v>
      </c>
      <c r="L189" s="347" t="s">
        <v>639</v>
      </c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51"/>
      <c r="AU189" s="51"/>
      <c r="AV189" s="51"/>
      <c r="AW189" s="51"/>
      <c r="AX189" s="51"/>
      <c r="AY189" s="51"/>
      <c r="AZ189" s="51"/>
      <c r="BA189" s="51"/>
      <c r="BB189" s="51"/>
      <c r="BC189" s="51"/>
      <c r="BD189" s="51"/>
      <c r="BE189" s="51"/>
      <c r="BF189" s="51"/>
      <c r="BG189" s="51"/>
      <c r="BH189" s="51"/>
      <c r="BI189" s="51"/>
      <c r="BJ189" s="51"/>
      <c r="BK189" s="51"/>
      <c r="BL189" s="51"/>
      <c r="BM189" s="51"/>
      <c r="BN189" s="51"/>
      <c r="BO189" s="51"/>
      <c r="BP189" s="51"/>
      <c r="BQ189" s="51"/>
      <c r="BR189" s="51"/>
      <c r="BS189" s="51"/>
      <c r="BT189" s="51"/>
      <c r="BU189" s="51"/>
      <c r="BV189" s="51"/>
      <c r="BW189" s="51"/>
      <c r="BX189" s="51"/>
      <c r="BY189" s="51"/>
      <c r="BZ189" s="51"/>
      <c r="CA189" s="51"/>
      <c r="CB189" s="51"/>
      <c r="CC189" s="51"/>
      <c r="CD189" s="51"/>
      <c r="CE189" s="51"/>
      <c r="CF189" s="51"/>
      <c r="CG189" s="51"/>
      <c r="CH189" s="51"/>
      <c r="CI189" s="51"/>
      <c r="CJ189" s="51"/>
      <c r="CK189" s="51"/>
      <c r="CL189" s="51"/>
      <c r="CM189" s="51"/>
      <c r="CN189" s="51"/>
      <c r="CO189" s="51"/>
      <c r="CP189" s="51"/>
      <c r="CQ189" s="51"/>
      <c r="CR189" s="51"/>
      <c r="CS189" s="51"/>
      <c r="CT189" s="51"/>
      <c r="CU189" s="51"/>
      <c r="CV189" s="51"/>
      <c r="CW189" s="51"/>
      <c r="CX189" s="51"/>
      <c r="CY189" s="51"/>
      <c r="CZ189" s="51"/>
      <c r="DA189" s="51"/>
      <c r="DB189" s="51"/>
      <c r="DC189" s="51"/>
      <c r="DD189" s="51"/>
      <c r="DE189" s="51"/>
      <c r="DF189" s="51"/>
      <c r="DG189" s="51"/>
      <c r="DH189" s="51"/>
      <c r="DI189" s="51"/>
      <c r="DJ189" s="51"/>
      <c r="DK189" s="51"/>
      <c r="DL189" s="51"/>
      <c r="DM189" s="51"/>
      <c r="DN189" s="51"/>
      <c r="DO189" s="51"/>
      <c r="DP189" s="51"/>
      <c r="DQ189" s="51"/>
      <c r="DR189" s="51"/>
      <c r="DS189" s="51"/>
      <c r="DT189" s="51"/>
      <c r="DU189" s="51"/>
      <c r="DV189" s="51"/>
      <c r="DW189" s="51"/>
      <c r="DX189" s="51"/>
      <c r="DY189" s="51"/>
      <c r="DZ189" s="51"/>
      <c r="EA189" s="51"/>
      <c r="EB189" s="51"/>
      <c r="EC189" s="51"/>
      <c r="ED189" s="51"/>
      <c r="EE189" s="51"/>
      <c r="EF189" s="51"/>
      <c r="EG189" s="51"/>
      <c r="EH189" s="51"/>
      <c r="EI189" s="51"/>
      <c r="EJ189" s="51"/>
      <c r="EK189" s="51"/>
      <c r="EL189" s="51"/>
      <c r="EM189" s="51"/>
      <c r="EN189" s="51"/>
      <c r="EO189" s="51"/>
      <c r="EP189" s="51"/>
      <c r="EQ189" s="51"/>
      <c r="ER189" s="51"/>
      <c r="ES189" s="51"/>
      <c r="ET189" s="51"/>
      <c r="EU189" s="51"/>
      <c r="EV189" s="51"/>
      <c r="EW189" s="51"/>
    </row>
    <row r="190" spans="1:165" s="57" customFormat="1" ht="51" customHeight="1" x14ac:dyDescent="0.15">
      <c r="A190" s="111"/>
      <c r="B190" s="372" t="s">
        <v>310</v>
      </c>
      <c r="C190" s="372" t="s">
        <v>311</v>
      </c>
      <c r="D190" s="338" t="s">
        <v>657</v>
      </c>
      <c r="E190" s="339">
        <f>VLOOKUP(B190,'EN 54'!D19:H502,5,0)</f>
        <v>893</v>
      </c>
      <c r="F190" s="340" t="s">
        <v>699</v>
      </c>
      <c r="G190" s="341" t="s">
        <v>3</v>
      </c>
      <c r="H190" s="341"/>
      <c r="I190" s="341"/>
      <c r="J190" s="85" t="s">
        <v>840</v>
      </c>
      <c r="K190" s="86">
        <f>'Dodatkowa gwarancja'!$E$8</f>
        <v>17</v>
      </c>
      <c r="L190" s="347" t="s">
        <v>639</v>
      </c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</row>
    <row r="191" spans="1:165" ht="51" customHeight="1" x14ac:dyDescent="0.15">
      <c r="A191" s="56"/>
      <c r="B191" s="370" t="s">
        <v>312</v>
      </c>
      <c r="C191" s="370" t="s">
        <v>313</v>
      </c>
      <c r="D191" s="338" t="s">
        <v>314</v>
      </c>
      <c r="E191" s="339">
        <f>VLOOKUP(B191,'EN 54'!D20:H503,5,0)</f>
        <v>34</v>
      </c>
      <c r="F191" s="340" t="s">
        <v>699</v>
      </c>
      <c r="G191" s="85" t="s">
        <v>3</v>
      </c>
      <c r="H191" s="85"/>
      <c r="I191" s="85"/>
      <c r="J191" s="85" t="s">
        <v>874</v>
      </c>
      <c r="K191" s="85" t="s">
        <v>608</v>
      </c>
      <c r="L191" s="367" t="s">
        <v>639</v>
      </c>
    </row>
    <row r="192" spans="1:165" ht="51" customHeight="1" x14ac:dyDescent="0.15">
      <c r="A192" s="56"/>
      <c r="B192" s="370" t="s">
        <v>315</v>
      </c>
      <c r="C192" s="370" t="s">
        <v>316</v>
      </c>
      <c r="D192" s="338" t="s">
        <v>658</v>
      </c>
      <c r="E192" s="339">
        <f>VLOOKUP(B192,'EN 54'!D21:H504,5,0)</f>
        <v>102</v>
      </c>
      <c r="F192" s="340" t="s">
        <v>699</v>
      </c>
      <c r="G192" s="85">
        <v>1</v>
      </c>
      <c r="H192" s="85"/>
      <c r="I192" s="85"/>
      <c r="J192" s="85" t="s">
        <v>874</v>
      </c>
      <c r="K192" s="85" t="s">
        <v>608</v>
      </c>
      <c r="L192" s="367" t="s">
        <v>639</v>
      </c>
    </row>
    <row r="193" spans="1:24" ht="51" customHeight="1" x14ac:dyDescent="0.15">
      <c r="A193" s="56"/>
      <c r="B193" s="348" t="s">
        <v>318</v>
      </c>
      <c r="C193" s="348" t="s">
        <v>317</v>
      </c>
      <c r="D193" s="338" t="s">
        <v>659</v>
      </c>
      <c r="E193" s="339">
        <f>VLOOKUP(B193,'EN 54'!D22:H505,5,0)</f>
        <v>397</v>
      </c>
      <c r="F193" s="340" t="s">
        <v>699</v>
      </c>
      <c r="G193" s="85" t="s">
        <v>3</v>
      </c>
      <c r="H193" s="85"/>
      <c r="I193" s="85"/>
      <c r="J193" s="85" t="s">
        <v>840</v>
      </c>
      <c r="K193" s="86">
        <f>'Dodatkowa gwarancja'!$E$8</f>
        <v>17</v>
      </c>
      <c r="L193" s="367" t="s">
        <v>639</v>
      </c>
    </row>
    <row r="194" spans="1:24" ht="51" customHeight="1" x14ac:dyDescent="0.15">
      <c r="A194" s="56"/>
      <c r="B194" s="348" t="s">
        <v>320</v>
      </c>
      <c r="C194" s="348" t="s">
        <v>319</v>
      </c>
      <c r="D194" s="338" t="s">
        <v>660</v>
      </c>
      <c r="E194" s="339">
        <f>VLOOKUP(B194,'EN 54'!D23:H506,5,0)</f>
        <v>794</v>
      </c>
      <c r="F194" s="340" t="s">
        <v>699</v>
      </c>
      <c r="G194" s="85" t="s">
        <v>3</v>
      </c>
      <c r="H194" s="85"/>
      <c r="I194" s="85"/>
      <c r="J194" s="85" t="s">
        <v>840</v>
      </c>
      <c r="K194" s="86">
        <f>'Dodatkowa gwarancja'!$E$8</f>
        <v>17</v>
      </c>
      <c r="L194" s="367" t="s">
        <v>639</v>
      </c>
    </row>
    <row r="195" spans="1:24" ht="51" customHeight="1" x14ac:dyDescent="0.15">
      <c r="A195" s="56"/>
      <c r="B195" s="348" t="s">
        <v>322</v>
      </c>
      <c r="C195" s="348" t="s">
        <v>321</v>
      </c>
      <c r="D195" s="338" t="s">
        <v>323</v>
      </c>
      <c r="E195" s="339">
        <f>VLOOKUP(B195,'EN 54'!D24:H507,5,0)</f>
        <v>728</v>
      </c>
      <c r="F195" s="340" t="s">
        <v>699</v>
      </c>
      <c r="G195" s="85" t="s">
        <v>3</v>
      </c>
      <c r="H195" s="85"/>
      <c r="I195" s="85"/>
      <c r="J195" s="85" t="s">
        <v>840</v>
      </c>
      <c r="K195" s="86">
        <f>'Dodatkowa gwarancja'!$E$8</f>
        <v>17</v>
      </c>
      <c r="L195" s="367" t="s">
        <v>639</v>
      </c>
    </row>
    <row r="196" spans="1:24" s="57" customFormat="1" ht="12.75" x14ac:dyDescent="0.15">
      <c r="A196" s="590" t="s">
        <v>324</v>
      </c>
      <c r="B196" s="591"/>
      <c r="C196" s="591"/>
      <c r="D196" s="591"/>
      <c r="E196" s="591"/>
      <c r="F196" s="591"/>
      <c r="G196" s="591"/>
      <c r="H196" s="591"/>
      <c r="I196" s="591"/>
      <c r="J196" s="591"/>
      <c r="K196" s="591"/>
      <c r="L196" s="592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</row>
    <row r="197" spans="1:24" s="57" customFormat="1" ht="11.25" x14ac:dyDescent="0.15">
      <c r="A197" s="327" t="s">
        <v>1010</v>
      </c>
      <c r="B197" s="327"/>
      <c r="C197" s="327"/>
      <c r="D197" s="327"/>
      <c r="E197" s="327"/>
      <c r="F197" s="327"/>
      <c r="G197" s="327"/>
      <c r="H197" s="327"/>
      <c r="I197" s="327"/>
      <c r="J197" s="327"/>
      <c r="K197" s="327"/>
      <c r="L197" s="327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</row>
    <row r="198" spans="1:24" s="57" customFormat="1" ht="50.25" customHeight="1" x14ac:dyDescent="0.15">
      <c r="A198" s="373"/>
      <c r="B198" s="350" t="s">
        <v>1017</v>
      </c>
      <c r="C198" s="350" t="s">
        <v>1011</v>
      </c>
      <c r="D198" s="338" t="s">
        <v>1013</v>
      </c>
      <c r="E198" s="339">
        <f>VLOOKUP(B198,'EN 54'!D5:H488,5,0)</f>
        <v>1795</v>
      </c>
      <c r="F198" s="339" t="s">
        <v>699</v>
      </c>
      <c r="G198" s="341" t="s">
        <v>3</v>
      </c>
      <c r="H198" s="374" t="s">
        <v>1015</v>
      </c>
      <c r="I198" s="374"/>
      <c r="J198" s="85" t="s">
        <v>874</v>
      </c>
      <c r="K198" s="85" t="s">
        <v>608</v>
      </c>
      <c r="L198" s="347" t="s">
        <v>682</v>
      </c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</row>
    <row r="199" spans="1:24" s="57" customFormat="1" ht="41.25" customHeight="1" x14ac:dyDescent="0.2">
      <c r="A199" s="375"/>
      <c r="B199" s="350" t="s">
        <v>1018</v>
      </c>
      <c r="C199" s="350" t="s">
        <v>1012</v>
      </c>
      <c r="D199" s="338" t="s">
        <v>1014</v>
      </c>
      <c r="E199" s="339">
        <f>VLOOKUP(B199,'EN 54'!D6:H489,5,0)</f>
        <v>12899</v>
      </c>
      <c r="F199" s="339" t="s">
        <v>699</v>
      </c>
      <c r="G199" s="341" t="s">
        <v>3</v>
      </c>
      <c r="H199" s="374" t="s">
        <v>1016</v>
      </c>
      <c r="I199" s="374"/>
      <c r="J199" s="85" t="s">
        <v>874</v>
      </c>
      <c r="K199" s="85" t="s">
        <v>608</v>
      </c>
      <c r="L199" s="347" t="s">
        <v>682</v>
      </c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</row>
    <row r="200" spans="1:24" s="61" customFormat="1" ht="10.5" customHeight="1" x14ac:dyDescent="0.15">
      <c r="A200" s="327" t="s">
        <v>325</v>
      </c>
      <c r="B200" s="327"/>
      <c r="C200" s="327"/>
      <c r="D200" s="327"/>
      <c r="E200" s="327"/>
      <c r="F200" s="327"/>
      <c r="G200" s="327"/>
      <c r="H200" s="327"/>
      <c r="I200" s="327"/>
      <c r="J200" s="327"/>
      <c r="K200" s="327"/>
      <c r="L200" s="327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</row>
    <row r="201" spans="1:24" s="61" customFormat="1" ht="48" customHeight="1" x14ac:dyDescent="0.15">
      <c r="A201" s="373"/>
      <c r="B201" s="349" t="s">
        <v>326</v>
      </c>
      <c r="C201" s="349" t="s">
        <v>327</v>
      </c>
      <c r="D201" s="338" t="s">
        <v>328</v>
      </c>
      <c r="E201" s="339">
        <f>VLOOKUP(B201,'EN 54'!D5:H488,5,0)</f>
        <v>297</v>
      </c>
      <c r="F201" s="340" t="s">
        <v>699</v>
      </c>
      <c r="G201" s="85" t="s">
        <v>3</v>
      </c>
      <c r="H201" s="373"/>
      <c r="I201" s="342"/>
      <c r="J201" s="85" t="s">
        <v>874</v>
      </c>
      <c r="K201" s="85" t="s">
        <v>608</v>
      </c>
      <c r="L201" s="367" t="s">
        <v>683</v>
      </c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</row>
    <row r="202" spans="1:24" s="61" customFormat="1" ht="45.75" customHeight="1" x14ac:dyDescent="0.15">
      <c r="A202" s="373"/>
      <c r="B202" s="349" t="s">
        <v>329</v>
      </c>
      <c r="C202" s="349" t="s">
        <v>330</v>
      </c>
      <c r="D202" s="338" t="s">
        <v>331</v>
      </c>
      <c r="E202" s="339">
        <f>VLOOKUP(B202,'EN 54'!D6:H489,5,0)</f>
        <v>279</v>
      </c>
      <c r="F202" s="340" t="s">
        <v>699</v>
      </c>
      <c r="G202" s="85" t="s">
        <v>3</v>
      </c>
      <c r="H202" s="373"/>
      <c r="I202" s="342"/>
      <c r="J202" s="85" t="s">
        <v>874</v>
      </c>
      <c r="K202" s="85" t="s">
        <v>608</v>
      </c>
      <c r="L202" s="367" t="s">
        <v>683</v>
      </c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</row>
    <row r="203" spans="1:24" s="61" customFormat="1" ht="52.5" customHeight="1" x14ac:dyDescent="0.15">
      <c r="A203" s="373"/>
      <c r="B203" s="349" t="s">
        <v>332</v>
      </c>
      <c r="C203" s="349" t="s">
        <v>333</v>
      </c>
      <c r="D203" s="338" t="s">
        <v>334</v>
      </c>
      <c r="E203" s="339">
        <f>VLOOKUP(B203,'EN 54'!D7:H490,5,0)</f>
        <v>297</v>
      </c>
      <c r="F203" s="340" t="s">
        <v>699</v>
      </c>
      <c r="G203" s="85" t="s">
        <v>3</v>
      </c>
      <c r="H203" s="373"/>
      <c r="I203" s="342"/>
      <c r="J203" s="85" t="s">
        <v>874</v>
      </c>
      <c r="K203" s="85" t="s">
        <v>608</v>
      </c>
      <c r="L203" s="367" t="s">
        <v>683</v>
      </c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</row>
    <row r="204" spans="1:24" s="61" customFormat="1" ht="47.25" customHeight="1" x14ac:dyDescent="0.15">
      <c r="A204" s="373"/>
      <c r="B204" s="349" t="s">
        <v>335</v>
      </c>
      <c r="C204" s="349" t="s">
        <v>336</v>
      </c>
      <c r="D204" s="338" t="s">
        <v>337</v>
      </c>
      <c r="E204" s="339">
        <f>VLOOKUP(B204,'EN 54'!D8:H491,5,0)</f>
        <v>279</v>
      </c>
      <c r="F204" s="340" t="s">
        <v>699</v>
      </c>
      <c r="G204" s="85" t="s">
        <v>3</v>
      </c>
      <c r="H204" s="373"/>
      <c r="I204" s="342"/>
      <c r="J204" s="85" t="s">
        <v>874</v>
      </c>
      <c r="K204" s="85" t="s">
        <v>608</v>
      </c>
      <c r="L204" s="367" t="s">
        <v>683</v>
      </c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</row>
    <row r="205" spans="1:24" s="61" customFormat="1" ht="48" customHeight="1" x14ac:dyDescent="0.15">
      <c r="A205" s="373"/>
      <c r="B205" s="349" t="s">
        <v>338</v>
      </c>
      <c r="C205" s="349" t="s">
        <v>339</v>
      </c>
      <c r="D205" s="338" t="s">
        <v>340</v>
      </c>
      <c r="E205" s="339">
        <f>VLOOKUP(B205,'EN 54'!D9:H492,5,0)</f>
        <v>639</v>
      </c>
      <c r="F205" s="340" t="s">
        <v>699</v>
      </c>
      <c r="G205" s="85" t="s">
        <v>3</v>
      </c>
      <c r="H205" s="373"/>
      <c r="I205" s="342" t="s">
        <v>796</v>
      </c>
      <c r="J205" s="85" t="s">
        <v>874</v>
      </c>
      <c r="K205" s="85" t="s">
        <v>608</v>
      </c>
      <c r="L205" s="367" t="s">
        <v>683</v>
      </c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</row>
    <row r="206" spans="1:24" ht="50.25" customHeight="1" x14ac:dyDescent="0.15">
      <c r="A206" s="56"/>
      <c r="B206" s="372" t="s">
        <v>341</v>
      </c>
      <c r="C206" s="372" t="s">
        <v>342</v>
      </c>
      <c r="D206" s="338" t="s">
        <v>800</v>
      </c>
      <c r="E206" s="339">
        <f>VLOOKUP(B206,'EN 54'!D10:H493,5,0)</f>
        <v>734</v>
      </c>
      <c r="F206" s="340" t="s">
        <v>699</v>
      </c>
      <c r="G206" s="85" t="s">
        <v>3</v>
      </c>
      <c r="H206" s="85"/>
      <c r="I206" s="85"/>
      <c r="J206" s="85" t="s">
        <v>874</v>
      </c>
      <c r="K206" s="85" t="s">
        <v>608</v>
      </c>
      <c r="L206" s="367" t="s">
        <v>683</v>
      </c>
    </row>
    <row r="207" spans="1:24" ht="50.25" customHeight="1" x14ac:dyDescent="0.15">
      <c r="A207" s="56"/>
      <c r="B207" s="372" t="s">
        <v>1105</v>
      </c>
      <c r="C207" s="372" t="s">
        <v>1107</v>
      </c>
      <c r="D207" s="338" t="s">
        <v>1109</v>
      </c>
      <c r="E207" s="339">
        <f>VLOOKUP(B207,'EN 54'!D11:H494,5,0)</f>
        <v>2599</v>
      </c>
      <c r="F207" s="340" t="s">
        <v>699</v>
      </c>
      <c r="G207" s="85" t="s">
        <v>3</v>
      </c>
      <c r="H207" s="85"/>
      <c r="I207" s="85"/>
      <c r="J207" s="85" t="s">
        <v>874</v>
      </c>
      <c r="K207" s="85" t="s">
        <v>608</v>
      </c>
      <c r="L207" s="367" t="s">
        <v>682</v>
      </c>
    </row>
    <row r="208" spans="1:24" ht="50.25" customHeight="1" x14ac:dyDescent="0.15">
      <c r="A208" s="56"/>
      <c r="B208" s="372" t="s">
        <v>1106</v>
      </c>
      <c r="C208" s="372" t="s">
        <v>1108</v>
      </c>
      <c r="D208" s="338" t="s">
        <v>1110</v>
      </c>
      <c r="E208" s="339">
        <f>VLOOKUP(B208,'EN 54'!D12:H495,5,0)</f>
        <v>1561</v>
      </c>
      <c r="F208" s="340" t="s">
        <v>699</v>
      </c>
      <c r="G208" s="85" t="s">
        <v>3</v>
      </c>
      <c r="H208" s="85"/>
      <c r="I208" s="85"/>
      <c r="J208" s="85" t="s">
        <v>874</v>
      </c>
      <c r="K208" s="85" t="s">
        <v>608</v>
      </c>
      <c r="L208" s="367" t="s">
        <v>682</v>
      </c>
    </row>
    <row r="209" spans="1:153" s="61" customFormat="1" ht="11.25" x14ac:dyDescent="0.15">
      <c r="A209" s="327" t="s">
        <v>343</v>
      </c>
      <c r="B209" s="327"/>
      <c r="C209" s="327"/>
      <c r="D209" s="327"/>
      <c r="E209" s="327"/>
      <c r="F209" s="327"/>
      <c r="G209" s="327"/>
      <c r="H209" s="327"/>
      <c r="I209" s="327"/>
      <c r="J209" s="327"/>
      <c r="K209" s="327"/>
      <c r="L209" s="327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</row>
    <row r="210" spans="1:153" s="61" customFormat="1" ht="42.75" customHeight="1" x14ac:dyDescent="0.15">
      <c r="A210" s="56"/>
      <c r="B210" s="349" t="s">
        <v>344</v>
      </c>
      <c r="C210" s="349" t="s">
        <v>345</v>
      </c>
      <c r="D210" s="338" t="s">
        <v>346</v>
      </c>
      <c r="E210" s="339">
        <f>VLOOKUP(B210,'EN 54'!D5:H488,5,0)</f>
        <v>904</v>
      </c>
      <c r="F210" s="340" t="s">
        <v>699</v>
      </c>
      <c r="G210" s="376" t="s">
        <v>3</v>
      </c>
      <c r="H210" s="377" t="s">
        <v>740</v>
      </c>
      <c r="I210" s="377"/>
      <c r="J210" s="85" t="s">
        <v>874</v>
      </c>
      <c r="K210" s="85" t="s">
        <v>608</v>
      </c>
      <c r="L210" s="344" t="s">
        <v>683</v>
      </c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</row>
    <row r="211" spans="1:153" s="61" customFormat="1" ht="45.75" customHeight="1" x14ac:dyDescent="0.15">
      <c r="A211" s="56"/>
      <c r="B211" s="349" t="s">
        <v>347</v>
      </c>
      <c r="C211" s="349" t="s">
        <v>348</v>
      </c>
      <c r="D211" s="338" t="s">
        <v>349</v>
      </c>
      <c r="E211" s="339">
        <f>VLOOKUP(B211,'EN 54'!D6:H489,5,0)</f>
        <v>904</v>
      </c>
      <c r="F211" s="340" t="s">
        <v>699</v>
      </c>
      <c r="G211" s="376" t="s">
        <v>3</v>
      </c>
      <c r="H211" s="377" t="s">
        <v>740</v>
      </c>
      <c r="I211" s="377"/>
      <c r="J211" s="85" t="s">
        <v>874</v>
      </c>
      <c r="K211" s="85" t="s">
        <v>608</v>
      </c>
      <c r="L211" s="344" t="s">
        <v>683</v>
      </c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</row>
    <row r="212" spans="1:153" s="57" customFormat="1" ht="51" customHeight="1" x14ac:dyDescent="0.15">
      <c r="A212" s="111"/>
      <c r="B212" s="350" t="s">
        <v>350</v>
      </c>
      <c r="C212" s="349" t="s">
        <v>351</v>
      </c>
      <c r="D212" s="338" t="s">
        <v>352</v>
      </c>
      <c r="E212" s="339">
        <f>VLOOKUP(B212,'EN 54'!D7:H490,5,0)</f>
        <v>765</v>
      </c>
      <c r="F212" s="340" t="s">
        <v>699</v>
      </c>
      <c r="G212" s="85" t="s">
        <v>3</v>
      </c>
      <c r="H212" s="85"/>
      <c r="I212" s="85"/>
      <c r="J212" s="85" t="s">
        <v>874</v>
      </c>
      <c r="K212" s="85" t="s">
        <v>608</v>
      </c>
      <c r="L212" s="86" t="s">
        <v>639</v>
      </c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</row>
    <row r="213" spans="1:153" s="57" customFormat="1" ht="51" customHeight="1" x14ac:dyDescent="0.15">
      <c r="A213" s="111"/>
      <c r="B213" s="350" t="s">
        <v>353</v>
      </c>
      <c r="C213" s="349" t="s">
        <v>354</v>
      </c>
      <c r="D213" s="338" t="s">
        <v>355</v>
      </c>
      <c r="E213" s="339">
        <f>VLOOKUP(B213,'EN 54'!D8:H491,5,0)</f>
        <v>765</v>
      </c>
      <c r="F213" s="340" t="s">
        <v>699</v>
      </c>
      <c r="G213" s="85" t="s">
        <v>3</v>
      </c>
      <c r="H213" s="85"/>
      <c r="I213" s="85"/>
      <c r="J213" s="85" t="s">
        <v>874</v>
      </c>
      <c r="K213" s="85" t="s">
        <v>608</v>
      </c>
      <c r="L213" s="86" t="s">
        <v>639</v>
      </c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51"/>
      <c r="AU213" s="51"/>
      <c r="AV213" s="51"/>
      <c r="AW213" s="51"/>
      <c r="AX213" s="51"/>
      <c r="AY213" s="51"/>
      <c r="AZ213" s="51"/>
      <c r="BA213" s="51"/>
      <c r="BB213" s="51"/>
      <c r="BC213" s="51"/>
      <c r="BD213" s="51"/>
      <c r="BE213" s="51"/>
      <c r="BF213" s="51"/>
      <c r="BG213" s="51"/>
      <c r="BH213" s="51"/>
      <c r="BI213" s="51"/>
      <c r="BJ213" s="51"/>
      <c r="BK213" s="51"/>
      <c r="BL213" s="51"/>
      <c r="BM213" s="51"/>
      <c r="BN213" s="51"/>
      <c r="BO213" s="51"/>
      <c r="BP213" s="51"/>
      <c r="BQ213" s="51"/>
      <c r="BR213" s="51"/>
      <c r="BS213" s="51"/>
      <c r="BT213" s="51"/>
      <c r="BU213" s="51"/>
      <c r="BV213" s="51"/>
      <c r="BW213" s="51"/>
      <c r="BX213" s="51"/>
      <c r="BY213" s="51"/>
      <c r="BZ213" s="51"/>
      <c r="CA213" s="51"/>
      <c r="CB213" s="51"/>
      <c r="CC213" s="51"/>
      <c r="CD213" s="51"/>
      <c r="CE213" s="51"/>
      <c r="CF213" s="51"/>
      <c r="CG213" s="51"/>
      <c r="CH213" s="51"/>
      <c r="CI213" s="51"/>
      <c r="CJ213" s="51"/>
      <c r="CK213" s="51"/>
      <c r="CL213" s="51"/>
      <c r="CM213" s="51"/>
      <c r="CN213" s="51"/>
      <c r="CO213" s="51"/>
      <c r="CP213" s="51"/>
      <c r="CQ213" s="51"/>
      <c r="CR213" s="51"/>
      <c r="CS213" s="51"/>
      <c r="CT213" s="51"/>
      <c r="CU213" s="51"/>
      <c r="CV213" s="51"/>
      <c r="CW213" s="51"/>
      <c r="CX213" s="51"/>
      <c r="CY213" s="51"/>
      <c r="CZ213" s="51"/>
      <c r="DA213" s="51"/>
      <c r="DB213" s="51"/>
      <c r="DC213" s="51"/>
      <c r="DD213" s="51"/>
      <c r="DE213" s="51"/>
      <c r="DF213" s="51"/>
      <c r="DG213" s="51"/>
      <c r="DH213" s="51"/>
      <c r="DI213" s="51"/>
      <c r="DJ213" s="51"/>
      <c r="DK213" s="51"/>
      <c r="DL213" s="51"/>
      <c r="DM213" s="51"/>
      <c r="DN213" s="51"/>
      <c r="DO213" s="51"/>
      <c r="DP213" s="51"/>
      <c r="DQ213" s="51"/>
      <c r="DR213" s="51"/>
      <c r="DS213" s="51"/>
      <c r="DT213" s="51"/>
      <c r="DU213" s="51"/>
      <c r="DV213" s="51"/>
      <c r="DW213" s="51"/>
      <c r="DX213" s="51"/>
      <c r="DY213" s="51"/>
      <c r="DZ213" s="51"/>
      <c r="EA213" s="51"/>
      <c r="EB213" s="51"/>
      <c r="EC213" s="51"/>
      <c r="ED213" s="51"/>
      <c r="EE213" s="51"/>
      <c r="EF213" s="51"/>
      <c r="EG213" s="51"/>
      <c r="EH213" s="51"/>
      <c r="EI213" s="51"/>
      <c r="EJ213" s="51"/>
      <c r="EK213" s="51"/>
      <c r="EL213" s="51"/>
      <c r="EM213" s="51"/>
      <c r="EN213" s="51"/>
      <c r="EO213" s="51"/>
      <c r="EP213" s="51"/>
      <c r="EQ213" s="51"/>
      <c r="ER213" s="51"/>
      <c r="ES213" s="51"/>
      <c r="ET213" s="51"/>
      <c r="EU213" s="51"/>
      <c r="EV213" s="51"/>
      <c r="EW213" s="51"/>
    </row>
    <row r="214" spans="1:153" s="57" customFormat="1" ht="51" customHeight="1" x14ac:dyDescent="0.15">
      <c r="A214" s="111"/>
      <c r="B214" s="350" t="s">
        <v>356</v>
      </c>
      <c r="C214" s="349" t="s">
        <v>357</v>
      </c>
      <c r="D214" s="338" t="s">
        <v>358</v>
      </c>
      <c r="E214" s="339">
        <f>VLOOKUP(B214,'EN 54'!D9:H492,5,0)</f>
        <v>803</v>
      </c>
      <c r="F214" s="340" t="s">
        <v>699</v>
      </c>
      <c r="G214" s="85" t="s">
        <v>3</v>
      </c>
      <c r="H214" s="85"/>
      <c r="I214" s="85"/>
      <c r="J214" s="85" t="s">
        <v>874</v>
      </c>
      <c r="K214" s="85" t="s">
        <v>608</v>
      </c>
      <c r="L214" s="86" t="s">
        <v>639</v>
      </c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51"/>
      <c r="AU214" s="51"/>
      <c r="AV214" s="51"/>
      <c r="AW214" s="51"/>
      <c r="AX214" s="51"/>
      <c r="AY214" s="51"/>
      <c r="AZ214" s="51"/>
      <c r="BA214" s="51"/>
      <c r="BB214" s="51"/>
      <c r="BC214" s="51"/>
      <c r="BD214" s="51"/>
      <c r="BE214" s="51"/>
      <c r="BF214" s="51"/>
      <c r="BG214" s="51"/>
      <c r="BH214" s="51"/>
      <c r="BI214" s="51"/>
      <c r="BJ214" s="51"/>
      <c r="BK214" s="51"/>
      <c r="BL214" s="51"/>
      <c r="BM214" s="51"/>
      <c r="BN214" s="51"/>
      <c r="BO214" s="51"/>
      <c r="BP214" s="51"/>
      <c r="BQ214" s="51"/>
      <c r="BR214" s="51"/>
      <c r="BS214" s="51"/>
      <c r="BT214" s="51"/>
      <c r="BU214" s="51"/>
      <c r="BV214" s="51"/>
      <c r="BW214" s="51"/>
      <c r="BX214" s="51"/>
      <c r="BY214" s="51"/>
      <c r="BZ214" s="51"/>
      <c r="CA214" s="51"/>
      <c r="CB214" s="51"/>
      <c r="CC214" s="51"/>
      <c r="CD214" s="51"/>
      <c r="CE214" s="51"/>
      <c r="CF214" s="51"/>
      <c r="CG214" s="51"/>
      <c r="CH214" s="51"/>
      <c r="CI214" s="51"/>
      <c r="CJ214" s="51"/>
      <c r="CK214" s="51"/>
      <c r="CL214" s="51"/>
      <c r="CM214" s="51"/>
      <c r="CN214" s="51"/>
      <c r="CO214" s="51"/>
      <c r="CP214" s="51"/>
      <c r="CQ214" s="51"/>
      <c r="CR214" s="51"/>
      <c r="CS214" s="51"/>
      <c r="CT214" s="51"/>
      <c r="CU214" s="51"/>
      <c r="CV214" s="51"/>
      <c r="CW214" s="51"/>
      <c r="CX214" s="51"/>
      <c r="CY214" s="51"/>
      <c r="CZ214" s="51"/>
      <c r="DA214" s="51"/>
      <c r="DB214" s="51"/>
      <c r="DC214" s="51"/>
      <c r="DD214" s="51"/>
      <c r="DE214" s="51"/>
      <c r="DF214" s="51"/>
      <c r="DG214" s="51"/>
      <c r="DH214" s="51"/>
      <c r="DI214" s="51"/>
      <c r="DJ214" s="51"/>
      <c r="DK214" s="51"/>
      <c r="DL214" s="51"/>
      <c r="DM214" s="51"/>
      <c r="DN214" s="51"/>
      <c r="DO214" s="51"/>
      <c r="DP214" s="51"/>
      <c r="DQ214" s="51"/>
      <c r="DR214" s="51"/>
      <c r="DS214" s="51"/>
      <c r="DT214" s="51"/>
      <c r="DU214" s="51"/>
      <c r="DV214" s="51"/>
      <c r="DW214" s="51"/>
      <c r="DX214" s="51"/>
      <c r="DY214" s="51"/>
      <c r="DZ214" s="51"/>
      <c r="EA214" s="51"/>
      <c r="EB214" s="51"/>
      <c r="EC214" s="51"/>
      <c r="ED214" s="51"/>
      <c r="EE214" s="51"/>
      <c r="EF214" s="51"/>
      <c r="EG214" s="51"/>
      <c r="EH214" s="51"/>
      <c r="EI214" s="51"/>
      <c r="EJ214" s="51"/>
      <c r="EK214" s="51"/>
      <c r="EL214" s="51"/>
      <c r="EM214" s="51"/>
      <c r="EN214" s="51"/>
      <c r="EO214" s="51"/>
      <c r="EP214" s="51"/>
      <c r="EQ214" s="51"/>
      <c r="ER214" s="51"/>
      <c r="ES214" s="51"/>
      <c r="ET214" s="51"/>
      <c r="EU214" s="51"/>
      <c r="EV214" s="51"/>
      <c r="EW214" s="51"/>
    </row>
    <row r="215" spans="1:153" s="57" customFormat="1" ht="51" customHeight="1" x14ac:dyDescent="0.15">
      <c r="A215" s="111"/>
      <c r="B215" s="350" t="s">
        <v>359</v>
      </c>
      <c r="C215" s="349" t="s">
        <v>360</v>
      </c>
      <c r="D215" s="338" t="s">
        <v>361</v>
      </c>
      <c r="E215" s="339">
        <f>VLOOKUP(B215,'EN 54'!D10:H493,5,0)</f>
        <v>803</v>
      </c>
      <c r="F215" s="340" t="s">
        <v>699</v>
      </c>
      <c r="G215" s="85" t="s">
        <v>3</v>
      </c>
      <c r="H215" s="85"/>
      <c r="I215" s="85"/>
      <c r="J215" s="85" t="s">
        <v>874</v>
      </c>
      <c r="K215" s="85" t="s">
        <v>608</v>
      </c>
      <c r="L215" s="86" t="s">
        <v>639</v>
      </c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51"/>
      <c r="AU215" s="51"/>
      <c r="AV215" s="51"/>
      <c r="AW215" s="51"/>
      <c r="AX215" s="51"/>
      <c r="AY215" s="51"/>
      <c r="AZ215" s="51"/>
      <c r="BA215" s="51"/>
      <c r="BB215" s="51"/>
      <c r="BC215" s="51"/>
      <c r="BD215" s="51"/>
      <c r="BE215" s="51"/>
      <c r="BF215" s="51"/>
      <c r="BG215" s="51"/>
      <c r="BH215" s="51"/>
      <c r="BI215" s="51"/>
      <c r="BJ215" s="51"/>
      <c r="BK215" s="51"/>
      <c r="BL215" s="51"/>
      <c r="BM215" s="51"/>
      <c r="BN215" s="51"/>
      <c r="BO215" s="51"/>
      <c r="BP215" s="51"/>
      <c r="BQ215" s="51"/>
      <c r="BR215" s="51"/>
      <c r="BS215" s="51"/>
      <c r="BT215" s="51"/>
      <c r="BU215" s="51"/>
      <c r="BV215" s="51"/>
      <c r="BW215" s="51"/>
      <c r="BX215" s="51"/>
      <c r="BY215" s="51"/>
      <c r="BZ215" s="51"/>
      <c r="CA215" s="51"/>
      <c r="CB215" s="51"/>
      <c r="CC215" s="51"/>
      <c r="CD215" s="51"/>
      <c r="CE215" s="51"/>
      <c r="CF215" s="51"/>
      <c r="CG215" s="51"/>
      <c r="CH215" s="51"/>
      <c r="CI215" s="51"/>
      <c r="CJ215" s="51"/>
      <c r="CK215" s="51"/>
      <c r="CL215" s="51"/>
      <c r="CM215" s="51"/>
      <c r="CN215" s="51"/>
      <c r="CO215" s="51"/>
      <c r="CP215" s="51"/>
      <c r="CQ215" s="51"/>
      <c r="CR215" s="51"/>
      <c r="CS215" s="51"/>
      <c r="CT215" s="51"/>
      <c r="CU215" s="51"/>
      <c r="CV215" s="51"/>
      <c r="CW215" s="51"/>
      <c r="CX215" s="51"/>
      <c r="CY215" s="51"/>
      <c r="CZ215" s="51"/>
      <c r="DA215" s="51"/>
      <c r="DB215" s="51"/>
      <c r="DC215" s="51"/>
      <c r="DD215" s="51"/>
      <c r="DE215" s="51"/>
      <c r="DF215" s="51"/>
      <c r="DG215" s="51"/>
      <c r="DH215" s="51"/>
      <c r="DI215" s="51"/>
      <c r="DJ215" s="51"/>
      <c r="DK215" s="51"/>
      <c r="DL215" s="51"/>
      <c r="DM215" s="51"/>
      <c r="DN215" s="51"/>
      <c r="DO215" s="51"/>
      <c r="DP215" s="51"/>
      <c r="DQ215" s="51"/>
      <c r="DR215" s="51"/>
      <c r="DS215" s="51"/>
      <c r="DT215" s="51"/>
      <c r="DU215" s="51"/>
      <c r="DV215" s="51"/>
      <c r="DW215" s="51"/>
      <c r="DX215" s="51"/>
      <c r="DY215" s="51"/>
      <c r="DZ215" s="51"/>
      <c r="EA215" s="51"/>
      <c r="EB215" s="51"/>
      <c r="EC215" s="51"/>
      <c r="ED215" s="51"/>
      <c r="EE215" s="51"/>
      <c r="EF215" s="51"/>
      <c r="EG215" s="51"/>
      <c r="EH215" s="51"/>
      <c r="EI215" s="51"/>
      <c r="EJ215" s="51"/>
      <c r="EK215" s="51"/>
      <c r="EL215" s="51"/>
      <c r="EM215" s="51"/>
      <c r="EN215" s="51"/>
      <c r="EO215" s="51"/>
      <c r="EP215" s="51"/>
      <c r="EQ215" s="51"/>
      <c r="ER215" s="51"/>
      <c r="ES215" s="51"/>
      <c r="ET215" s="51"/>
      <c r="EU215" s="51"/>
      <c r="EV215" s="51"/>
      <c r="EW215" s="51"/>
    </row>
    <row r="216" spans="1:153" s="57" customFormat="1" ht="51" customHeight="1" x14ac:dyDescent="0.15">
      <c r="A216" s="111"/>
      <c r="B216" s="350" t="s">
        <v>362</v>
      </c>
      <c r="C216" s="349" t="s">
        <v>363</v>
      </c>
      <c r="D216" s="338" t="s">
        <v>364</v>
      </c>
      <c r="E216" s="339">
        <f>VLOOKUP(B216,'EN 54'!D11:H494,5,0)</f>
        <v>885</v>
      </c>
      <c r="F216" s="340" t="s">
        <v>699</v>
      </c>
      <c r="G216" s="85" t="s">
        <v>3</v>
      </c>
      <c r="H216" s="85"/>
      <c r="I216" s="85"/>
      <c r="J216" s="85" t="s">
        <v>874</v>
      </c>
      <c r="K216" s="85" t="s">
        <v>608</v>
      </c>
      <c r="L216" s="86" t="s">
        <v>639</v>
      </c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  <c r="AW216" s="51"/>
      <c r="AX216" s="51"/>
      <c r="AY216" s="51"/>
      <c r="AZ216" s="51"/>
      <c r="BA216" s="51"/>
      <c r="BB216" s="51"/>
      <c r="BC216" s="51"/>
      <c r="BD216" s="51"/>
      <c r="BE216" s="51"/>
      <c r="BF216" s="51"/>
      <c r="BG216" s="51"/>
      <c r="BH216" s="51"/>
      <c r="BI216" s="51"/>
      <c r="BJ216" s="51"/>
      <c r="BK216" s="51"/>
      <c r="BL216" s="51"/>
      <c r="BM216" s="51"/>
      <c r="BN216" s="51"/>
      <c r="BO216" s="51"/>
      <c r="BP216" s="51"/>
      <c r="BQ216" s="51"/>
      <c r="BR216" s="51"/>
      <c r="BS216" s="51"/>
      <c r="BT216" s="51"/>
      <c r="BU216" s="51"/>
      <c r="BV216" s="51"/>
      <c r="BW216" s="51"/>
      <c r="BX216" s="51"/>
      <c r="BY216" s="51"/>
      <c r="BZ216" s="51"/>
      <c r="CA216" s="51"/>
      <c r="CB216" s="51"/>
      <c r="CC216" s="51"/>
      <c r="CD216" s="51"/>
      <c r="CE216" s="51"/>
      <c r="CF216" s="51"/>
      <c r="CG216" s="51"/>
      <c r="CH216" s="51"/>
      <c r="CI216" s="51"/>
      <c r="CJ216" s="51"/>
      <c r="CK216" s="51"/>
      <c r="CL216" s="51"/>
      <c r="CM216" s="51"/>
      <c r="CN216" s="51"/>
      <c r="CO216" s="51"/>
      <c r="CP216" s="51"/>
      <c r="CQ216" s="51"/>
      <c r="CR216" s="51"/>
      <c r="CS216" s="51"/>
      <c r="CT216" s="51"/>
      <c r="CU216" s="51"/>
      <c r="CV216" s="51"/>
      <c r="CW216" s="51"/>
      <c r="CX216" s="51"/>
      <c r="CY216" s="51"/>
      <c r="CZ216" s="51"/>
      <c r="DA216" s="51"/>
      <c r="DB216" s="51"/>
      <c r="DC216" s="51"/>
      <c r="DD216" s="51"/>
      <c r="DE216" s="51"/>
      <c r="DF216" s="51"/>
      <c r="DG216" s="51"/>
      <c r="DH216" s="51"/>
      <c r="DI216" s="51"/>
      <c r="DJ216" s="51"/>
      <c r="DK216" s="51"/>
      <c r="DL216" s="51"/>
      <c r="DM216" s="51"/>
      <c r="DN216" s="51"/>
      <c r="DO216" s="51"/>
      <c r="DP216" s="51"/>
      <c r="DQ216" s="51"/>
      <c r="DR216" s="51"/>
      <c r="DS216" s="51"/>
      <c r="DT216" s="51"/>
      <c r="DU216" s="51"/>
      <c r="DV216" s="51"/>
      <c r="DW216" s="51"/>
      <c r="DX216" s="51"/>
      <c r="DY216" s="51"/>
      <c r="DZ216" s="51"/>
      <c r="EA216" s="51"/>
      <c r="EB216" s="51"/>
      <c r="EC216" s="51"/>
      <c r="ED216" s="51"/>
      <c r="EE216" s="51"/>
      <c r="EF216" s="51"/>
      <c r="EG216" s="51"/>
      <c r="EH216" s="51"/>
      <c r="EI216" s="51"/>
      <c r="EJ216" s="51"/>
      <c r="EK216" s="51"/>
      <c r="EL216" s="51"/>
      <c r="EM216" s="51"/>
      <c r="EN216" s="51"/>
      <c r="EO216" s="51"/>
      <c r="EP216" s="51"/>
      <c r="EQ216" s="51"/>
      <c r="ER216" s="51"/>
      <c r="ES216" s="51"/>
      <c r="ET216" s="51"/>
      <c r="EU216" s="51"/>
      <c r="EV216" s="51"/>
      <c r="EW216" s="51"/>
    </row>
    <row r="217" spans="1:153" s="57" customFormat="1" ht="51" customHeight="1" x14ac:dyDescent="0.15">
      <c r="A217" s="111"/>
      <c r="B217" s="350" t="s">
        <v>365</v>
      </c>
      <c r="C217" s="378" t="s">
        <v>366</v>
      </c>
      <c r="D217" s="338" t="s">
        <v>725</v>
      </c>
      <c r="E217" s="339">
        <f>VLOOKUP(B217,'EN 54'!D12:H495,5,0)</f>
        <v>1606</v>
      </c>
      <c r="F217" s="340" t="s">
        <v>699</v>
      </c>
      <c r="G217" s="85" t="s">
        <v>3</v>
      </c>
      <c r="H217" s="354" t="s">
        <v>731</v>
      </c>
      <c r="I217" s="354"/>
      <c r="J217" s="85" t="s">
        <v>874</v>
      </c>
      <c r="K217" s="85" t="s">
        <v>608</v>
      </c>
      <c r="L217" s="86" t="s">
        <v>683</v>
      </c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51"/>
      <c r="AU217" s="51"/>
      <c r="AV217" s="51"/>
      <c r="AW217" s="51"/>
      <c r="AX217" s="51"/>
      <c r="AY217" s="51"/>
      <c r="AZ217" s="51"/>
      <c r="BA217" s="51"/>
      <c r="BB217" s="51"/>
      <c r="BC217" s="51"/>
      <c r="BD217" s="51"/>
      <c r="BE217" s="51"/>
      <c r="BF217" s="51"/>
      <c r="BG217" s="51"/>
      <c r="BH217" s="51"/>
      <c r="BI217" s="51"/>
      <c r="BJ217" s="51"/>
      <c r="BK217" s="51"/>
      <c r="BL217" s="51"/>
      <c r="BM217" s="51"/>
      <c r="BN217" s="51"/>
      <c r="BO217" s="51"/>
      <c r="BP217" s="51"/>
      <c r="BQ217" s="51"/>
      <c r="BR217" s="51"/>
      <c r="BS217" s="51"/>
      <c r="BT217" s="51"/>
      <c r="BU217" s="51"/>
      <c r="BV217" s="51"/>
      <c r="BW217" s="51"/>
      <c r="BX217" s="51"/>
      <c r="BY217" s="51"/>
      <c r="BZ217" s="51"/>
      <c r="CA217" s="51"/>
      <c r="CB217" s="51"/>
      <c r="CC217" s="51"/>
      <c r="CD217" s="51"/>
      <c r="CE217" s="51"/>
      <c r="CF217" s="51"/>
      <c r="CG217" s="51"/>
      <c r="CH217" s="51"/>
      <c r="CI217" s="51"/>
      <c r="CJ217" s="51"/>
      <c r="CK217" s="51"/>
      <c r="CL217" s="51"/>
      <c r="CM217" s="51"/>
      <c r="CN217" s="51"/>
      <c r="CO217" s="51"/>
      <c r="CP217" s="51"/>
      <c r="CQ217" s="51"/>
      <c r="CR217" s="51"/>
      <c r="CS217" s="51"/>
      <c r="CT217" s="51"/>
      <c r="CU217" s="51"/>
      <c r="CV217" s="51"/>
      <c r="CW217" s="51"/>
      <c r="CX217" s="51"/>
      <c r="CY217" s="51"/>
      <c r="CZ217" s="51"/>
      <c r="DA217" s="51"/>
      <c r="DB217" s="51"/>
      <c r="DC217" s="51"/>
      <c r="DD217" s="51"/>
      <c r="DE217" s="51"/>
      <c r="DF217" s="51"/>
      <c r="DG217" s="51"/>
      <c r="DH217" s="51"/>
      <c r="DI217" s="51"/>
      <c r="DJ217" s="51"/>
      <c r="DK217" s="51"/>
      <c r="DL217" s="51"/>
      <c r="DM217" s="51"/>
      <c r="DN217" s="51"/>
      <c r="DO217" s="51"/>
      <c r="DP217" s="51"/>
      <c r="DQ217" s="51"/>
      <c r="DR217" s="51"/>
      <c r="DS217" s="51"/>
      <c r="DT217" s="51"/>
      <c r="DU217" s="51"/>
      <c r="DV217" s="51"/>
      <c r="DW217" s="51"/>
      <c r="DX217" s="51"/>
      <c r="DY217" s="51"/>
      <c r="DZ217" s="51"/>
      <c r="EA217" s="51"/>
      <c r="EB217" s="51"/>
      <c r="EC217" s="51"/>
      <c r="ED217" s="51"/>
      <c r="EE217" s="51"/>
      <c r="EF217" s="51"/>
      <c r="EG217" s="51"/>
      <c r="EH217" s="51"/>
      <c r="EI217" s="51"/>
      <c r="EJ217" s="51"/>
      <c r="EK217" s="51"/>
      <c r="EL217" s="51"/>
      <c r="EM217" s="51"/>
      <c r="EN217" s="51"/>
      <c r="EO217" s="51"/>
      <c r="EP217" s="51"/>
      <c r="EQ217" s="51"/>
      <c r="ER217" s="51"/>
      <c r="ES217" s="51"/>
      <c r="ET217" s="51"/>
      <c r="EU217" s="51"/>
      <c r="EV217" s="51"/>
      <c r="EW217" s="51"/>
    </row>
    <row r="218" spans="1:153" ht="51" customHeight="1" x14ac:dyDescent="0.15">
      <c r="A218" s="56"/>
      <c r="B218" s="349" t="s">
        <v>367</v>
      </c>
      <c r="C218" s="349" t="s">
        <v>368</v>
      </c>
      <c r="D218" s="338" t="s">
        <v>726</v>
      </c>
      <c r="E218" s="339">
        <f>VLOOKUP(B218,'EN 54'!D13:H496,5,0)</f>
        <v>512</v>
      </c>
      <c r="F218" s="340" t="s">
        <v>699</v>
      </c>
      <c r="G218" s="341" t="s">
        <v>3</v>
      </c>
      <c r="H218" s="354" t="s">
        <v>732</v>
      </c>
      <c r="I218" s="354"/>
      <c r="J218" s="85" t="s">
        <v>874</v>
      </c>
      <c r="K218" s="85" t="s">
        <v>608</v>
      </c>
      <c r="L218" s="347" t="s">
        <v>683</v>
      </c>
    </row>
    <row r="219" spans="1:153" ht="51" customHeight="1" x14ac:dyDescent="0.15">
      <c r="A219" s="56"/>
      <c r="B219" s="349" t="s">
        <v>369</v>
      </c>
      <c r="C219" s="349" t="s">
        <v>370</v>
      </c>
      <c r="D219" s="338" t="s">
        <v>727</v>
      </c>
      <c r="E219" s="339">
        <f>VLOOKUP(B219,'EN 54'!D14:H497,5,0)</f>
        <v>512</v>
      </c>
      <c r="F219" s="340" t="s">
        <v>699</v>
      </c>
      <c r="G219" s="341" t="s">
        <v>3</v>
      </c>
      <c r="H219" s="354" t="s">
        <v>733</v>
      </c>
      <c r="I219" s="354"/>
      <c r="J219" s="85" t="s">
        <v>874</v>
      </c>
      <c r="K219" s="85" t="s">
        <v>608</v>
      </c>
      <c r="L219" s="347" t="s">
        <v>683</v>
      </c>
    </row>
    <row r="220" spans="1:153" ht="51" customHeight="1" x14ac:dyDescent="0.15">
      <c r="A220" s="56"/>
      <c r="B220" s="349" t="s">
        <v>371</v>
      </c>
      <c r="C220" s="349" t="s">
        <v>372</v>
      </c>
      <c r="D220" s="338" t="s">
        <v>728</v>
      </c>
      <c r="E220" s="339">
        <f>VLOOKUP(B220,'EN 54'!D15:H498,5,0)</f>
        <v>799</v>
      </c>
      <c r="F220" s="340" t="s">
        <v>699</v>
      </c>
      <c r="G220" s="341" t="s">
        <v>3</v>
      </c>
      <c r="H220" s="354" t="s">
        <v>733</v>
      </c>
      <c r="I220" s="354"/>
      <c r="J220" s="85" t="s">
        <v>874</v>
      </c>
      <c r="K220" s="85" t="s">
        <v>608</v>
      </c>
      <c r="L220" s="347" t="s">
        <v>683</v>
      </c>
    </row>
    <row r="221" spans="1:153" ht="51" customHeight="1" x14ac:dyDescent="0.15">
      <c r="A221" s="56"/>
      <c r="B221" s="349" t="s">
        <v>373</v>
      </c>
      <c r="C221" s="349" t="s">
        <v>374</v>
      </c>
      <c r="D221" s="338" t="s">
        <v>375</v>
      </c>
      <c r="E221" s="339">
        <f>VLOOKUP(B221,'EN 54'!D16:H499,5,0)</f>
        <v>799</v>
      </c>
      <c r="F221" s="340" t="s">
        <v>699</v>
      </c>
      <c r="G221" s="341" t="s">
        <v>3</v>
      </c>
      <c r="H221" s="354" t="s">
        <v>733</v>
      </c>
      <c r="I221" s="354"/>
      <c r="J221" s="85" t="s">
        <v>874</v>
      </c>
      <c r="K221" s="85" t="s">
        <v>608</v>
      </c>
      <c r="L221" s="347" t="s">
        <v>683</v>
      </c>
    </row>
    <row r="222" spans="1:153" s="61" customFormat="1" ht="12.75" x14ac:dyDescent="0.2">
      <c r="A222" s="603" t="s">
        <v>376</v>
      </c>
      <c r="B222" s="604"/>
      <c r="C222" s="604"/>
      <c r="D222" s="604"/>
      <c r="E222" s="604"/>
      <c r="F222" s="604"/>
      <c r="G222" s="605"/>
      <c r="H222" s="605"/>
      <c r="I222" s="605"/>
      <c r="J222" s="605"/>
      <c r="K222" s="605"/>
      <c r="L222" s="606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</row>
    <row r="223" spans="1:153" ht="51" customHeight="1" x14ac:dyDescent="0.15">
      <c r="A223" s="56"/>
      <c r="B223" s="370" t="s">
        <v>377</v>
      </c>
      <c r="C223" s="370" t="s">
        <v>378</v>
      </c>
      <c r="D223" s="353" t="s">
        <v>379</v>
      </c>
      <c r="E223" s="339">
        <f>VLOOKUP(B223,'EN 54'!D5:H488,5,0)</f>
        <v>358</v>
      </c>
      <c r="F223" s="340" t="s">
        <v>699</v>
      </c>
      <c r="G223" s="85" t="s">
        <v>3</v>
      </c>
      <c r="H223" s="85"/>
      <c r="I223" s="342" t="s">
        <v>796</v>
      </c>
      <c r="J223" s="85" t="s">
        <v>874</v>
      </c>
      <c r="K223" s="85" t="s">
        <v>608</v>
      </c>
      <c r="L223" s="86" t="s">
        <v>683</v>
      </c>
    </row>
    <row r="224" spans="1:153" ht="51" customHeight="1" x14ac:dyDescent="0.15">
      <c r="A224" s="56"/>
      <c r="B224" s="370" t="s">
        <v>380</v>
      </c>
      <c r="C224" s="370" t="s">
        <v>381</v>
      </c>
      <c r="D224" s="353" t="s">
        <v>382</v>
      </c>
      <c r="E224" s="339">
        <f>VLOOKUP(B224,'EN 54'!D6:H489,5,0)</f>
        <v>358</v>
      </c>
      <c r="F224" s="340" t="s">
        <v>699</v>
      </c>
      <c r="G224" s="85" t="s">
        <v>3</v>
      </c>
      <c r="H224" s="85"/>
      <c r="I224" s="342" t="s">
        <v>796</v>
      </c>
      <c r="J224" s="85" t="s">
        <v>874</v>
      </c>
      <c r="K224" s="85" t="s">
        <v>608</v>
      </c>
      <c r="L224" s="86" t="s">
        <v>683</v>
      </c>
    </row>
    <row r="225" spans="1:165" ht="51" customHeight="1" x14ac:dyDescent="0.15">
      <c r="A225" s="56"/>
      <c r="B225" s="372" t="s">
        <v>383</v>
      </c>
      <c r="C225" s="372" t="s">
        <v>384</v>
      </c>
      <c r="D225" s="353" t="s">
        <v>385</v>
      </c>
      <c r="E225" s="339">
        <f>VLOOKUP(B225,'EN 54'!D7:H490,5,0)</f>
        <v>505</v>
      </c>
      <c r="F225" s="340" t="s">
        <v>699</v>
      </c>
      <c r="G225" s="85" t="s">
        <v>3</v>
      </c>
      <c r="H225" s="85"/>
      <c r="I225" s="85"/>
      <c r="J225" s="85" t="s">
        <v>874</v>
      </c>
      <c r="K225" s="85" t="s">
        <v>608</v>
      </c>
      <c r="L225" s="86" t="s">
        <v>683</v>
      </c>
    </row>
    <row r="226" spans="1:165" ht="51" customHeight="1" x14ac:dyDescent="0.15">
      <c r="A226" s="56"/>
      <c r="B226" s="348" t="s">
        <v>386</v>
      </c>
      <c r="C226" s="348" t="s">
        <v>387</v>
      </c>
      <c r="D226" s="353" t="s">
        <v>388</v>
      </c>
      <c r="E226" s="339">
        <f>VLOOKUP(B226,'EN 54'!D8:H491,5,0)</f>
        <v>505</v>
      </c>
      <c r="F226" s="340" t="s">
        <v>699</v>
      </c>
      <c r="G226" s="85" t="s">
        <v>3</v>
      </c>
      <c r="H226" s="85"/>
      <c r="I226" s="85"/>
      <c r="J226" s="85" t="s">
        <v>874</v>
      </c>
      <c r="K226" s="85" t="s">
        <v>608</v>
      </c>
      <c r="L226" s="86" t="s">
        <v>683</v>
      </c>
    </row>
    <row r="227" spans="1:165" ht="51" customHeight="1" x14ac:dyDescent="0.15">
      <c r="A227" s="56"/>
      <c r="B227" s="348" t="s">
        <v>1117</v>
      </c>
      <c r="C227" s="348" t="s">
        <v>1118</v>
      </c>
      <c r="D227" s="353" t="s">
        <v>1119</v>
      </c>
      <c r="E227" s="339">
        <f>VLOOKUP(B227,'EN 54'!D9:H492,5,0)</f>
        <v>2395</v>
      </c>
      <c r="F227" s="340" t="s">
        <v>699</v>
      </c>
      <c r="G227" s="85" t="s">
        <v>3</v>
      </c>
      <c r="H227" s="85"/>
      <c r="I227" s="354"/>
      <c r="J227" s="85" t="s">
        <v>874</v>
      </c>
      <c r="K227" s="85" t="s">
        <v>608</v>
      </c>
      <c r="L227" s="86" t="s">
        <v>682</v>
      </c>
    </row>
    <row r="228" spans="1:165" s="57" customFormat="1" ht="11.25" x14ac:dyDescent="0.15">
      <c r="A228" s="100" t="s">
        <v>389</v>
      </c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</row>
    <row r="229" spans="1:165" ht="51" customHeight="1" x14ac:dyDescent="0.15">
      <c r="A229" s="56"/>
      <c r="B229" s="349" t="s">
        <v>390</v>
      </c>
      <c r="C229" s="349" t="s">
        <v>391</v>
      </c>
      <c r="D229" s="338" t="s">
        <v>392</v>
      </c>
      <c r="E229" s="339">
        <f>VLOOKUP(B229,'EN 54'!D5:H488,5,0)</f>
        <v>619</v>
      </c>
      <c r="F229" s="340" t="s">
        <v>699</v>
      </c>
      <c r="G229" s="341" t="s">
        <v>3</v>
      </c>
      <c r="H229" s="341"/>
      <c r="I229" s="342" t="s">
        <v>796</v>
      </c>
      <c r="J229" s="342" t="s">
        <v>840</v>
      </c>
      <c r="K229" s="86">
        <f>'Dodatkowa gwarancja'!$E$8</f>
        <v>17</v>
      </c>
      <c r="L229" s="347" t="s">
        <v>639</v>
      </c>
    </row>
    <row r="230" spans="1:165" s="61" customFormat="1" ht="12.75" x14ac:dyDescent="0.15">
      <c r="A230" s="593" t="s">
        <v>393</v>
      </c>
      <c r="B230" s="594"/>
      <c r="C230" s="594"/>
      <c r="D230" s="594"/>
      <c r="E230" s="594"/>
      <c r="F230" s="594"/>
      <c r="G230" s="594"/>
      <c r="H230" s="594"/>
      <c r="I230" s="594"/>
      <c r="J230" s="594"/>
      <c r="K230" s="594"/>
      <c r="L230" s="595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</row>
    <row r="231" spans="1:165" s="61" customFormat="1" ht="51" customHeight="1" thickBot="1" x14ac:dyDescent="0.2">
      <c r="A231" s="59"/>
      <c r="B231" s="350" t="s">
        <v>394</v>
      </c>
      <c r="C231" s="350" t="s">
        <v>395</v>
      </c>
      <c r="D231" s="338" t="s">
        <v>396</v>
      </c>
      <c r="E231" s="339">
        <f>VLOOKUP(B231,'EN 54'!D5:H488,5,0)</f>
        <v>5145</v>
      </c>
      <c r="F231" s="110" t="s">
        <v>699</v>
      </c>
      <c r="G231" s="85" t="s">
        <v>3</v>
      </c>
      <c r="H231" s="85"/>
      <c r="I231" s="85"/>
      <c r="J231" s="85" t="s">
        <v>874</v>
      </c>
      <c r="K231" s="85" t="s">
        <v>608</v>
      </c>
      <c r="L231" s="86" t="s">
        <v>683</v>
      </c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  <c r="BC231" s="60"/>
      <c r="BD231" s="60"/>
      <c r="BE231" s="60"/>
      <c r="BF231" s="60"/>
      <c r="BG231" s="60"/>
      <c r="BH231" s="60"/>
      <c r="BI231" s="60"/>
      <c r="BJ231" s="60"/>
      <c r="BK231" s="60"/>
      <c r="BL231" s="60"/>
      <c r="BM231" s="60"/>
      <c r="BN231" s="60"/>
      <c r="BO231" s="60"/>
      <c r="BP231" s="60"/>
      <c r="BQ231" s="60"/>
      <c r="BR231" s="60"/>
      <c r="BS231" s="60"/>
      <c r="BT231" s="60"/>
      <c r="BU231" s="60"/>
      <c r="BV231" s="60"/>
      <c r="BW231" s="60"/>
      <c r="BX231" s="60"/>
      <c r="BY231" s="60"/>
      <c r="BZ231" s="60"/>
      <c r="CA231" s="60"/>
      <c r="CB231" s="60"/>
      <c r="CC231" s="60"/>
      <c r="CD231" s="60"/>
      <c r="CE231" s="60"/>
      <c r="CF231" s="60"/>
      <c r="CG231" s="60"/>
      <c r="CH231" s="60"/>
      <c r="CI231" s="60"/>
      <c r="CJ231" s="60"/>
      <c r="CK231" s="60"/>
      <c r="CL231" s="60"/>
      <c r="CM231" s="60"/>
      <c r="CN231" s="60"/>
      <c r="CO231" s="60"/>
      <c r="CP231" s="60"/>
      <c r="CQ231" s="60"/>
      <c r="CR231" s="60"/>
      <c r="CS231" s="60"/>
      <c r="CT231" s="60"/>
      <c r="CU231" s="60"/>
      <c r="CV231" s="60"/>
      <c r="CW231" s="60"/>
      <c r="CX231" s="60"/>
      <c r="CY231" s="60"/>
      <c r="CZ231" s="60"/>
      <c r="DA231" s="60"/>
      <c r="DB231" s="60"/>
      <c r="DC231" s="60"/>
      <c r="DD231" s="60"/>
      <c r="DE231" s="60"/>
      <c r="DF231" s="60"/>
      <c r="DG231" s="60"/>
      <c r="DH231" s="60"/>
      <c r="DI231" s="60"/>
      <c r="DJ231" s="60"/>
      <c r="DK231" s="60"/>
      <c r="DL231" s="60"/>
      <c r="DM231" s="60"/>
      <c r="DN231" s="60"/>
      <c r="DO231" s="60"/>
      <c r="DP231" s="60"/>
      <c r="DQ231" s="60"/>
      <c r="DR231" s="60"/>
      <c r="DS231" s="60"/>
      <c r="DT231" s="60"/>
      <c r="DU231" s="60"/>
      <c r="DV231" s="60"/>
      <c r="DW231" s="60"/>
      <c r="DX231" s="60"/>
      <c r="DY231" s="60"/>
      <c r="DZ231" s="60"/>
      <c r="EA231" s="60"/>
      <c r="EB231" s="60"/>
      <c r="EC231" s="60"/>
      <c r="ED231" s="60"/>
      <c r="EE231" s="60"/>
      <c r="EF231" s="60"/>
      <c r="EG231" s="60"/>
      <c r="EH231" s="60"/>
      <c r="EI231" s="60"/>
      <c r="EJ231" s="60"/>
      <c r="EK231" s="60"/>
      <c r="EL231" s="60"/>
      <c r="EM231" s="60"/>
      <c r="EN231" s="60"/>
      <c r="EO231" s="60"/>
      <c r="EP231" s="60"/>
      <c r="EQ231" s="60"/>
      <c r="ER231" s="60"/>
      <c r="ES231" s="60"/>
      <c r="ET231" s="60"/>
      <c r="EU231" s="60"/>
      <c r="EV231" s="60"/>
      <c r="EW231" s="60"/>
      <c r="EX231" s="60"/>
      <c r="EY231" s="60"/>
      <c r="EZ231" s="60"/>
      <c r="FA231" s="60"/>
      <c r="FB231" s="60"/>
      <c r="FC231" s="60"/>
      <c r="FD231" s="60"/>
      <c r="FE231" s="60"/>
      <c r="FF231" s="60"/>
      <c r="FG231" s="60"/>
      <c r="FH231" s="60"/>
      <c r="FI231" s="60"/>
    </row>
    <row r="232" spans="1:165" s="58" customFormat="1" ht="51" customHeight="1" thickBot="1" x14ac:dyDescent="0.2">
      <c r="A232" s="59"/>
      <c r="B232" s="350" t="s">
        <v>397</v>
      </c>
      <c r="C232" s="350" t="s">
        <v>398</v>
      </c>
      <c r="D232" s="338" t="s">
        <v>399</v>
      </c>
      <c r="E232" s="339">
        <f>VLOOKUP(B232,'EN 54'!D6:H489,5,0)</f>
        <v>2284</v>
      </c>
      <c r="F232" s="110" t="s">
        <v>699</v>
      </c>
      <c r="G232" s="85" t="s">
        <v>3</v>
      </c>
      <c r="H232" s="85"/>
      <c r="I232" s="85"/>
      <c r="J232" s="85" t="s">
        <v>874</v>
      </c>
      <c r="K232" s="85" t="s">
        <v>608</v>
      </c>
      <c r="L232" s="86" t="s">
        <v>683</v>
      </c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  <c r="BC232" s="60"/>
      <c r="BD232" s="60"/>
      <c r="BE232" s="60"/>
      <c r="BF232" s="60"/>
      <c r="BG232" s="60"/>
      <c r="BH232" s="60"/>
      <c r="BI232" s="60"/>
      <c r="BJ232" s="60"/>
      <c r="BK232" s="60"/>
      <c r="BL232" s="60"/>
      <c r="BM232" s="60"/>
      <c r="BN232" s="60"/>
      <c r="BO232" s="60"/>
      <c r="BP232" s="60"/>
      <c r="BQ232" s="60"/>
      <c r="BR232" s="60"/>
      <c r="BS232" s="60"/>
      <c r="BT232" s="60"/>
      <c r="BU232" s="60"/>
      <c r="BV232" s="60"/>
      <c r="BW232" s="60"/>
      <c r="BX232" s="60"/>
      <c r="BY232" s="60"/>
      <c r="BZ232" s="60"/>
      <c r="CA232" s="60"/>
      <c r="CB232" s="60"/>
      <c r="CC232" s="60"/>
      <c r="CD232" s="60"/>
      <c r="CE232" s="60"/>
      <c r="CF232" s="60"/>
      <c r="CG232" s="60"/>
      <c r="CH232" s="60"/>
      <c r="CI232" s="60"/>
      <c r="CJ232" s="60"/>
      <c r="CK232" s="60"/>
      <c r="CL232" s="60"/>
      <c r="CM232" s="60"/>
      <c r="CN232" s="60"/>
      <c r="CO232" s="60"/>
      <c r="CP232" s="60"/>
      <c r="CQ232" s="60"/>
      <c r="CR232" s="60"/>
      <c r="CS232" s="60"/>
      <c r="CT232" s="60"/>
      <c r="CU232" s="60"/>
      <c r="CV232" s="60"/>
      <c r="CW232" s="60"/>
      <c r="CX232" s="60"/>
      <c r="CY232" s="60"/>
      <c r="CZ232" s="60"/>
      <c r="DA232" s="60"/>
      <c r="DB232" s="60"/>
      <c r="DC232" s="60"/>
      <c r="DD232" s="60"/>
      <c r="DE232" s="60"/>
      <c r="DF232" s="60"/>
      <c r="DG232" s="60"/>
      <c r="DH232" s="60"/>
      <c r="DI232" s="60"/>
      <c r="DJ232" s="60"/>
      <c r="DK232" s="60"/>
      <c r="DL232" s="60"/>
      <c r="DM232" s="60"/>
      <c r="DN232" s="60"/>
      <c r="DO232" s="60"/>
      <c r="DP232" s="60"/>
      <c r="DQ232" s="60"/>
      <c r="DR232" s="60"/>
      <c r="DS232" s="60"/>
      <c r="DT232" s="60"/>
      <c r="DU232" s="60"/>
      <c r="DV232" s="60"/>
      <c r="DW232" s="60"/>
      <c r="DX232" s="60"/>
      <c r="DY232" s="60"/>
      <c r="DZ232" s="60"/>
      <c r="EA232" s="60"/>
      <c r="EB232" s="60"/>
      <c r="EC232" s="60"/>
      <c r="ED232" s="60"/>
      <c r="EE232" s="60"/>
      <c r="EF232" s="60"/>
      <c r="EG232" s="60"/>
      <c r="EH232" s="60"/>
      <c r="EI232" s="60"/>
      <c r="EJ232" s="60"/>
      <c r="EK232" s="60"/>
      <c r="EL232" s="60"/>
      <c r="EM232" s="60"/>
      <c r="EN232" s="60"/>
      <c r="EO232" s="60"/>
      <c r="EP232" s="60"/>
      <c r="EQ232" s="60"/>
      <c r="ER232" s="60"/>
      <c r="ES232" s="60"/>
      <c r="ET232" s="60"/>
      <c r="EU232" s="60"/>
      <c r="EV232" s="60"/>
      <c r="EW232" s="60"/>
      <c r="EX232" s="60"/>
      <c r="EY232" s="60"/>
      <c r="EZ232" s="60"/>
      <c r="FA232" s="60"/>
      <c r="FB232" s="60"/>
      <c r="FC232" s="60"/>
      <c r="FD232" s="60"/>
      <c r="FE232" s="60"/>
      <c r="FF232" s="60"/>
      <c r="FG232" s="60"/>
      <c r="FH232" s="60"/>
      <c r="FI232" s="60"/>
    </row>
    <row r="233" spans="1:165" s="61" customFormat="1" ht="51" customHeight="1" x14ac:dyDescent="0.15">
      <c r="A233" s="59"/>
      <c r="B233" s="350" t="s">
        <v>809</v>
      </c>
      <c r="C233" s="350" t="s">
        <v>400</v>
      </c>
      <c r="D233" s="338" t="s">
        <v>401</v>
      </c>
      <c r="E233" s="339">
        <f>VLOOKUP(B233,'EN 54'!D7:H490,5,0)</f>
        <v>9152</v>
      </c>
      <c r="F233" s="110" t="s">
        <v>699</v>
      </c>
      <c r="G233" s="341" t="s">
        <v>3</v>
      </c>
      <c r="H233" s="341"/>
      <c r="I233" s="341"/>
      <c r="J233" s="85" t="s">
        <v>874</v>
      </c>
      <c r="K233" s="85" t="s">
        <v>608</v>
      </c>
      <c r="L233" s="86" t="s">
        <v>683</v>
      </c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  <c r="BC233" s="60"/>
      <c r="BD233" s="60"/>
      <c r="BE233" s="60"/>
      <c r="BF233" s="60"/>
      <c r="BG233" s="60"/>
      <c r="BH233" s="60"/>
      <c r="BI233" s="60"/>
      <c r="BJ233" s="60"/>
      <c r="BK233" s="60"/>
      <c r="BL233" s="60"/>
      <c r="BM233" s="60"/>
      <c r="BN233" s="60"/>
      <c r="BO233" s="60"/>
      <c r="BP233" s="60"/>
      <c r="BQ233" s="60"/>
      <c r="BR233" s="60"/>
      <c r="BS233" s="60"/>
      <c r="BT233" s="60"/>
      <c r="BU233" s="60"/>
      <c r="BV233" s="60"/>
      <c r="BW233" s="60"/>
      <c r="BX233" s="60"/>
      <c r="BY233" s="60"/>
      <c r="BZ233" s="60"/>
      <c r="CA233" s="60"/>
      <c r="CB233" s="60"/>
      <c r="CC233" s="60"/>
      <c r="CD233" s="60"/>
      <c r="CE233" s="60"/>
      <c r="CF233" s="60"/>
      <c r="CG233" s="60"/>
      <c r="CH233" s="60"/>
      <c r="CI233" s="60"/>
      <c r="CJ233" s="60"/>
      <c r="CK233" s="60"/>
      <c r="CL233" s="60"/>
      <c r="CM233" s="60"/>
      <c r="CN233" s="60"/>
      <c r="CO233" s="60"/>
      <c r="CP233" s="60"/>
      <c r="CQ233" s="60"/>
      <c r="CR233" s="60"/>
      <c r="CS233" s="60"/>
      <c r="CT233" s="60"/>
      <c r="CU233" s="60"/>
      <c r="CV233" s="60"/>
      <c r="CW233" s="60"/>
      <c r="CX233" s="60"/>
      <c r="CY233" s="60"/>
      <c r="CZ233" s="60"/>
      <c r="DA233" s="60"/>
      <c r="DB233" s="60"/>
      <c r="DC233" s="60"/>
      <c r="DD233" s="60"/>
      <c r="DE233" s="60"/>
      <c r="DF233" s="60"/>
      <c r="DG233" s="60"/>
      <c r="DH233" s="60"/>
      <c r="DI233" s="60"/>
      <c r="DJ233" s="60"/>
      <c r="DK233" s="60"/>
      <c r="DL233" s="60"/>
      <c r="DM233" s="60"/>
      <c r="DN233" s="60"/>
      <c r="DO233" s="60"/>
      <c r="DP233" s="60"/>
      <c r="DQ233" s="60"/>
      <c r="DR233" s="60"/>
      <c r="DS233" s="60"/>
      <c r="DT233" s="60"/>
      <c r="DU233" s="60"/>
      <c r="DV233" s="60"/>
      <c r="DW233" s="60"/>
      <c r="DX233" s="60"/>
      <c r="DY233" s="60"/>
      <c r="DZ233" s="60"/>
      <c r="EA233" s="60"/>
      <c r="EB233" s="60"/>
      <c r="EC233" s="60"/>
      <c r="ED233" s="60"/>
      <c r="EE233" s="60"/>
      <c r="EF233" s="60"/>
      <c r="EG233" s="60"/>
      <c r="EH233" s="60"/>
      <c r="EI233" s="60"/>
      <c r="EJ233" s="60"/>
      <c r="EK233" s="60"/>
      <c r="EL233" s="60"/>
      <c r="EM233" s="60"/>
      <c r="EN233" s="60"/>
      <c r="EO233" s="60"/>
      <c r="EP233" s="60"/>
      <c r="EQ233" s="60"/>
      <c r="ER233" s="60"/>
      <c r="ES233" s="60"/>
      <c r="ET233" s="60"/>
      <c r="EU233" s="60"/>
      <c r="EV233" s="60"/>
      <c r="EW233" s="60"/>
      <c r="EX233" s="60"/>
      <c r="EY233" s="60"/>
      <c r="EZ233" s="60"/>
      <c r="FA233" s="60"/>
      <c r="FB233" s="60"/>
      <c r="FC233" s="60"/>
      <c r="FD233" s="60"/>
      <c r="FE233" s="60"/>
      <c r="FF233" s="60"/>
      <c r="FG233" s="60"/>
      <c r="FH233" s="60"/>
      <c r="FI233" s="60"/>
    </row>
    <row r="234" spans="1:165" s="61" customFormat="1" ht="51" customHeight="1" x14ac:dyDescent="0.15">
      <c r="A234" s="59"/>
      <c r="B234" s="350" t="s">
        <v>812</v>
      </c>
      <c r="C234" s="350" t="s">
        <v>811</v>
      </c>
      <c r="D234" s="338" t="s">
        <v>810</v>
      </c>
      <c r="E234" s="339">
        <f>VLOOKUP(B234,'EN 54'!D8:H491,5,0)</f>
        <v>1860</v>
      </c>
      <c r="F234" s="110" t="s">
        <v>699</v>
      </c>
      <c r="G234" s="341" t="s">
        <v>3</v>
      </c>
      <c r="H234" s="341"/>
      <c r="I234" s="341"/>
      <c r="J234" s="85" t="s">
        <v>874</v>
      </c>
      <c r="K234" s="85" t="s">
        <v>608</v>
      </c>
      <c r="L234" s="86" t="s">
        <v>683</v>
      </c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</row>
    <row r="235" spans="1:165" s="61" customFormat="1" ht="51" customHeight="1" x14ac:dyDescent="0.15">
      <c r="A235" s="59"/>
      <c r="B235" s="350" t="s">
        <v>402</v>
      </c>
      <c r="C235" s="350" t="s">
        <v>403</v>
      </c>
      <c r="D235" s="338" t="s">
        <v>404</v>
      </c>
      <c r="E235" s="339">
        <f>VLOOKUP(B235,'EN 54'!D9:H492,5,0)</f>
        <v>2570</v>
      </c>
      <c r="F235" s="110" t="s">
        <v>699</v>
      </c>
      <c r="G235" s="341" t="s">
        <v>3</v>
      </c>
      <c r="H235" s="341"/>
      <c r="I235" s="341"/>
      <c r="J235" s="85" t="s">
        <v>874</v>
      </c>
      <c r="K235" s="85" t="s">
        <v>608</v>
      </c>
      <c r="L235" s="86" t="s">
        <v>683</v>
      </c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</row>
    <row r="236" spans="1:165" s="61" customFormat="1" ht="51" customHeight="1" x14ac:dyDescent="0.15">
      <c r="A236" s="59"/>
      <c r="B236" s="350" t="s">
        <v>794</v>
      </c>
      <c r="C236" s="350" t="s">
        <v>1019</v>
      </c>
      <c r="D236" s="338" t="s">
        <v>1020</v>
      </c>
      <c r="E236" s="339">
        <f>VLOOKUP(B236,'EN 54'!D10:H493,5,0)</f>
        <v>352</v>
      </c>
      <c r="F236" s="110" t="s">
        <v>699</v>
      </c>
      <c r="G236" s="341" t="s">
        <v>3</v>
      </c>
      <c r="H236" s="355" t="s">
        <v>797</v>
      </c>
      <c r="I236" s="341"/>
      <c r="J236" s="85" t="s">
        <v>874</v>
      </c>
      <c r="K236" s="85" t="s">
        <v>608</v>
      </c>
      <c r="L236" s="86" t="s">
        <v>683</v>
      </c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</row>
    <row r="237" spans="1:165" s="61" customFormat="1" ht="51" customHeight="1" x14ac:dyDescent="0.15">
      <c r="A237" s="59"/>
      <c r="B237" s="364" t="s">
        <v>405</v>
      </c>
      <c r="C237" s="364" t="s">
        <v>406</v>
      </c>
      <c r="D237" s="359" t="s">
        <v>407</v>
      </c>
      <c r="E237" s="339">
        <f>VLOOKUP(B237,'EN 54'!D11:H494,5,0)</f>
        <v>378</v>
      </c>
      <c r="F237" s="110" t="s">
        <v>699</v>
      </c>
      <c r="G237" s="341" t="s">
        <v>3</v>
      </c>
      <c r="H237" s="341"/>
      <c r="I237" s="341"/>
      <c r="J237" s="85" t="s">
        <v>874</v>
      </c>
      <c r="K237" s="85" t="s">
        <v>608</v>
      </c>
      <c r="L237" s="86" t="s">
        <v>683</v>
      </c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</row>
    <row r="238" spans="1:165" s="61" customFormat="1" ht="51" customHeight="1" x14ac:dyDescent="0.15">
      <c r="A238" s="59"/>
      <c r="B238" s="350" t="s">
        <v>408</v>
      </c>
      <c r="C238" s="350" t="s">
        <v>409</v>
      </c>
      <c r="D238" s="338" t="s">
        <v>410</v>
      </c>
      <c r="E238" s="339">
        <f>VLOOKUP(B238,'EN 54'!D12:H495,5,0)</f>
        <v>3428</v>
      </c>
      <c r="F238" s="110" t="s">
        <v>699</v>
      </c>
      <c r="G238" s="341" t="s">
        <v>3</v>
      </c>
      <c r="H238" s="341"/>
      <c r="I238" s="341"/>
      <c r="J238" s="85" t="s">
        <v>874</v>
      </c>
      <c r="K238" s="85" t="s">
        <v>608</v>
      </c>
      <c r="L238" s="86" t="s">
        <v>683</v>
      </c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</row>
    <row r="239" spans="1:165" s="55" customFormat="1" ht="51" customHeight="1" x14ac:dyDescent="0.15">
      <c r="A239" s="56"/>
      <c r="B239" s="350" t="s">
        <v>411</v>
      </c>
      <c r="C239" s="365" t="s">
        <v>793</v>
      </c>
      <c r="D239" s="338" t="s">
        <v>661</v>
      </c>
      <c r="E239" s="339">
        <f>VLOOKUP(B239,'EN 54'!D13:H496,5,0)</f>
        <v>6290</v>
      </c>
      <c r="F239" s="110" t="s">
        <v>699</v>
      </c>
      <c r="G239" s="341" t="s">
        <v>3</v>
      </c>
      <c r="H239" s="341"/>
      <c r="I239" s="341"/>
      <c r="J239" s="85" t="s">
        <v>874</v>
      </c>
      <c r="K239" s="85" t="s">
        <v>608</v>
      </c>
      <c r="L239" s="86" t="s">
        <v>683</v>
      </c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</row>
    <row r="240" spans="1:165" s="55" customFormat="1" ht="51" customHeight="1" x14ac:dyDescent="0.15">
      <c r="A240" s="56"/>
      <c r="B240" s="366" t="s">
        <v>662</v>
      </c>
      <c r="C240" s="365" t="s">
        <v>669</v>
      </c>
      <c r="D240" s="338" t="s">
        <v>663</v>
      </c>
      <c r="E240" s="339">
        <f>VLOOKUP(B240,'EN 54'!D14:H497,5,0)</f>
        <v>1311</v>
      </c>
      <c r="F240" s="110" t="s">
        <v>699</v>
      </c>
      <c r="G240" s="341" t="s">
        <v>3</v>
      </c>
      <c r="H240" s="341"/>
      <c r="I240" s="341"/>
      <c r="J240" s="85" t="s">
        <v>874</v>
      </c>
      <c r="K240" s="85" t="s">
        <v>608</v>
      </c>
      <c r="L240" s="86" t="s">
        <v>683</v>
      </c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</row>
    <row r="241" spans="1:164" s="55" customFormat="1" ht="51" customHeight="1" x14ac:dyDescent="0.15">
      <c r="A241" s="56"/>
      <c r="B241" s="366">
        <v>4998112073</v>
      </c>
      <c r="C241" s="365" t="s">
        <v>664</v>
      </c>
      <c r="D241" s="338" t="s">
        <v>665</v>
      </c>
      <c r="E241" s="339">
        <f>VLOOKUP(B241,'EN 54'!D15:H498,5,0)</f>
        <v>1711</v>
      </c>
      <c r="F241" s="110" t="s">
        <v>699</v>
      </c>
      <c r="G241" s="341" t="s">
        <v>3</v>
      </c>
      <c r="H241" s="341"/>
      <c r="I241" s="341"/>
      <c r="J241" s="85" t="s">
        <v>874</v>
      </c>
      <c r="K241" s="85" t="s">
        <v>608</v>
      </c>
      <c r="L241" s="86" t="s">
        <v>683</v>
      </c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</row>
    <row r="242" spans="1:164" s="61" customFormat="1" ht="33.75" customHeight="1" x14ac:dyDescent="0.15">
      <c r="A242" s="59"/>
      <c r="B242" s="350" t="s">
        <v>412</v>
      </c>
      <c r="C242" s="350" t="s">
        <v>413</v>
      </c>
      <c r="D242" s="338" t="s">
        <v>414</v>
      </c>
      <c r="E242" s="339">
        <f>VLOOKUP(B242,'EN 54'!D16:H499,5,0)</f>
        <v>149</v>
      </c>
      <c r="F242" s="110" t="s">
        <v>699</v>
      </c>
      <c r="G242" s="341" t="s">
        <v>3</v>
      </c>
      <c r="H242" s="341"/>
      <c r="I242" s="341"/>
      <c r="J242" s="85" t="s">
        <v>874</v>
      </c>
      <c r="K242" s="85" t="s">
        <v>608</v>
      </c>
      <c r="L242" s="351" t="s">
        <v>683</v>
      </c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</row>
    <row r="243" spans="1:164" s="55" customFormat="1" ht="51" customHeight="1" x14ac:dyDescent="0.15">
      <c r="A243" s="56"/>
      <c r="B243" s="352" t="s">
        <v>415</v>
      </c>
      <c r="C243" s="352" t="s">
        <v>806</v>
      </c>
      <c r="D243" s="353" t="s">
        <v>703</v>
      </c>
      <c r="E243" s="339">
        <f>VLOOKUP(B243,'EN 54'!D17:H500,5,0)</f>
        <v>23500</v>
      </c>
      <c r="F243" s="110" t="s">
        <v>699</v>
      </c>
      <c r="G243" s="85" t="s">
        <v>3</v>
      </c>
      <c r="H243" s="85"/>
      <c r="I243" s="85"/>
      <c r="J243" s="85" t="s">
        <v>874</v>
      </c>
      <c r="K243" s="85" t="s">
        <v>608</v>
      </c>
      <c r="L243" s="367" t="s">
        <v>683</v>
      </c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</row>
    <row r="244" spans="1:164" s="61" customFormat="1" ht="12.75" x14ac:dyDescent="0.15">
      <c r="A244" s="593" t="s">
        <v>416</v>
      </c>
      <c r="B244" s="594"/>
      <c r="C244" s="594"/>
      <c r="D244" s="594"/>
      <c r="E244" s="594"/>
      <c r="F244" s="594"/>
      <c r="G244" s="594"/>
      <c r="H244" s="594"/>
      <c r="I244" s="594"/>
      <c r="J244" s="594"/>
      <c r="K244" s="594"/>
      <c r="L244" s="595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</row>
    <row r="245" spans="1:164" s="64" customFormat="1" ht="11.25" x14ac:dyDescent="0.15">
      <c r="A245" s="100" t="s">
        <v>417</v>
      </c>
      <c r="B245" s="100"/>
      <c r="C245" s="100"/>
      <c r="D245" s="100"/>
      <c r="E245" s="100"/>
      <c r="F245" s="100"/>
      <c r="G245" s="100"/>
      <c r="H245" s="100"/>
      <c r="I245" s="100"/>
      <c r="J245" s="100"/>
      <c r="K245" s="100"/>
      <c r="L245" s="100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  <c r="BA245" s="62"/>
      <c r="BB245" s="62"/>
      <c r="BC245" s="62"/>
      <c r="BD245" s="62"/>
      <c r="BE245" s="62"/>
      <c r="BF245" s="62"/>
      <c r="BG245" s="62"/>
      <c r="BH245" s="62"/>
      <c r="BI245" s="62"/>
      <c r="BJ245" s="62"/>
      <c r="BK245" s="62"/>
      <c r="BL245" s="62"/>
      <c r="BM245" s="62"/>
      <c r="BN245" s="62"/>
      <c r="BO245" s="62"/>
      <c r="BP245" s="62"/>
      <c r="BQ245" s="62"/>
      <c r="BR245" s="62"/>
      <c r="BS245" s="62"/>
      <c r="BT245" s="62"/>
      <c r="BU245" s="62"/>
      <c r="BV245" s="62"/>
      <c r="BW245" s="62"/>
      <c r="BX245" s="62"/>
      <c r="BY245" s="62"/>
      <c r="BZ245" s="62"/>
      <c r="CA245" s="62"/>
      <c r="CB245" s="62"/>
      <c r="CC245" s="62"/>
      <c r="CD245" s="62"/>
      <c r="CE245" s="62"/>
      <c r="CF245" s="62"/>
      <c r="CG245" s="62"/>
      <c r="CH245" s="62"/>
      <c r="CI245" s="62"/>
      <c r="CJ245" s="62"/>
      <c r="CK245" s="62"/>
      <c r="CL245" s="62"/>
      <c r="CM245" s="62"/>
      <c r="CN245" s="62"/>
      <c r="CO245" s="62"/>
      <c r="CP245" s="62"/>
      <c r="CQ245" s="62"/>
      <c r="CR245" s="62"/>
      <c r="CS245" s="62"/>
      <c r="CT245" s="62"/>
      <c r="CU245" s="62"/>
      <c r="CV245" s="62"/>
      <c r="CW245" s="62"/>
      <c r="CX245" s="62"/>
      <c r="CY245" s="62"/>
      <c r="CZ245" s="62"/>
      <c r="DA245" s="62"/>
      <c r="DB245" s="62"/>
      <c r="DC245" s="62"/>
      <c r="DD245" s="62"/>
      <c r="DE245" s="62"/>
      <c r="DF245" s="62"/>
      <c r="DG245" s="62"/>
      <c r="DH245" s="62"/>
      <c r="DI245" s="62"/>
      <c r="DJ245" s="62"/>
      <c r="DK245" s="62"/>
      <c r="DL245" s="62"/>
      <c r="DM245" s="62"/>
      <c r="DN245" s="62"/>
      <c r="DO245" s="62"/>
      <c r="DP245" s="62"/>
      <c r="DQ245" s="62"/>
      <c r="DR245" s="62"/>
      <c r="DS245" s="62"/>
      <c r="DT245" s="62"/>
      <c r="DU245" s="62"/>
      <c r="DV245" s="62"/>
      <c r="DW245" s="62"/>
      <c r="DX245" s="62"/>
      <c r="DY245" s="62"/>
      <c r="DZ245" s="62"/>
      <c r="EA245" s="62"/>
      <c r="EB245" s="62"/>
      <c r="EC245" s="62"/>
      <c r="ED245" s="62"/>
      <c r="EE245" s="62"/>
      <c r="EF245" s="62"/>
      <c r="EG245" s="62"/>
      <c r="EH245" s="62"/>
      <c r="EI245" s="62"/>
      <c r="EJ245" s="62"/>
      <c r="EK245" s="62"/>
      <c r="EL245" s="62"/>
      <c r="EM245" s="62"/>
      <c r="EN245" s="62"/>
      <c r="EO245" s="62"/>
      <c r="EP245" s="62"/>
      <c r="EQ245" s="62"/>
      <c r="ER245" s="62"/>
      <c r="ES245" s="62"/>
      <c r="ET245" s="62"/>
      <c r="EU245" s="62"/>
      <c r="EV245" s="62"/>
      <c r="EW245" s="62"/>
      <c r="EX245" s="62"/>
      <c r="EY245" s="62"/>
      <c r="EZ245" s="62"/>
      <c r="FA245" s="62"/>
      <c r="FB245" s="62"/>
      <c r="FC245" s="62"/>
      <c r="FD245" s="62"/>
      <c r="FE245" s="62"/>
      <c r="FF245" s="62"/>
      <c r="FG245" s="62"/>
      <c r="FH245" s="62"/>
    </row>
    <row r="246" spans="1:164" s="64" customFormat="1" ht="36.75" customHeight="1" x14ac:dyDescent="0.15">
      <c r="A246" s="358"/>
      <c r="B246" s="350" t="s">
        <v>1063</v>
      </c>
      <c r="C246" s="350" t="s">
        <v>1062</v>
      </c>
      <c r="D246" s="359" t="s">
        <v>1064</v>
      </c>
      <c r="E246" s="339">
        <f>VLOOKUP(B246,'EN 54'!D5:H488,5,0)</f>
        <v>44453</v>
      </c>
      <c r="F246" s="340" t="s">
        <v>699</v>
      </c>
      <c r="G246" s="360" t="s">
        <v>230</v>
      </c>
      <c r="H246" s="360"/>
      <c r="I246" s="361"/>
      <c r="J246" s="85" t="s">
        <v>874</v>
      </c>
      <c r="K246" s="85" t="s">
        <v>608</v>
      </c>
      <c r="L246" s="351" t="s">
        <v>687</v>
      </c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  <c r="BA246" s="62"/>
      <c r="BB246" s="62"/>
      <c r="BC246" s="62"/>
      <c r="BD246" s="62"/>
      <c r="BE246" s="62"/>
      <c r="BF246" s="62"/>
      <c r="BG246" s="62"/>
      <c r="BH246" s="62"/>
      <c r="BI246" s="62"/>
      <c r="BJ246" s="62"/>
      <c r="BK246" s="62"/>
      <c r="BL246" s="62"/>
      <c r="BM246" s="62"/>
      <c r="BN246" s="62"/>
      <c r="BO246" s="62"/>
      <c r="BP246" s="62"/>
      <c r="BQ246" s="62"/>
      <c r="BR246" s="62"/>
      <c r="BS246" s="62"/>
      <c r="BT246" s="62"/>
      <c r="BU246" s="62"/>
      <c r="BV246" s="62"/>
      <c r="BW246" s="62"/>
      <c r="BX246" s="62"/>
      <c r="BY246" s="62"/>
      <c r="BZ246" s="62"/>
      <c r="CA246" s="62"/>
      <c r="CB246" s="62"/>
      <c r="CC246" s="62"/>
      <c r="CD246" s="62"/>
      <c r="CE246" s="62"/>
      <c r="CF246" s="62"/>
      <c r="CG246" s="62"/>
      <c r="CH246" s="62"/>
      <c r="CI246" s="62"/>
      <c r="CJ246" s="62"/>
      <c r="CK246" s="62"/>
      <c r="CL246" s="62"/>
      <c r="CM246" s="62"/>
      <c r="CN246" s="62"/>
      <c r="CO246" s="62"/>
      <c r="CP246" s="62"/>
      <c r="CQ246" s="62"/>
      <c r="CR246" s="62"/>
      <c r="CS246" s="62"/>
      <c r="CT246" s="62"/>
      <c r="CU246" s="62"/>
      <c r="CV246" s="62"/>
      <c r="CW246" s="62"/>
      <c r="CX246" s="62"/>
      <c r="CY246" s="62"/>
      <c r="CZ246" s="62"/>
      <c r="DA246" s="62"/>
      <c r="DB246" s="62"/>
      <c r="DC246" s="62"/>
      <c r="DD246" s="62"/>
      <c r="DE246" s="62"/>
      <c r="DF246" s="62"/>
      <c r="DG246" s="62"/>
      <c r="DH246" s="62"/>
      <c r="DI246" s="62"/>
      <c r="DJ246" s="62"/>
      <c r="DK246" s="62"/>
      <c r="DL246" s="62"/>
      <c r="DM246" s="62"/>
      <c r="DN246" s="62"/>
      <c r="DO246" s="62"/>
      <c r="DP246" s="62"/>
      <c r="DQ246" s="62"/>
      <c r="DR246" s="62"/>
      <c r="DS246" s="62"/>
      <c r="DT246" s="62"/>
      <c r="DU246" s="62"/>
      <c r="DV246" s="62"/>
      <c r="DW246" s="62"/>
      <c r="DX246" s="62"/>
      <c r="DY246" s="62"/>
      <c r="DZ246" s="62"/>
      <c r="EA246" s="62"/>
      <c r="EB246" s="62"/>
      <c r="EC246" s="62"/>
      <c r="ED246" s="62"/>
      <c r="EE246" s="62"/>
      <c r="EF246" s="62"/>
      <c r="EG246" s="62"/>
      <c r="EH246" s="62"/>
      <c r="EI246" s="62"/>
      <c r="EJ246" s="62"/>
      <c r="EK246" s="62"/>
      <c r="EL246" s="62"/>
      <c r="EM246" s="62"/>
      <c r="EN246" s="62"/>
      <c r="EO246" s="62"/>
      <c r="EP246" s="62"/>
      <c r="EQ246" s="62"/>
      <c r="ER246" s="62"/>
      <c r="ES246" s="62"/>
      <c r="ET246" s="62"/>
      <c r="EU246" s="62"/>
      <c r="EV246" s="62"/>
      <c r="EW246" s="62"/>
      <c r="EX246" s="62"/>
      <c r="EY246" s="62"/>
      <c r="EZ246" s="62"/>
      <c r="FA246" s="62"/>
      <c r="FB246" s="62"/>
      <c r="FC246" s="62"/>
      <c r="FD246" s="62"/>
      <c r="FE246" s="62"/>
      <c r="FF246" s="62"/>
      <c r="FG246" s="62"/>
      <c r="FH246" s="62"/>
    </row>
    <row r="247" spans="1:164" s="64" customFormat="1" ht="36" customHeight="1" x14ac:dyDescent="0.15">
      <c r="A247" s="362"/>
      <c r="B247" s="350" t="s">
        <v>1387</v>
      </c>
      <c r="C247" s="350" t="s">
        <v>418</v>
      </c>
      <c r="D247" s="359" t="s">
        <v>802</v>
      </c>
      <c r="E247" s="339">
        <f>VLOOKUP(B247,'EN 54'!D6:H489,5,0)</f>
        <v>24588</v>
      </c>
      <c r="F247" s="340" t="s">
        <v>699</v>
      </c>
      <c r="G247" s="360" t="s">
        <v>230</v>
      </c>
      <c r="H247" s="360"/>
      <c r="I247" s="361"/>
      <c r="J247" s="85" t="s">
        <v>874</v>
      </c>
      <c r="K247" s="85" t="s">
        <v>608</v>
      </c>
      <c r="L247" s="351" t="s">
        <v>687</v>
      </c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  <c r="BA247" s="62"/>
      <c r="BB247" s="62"/>
      <c r="BC247" s="62"/>
      <c r="BD247" s="62"/>
      <c r="BE247" s="62"/>
      <c r="BF247" s="62"/>
      <c r="BG247" s="62"/>
      <c r="BH247" s="62"/>
      <c r="BI247" s="62"/>
      <c r="BJ247" s="62"/>
      <c r="BK247" s="62"/>
      <c r="BL247" s="62"/>
      <c r="BM247" s="62"/>
      <c r="BN247" s="62"/>
      <c r="BO247" s="62"/>
      <c r="BP247" s="62"/>
      <c r="BQ247" s="62"/>
      <c r="BR247" s="62"/>
      <c r="BS247" s="62"/>
      <c r="BT247" s="62"/>
      <c r="BU247" s="62"/>
      <c r="BV247" s="62"/>
      <c r="BW247" s="62"/>
      <c r="BX247" s="62"/>
      <c r="BY247" s="62"/>
      <c r="BZ247" s="62"/>
      <c r="CA247" s="62"/>
      <c r="CB247" s="62"/>
      <c r="CC247" s="62"/>
      <c r="CD247" s="62"/>
      <c r="CE247" s="62"/>
      <c r="CF247" s="62"/>
      <c r="CG247" s="62"/>
      <c r="CH247" s="62"/>
      <c r="CI247" s="62"/>
      <c r="CJ247" s="62"/>
      <c r="CK247" s="62"/>
      <c r="CL247" s="62"/>
      <c r="CM247" s="62"/>
      <c r="CN247" s="62"/>
      <c r="CO247" s="62"/>
      <c r="CP247" s="62"/>
      <c r="CQ247" s="62"/>
      <c r="CR247" s="62"/>
      <c r="CS247" s="62"/>
      <c r="CT247" s="62"/>
      <c r="CU247" s="62"/>
      <c r="CV247" s="62"/>
      <c r="CW247" s="62"/>
      <c r="CX247" s="62"/>
      <c r="CY247" s="62"/>
      <c r="CZ247" s="62"/>
      <c r="DA247" s="62"/>
      <c r="DB247" s="62"/>
      <c r="DC247" s="62"/>
      <c r="DD247" s="62"/>
      <c r="DE247" s="62"/>
      <c r="DF247" s="62"/>
      <c r="DG247" s="62"/>
      <c r="DH247" s="62"/>
      <c r="DI247" s="62"/>
      <c r="DJ247" s="62"/>
      <c r="DK247" s="62"/>
      <c r="DL247" s="62"/>
      <c r="DM247" s="62"/>
      <c r="DN247" s="62"/>
      <c r="DO247" s="62"/>
      <c r="DP247" s="62"/>
      <c r="DQ247" s="62"/>
      <c r="DR247" s="62"/>
      <c r="DS247" s="62"/>
      <c r="DT247" s="62"/>
      <c r="DU247" s="62"/>
      <c r="DV247" s="62"/>
      <c r="DW247" s="62"/>
      <c r="DX247" s="62"/>
      <c r="DY247" s="62"/>
      <c r="DZ247" s="62"/>
      <c r="EA247" s="62"/>
      <c r="EB247" s="62"/>
      <c r="EC247" s="62"/>
      <c r="ED247" s="62"/>
      <c r="EE247" s="62"/>
      <c r="EF247" s="62"/>
      <c r="EG247" s="62"/>
      <c r="EH247" s="62"/>
      <c r="EI247" s="62"/>
      <c r="EJ247" s="62"/>
      <c r="EK247" s="62"/>
      <c r="EL247" s="62"/>
      <c r="EM247" s="62"/>
      <c r="EN247" s="62"/>
      <c r="EO247" s="62"/>
      <c r="EP247" s="62"/>
      <c r="EQ247" s="62"/>
      <c r="ER247" s="62"/>
      <c r="ES247" s="62"/>
      <c r="ET247" s="62"/>
      <c r="EU247" s="62"/>
      <c r="EV247" s="62"/>
      <c r="EW247" s="62"/>
      <c r="EX247" s="62"/>
      <c r="EY247" s="62"/>
      <c r="EZ247" s="62"/>
      <c r="FA247" s="62"/>
      <c r="FB247" s="62"/>
      <c r="FC247" s="62"/>
      <c r="FD247" s="62"/>
      <c r="FE247" s="62"/>
      <c r="FF247" s="62"/>
      <c r="FG247" s="62"/>
    </row>
    <row r="248" spans="1:164" s="64" customFormat="1" ht="39" customHeight="1" x14ac:dyDescent="0.15">
      <c r="A248" s="363"/>
      <c r="B248" s="350" t="s">
        <v>1388</v>
      </c>
      <c r="C248" s="350" t="s">
        <v>419</v>
      </c>
      <c r="D248" s="359" t="s">
        <v>801</v>
      </c>
      <c r="E248" s="339">
        <f>VLOOKUP(B248,'EN 54'!D7:H490,5,0)</f>
        <v>16670</v>
      </c>
      <c r="F248" s="340" t="s">
        <v>699</v>
      </c>
      <c r="G248" s="360" t="s">
        <v>230</v>
      </c>
      <c r="H248" s="360"/>
      <c r="I248" s="360"/>
      <c r="J248" s="85" t="s">
        <v>874</v>
      </c>
      <c r="K248" s="85" t="s">
        <v>608</v>
      </c>
      <c r="L248" s="351" t="s">
        <v>687</v>
      </c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  <c r="BS248" s="62"/>
      <c r="BT248" s="62"/>
      <c r="BU248" s="62"/>
      <c r="BV248" s="62"/>
      <c r="BW248" s="62"/>
      <c r="BX248" s="62"/>
      <c r="BY248" s="62"/>
      <c r="BZ248" s="62"/>
      <c r="CA248" s="62"/>
      <c r="CB248" s="62"/>
      <c r="CC248" s="62"/>
      <c r="CD248" s="62"/>
      <c r="CE248" s="62"/>
      <c r="CF248" s="62"/>
      <c r="CG248" s="62"/>
      <c r="CH248" s="62"/>
      <c r="CI248" s="62"/>
      <c r="CJ248" s="62"/>
      <c r="CK248" s="62"/>
      <c r="CL248" s="62"/>
      <c r="CM248" s="62"/>
      <c r="CN248" s="62"/>
      <c r="CO248" s="62"/>
      <c r="CP248" s="62"/>
      <c r="CQ248" s="62"/>
      <c r="CR248" s="62"/>
      <c r="CS248" s="62"/>
      <c r="CT248" s="62"/>
      <c r="CU248" s="62"/>
      <c r="CV248" s="62"/>
      <c r="CW248" s="62"/>
      <c r="CX248" s="62"/>
      <c r="CY248" s="62"/>
      <c r="CZ248" s="62"/>
      <c r="DA248" s="62"/>
      <c r="DB248" s="62"/>
      <c r="DC248" s="62"/>
      <c r="DD248" s="62"/>
      <c r="DE248" s="62"/>
      <c r="DF248" s="62"/>
      <c r="DG248" s="62"/>
      <c r="DH248" s="62"/>
      <c r="DI248" s="62"/>
      <c r="DJ248" s="62"/>
      <c r="DK248" s="62"/>
      <c r="DL248" s="62"/>
      <c r="DM248" s="62"/>
      <c r="DN248" s="62"/>
      <c r="DO248" s="62"/>
      <c r="DP248" s="62"/>
      <c r="DQ248" s="62"/>
      <c r="DR248" s="62"/>
      <c r="DS248" s="62"/>
      <c r="DT248" s="62"/>
      <c r="DU248" s="62"/>
      <c r="DV248" s="62"/>
      <c r="DW248" s="62"/>
      <c r="DX248" s="62"/>
      <c r="DY248" s="62"/>
      <c r="DZ248" s="62"/>
      <c r="EA248" s="62"/>
      <c r="EB248" s="62"/>
      <c r="EC248" s="62"/>
      <c r="ED248" s="62"/>
      <c r="EE248" s="62"/>
      <c r="EF248" s="62"/>
      <c r="EG248" s="62"/>
      <c r="EH248" s="62"/>
      <c r="EI248" s="62"/>
      <c r="EJ248" s="62"/>
      <c r="EK248" s="62"/>
      <c r="EL248" s="62"/>
      <c r="EM248" s="62"/>
      <c r="EN248" s="62"/>
      <c r="EO248" s="62"/>
      <c r="EP248" s="62"/>
      <c r="EQ248" s="62"/>
      <c r="ER248" s="62"/>
      <c r="ES248" s="62"/>
      <c r="ET248" s="62"/>
      <c r="EU248" s="62"/>
      <c r="EV248" s="62"/>
      <c r="EW248" s="62"/>
      <c r="EX248" s="62"/>
      <c r="EY248" s="62"/>
      <c r="EZ248" s="62"/>
      <c r="FA248" s="62"/>
      <c r="FB248" s="62"/>
      <c r="FC248" s="62"/>
      <c r="FD248" s="62"/>
      <c r="FE248" s="62"/>
      <c r="FF248" s="62"/>
      <c r="FG248" s="62"/>
    </row>
    <row r="249" spans="1:164" s="64" customFormat="1" ht="12.75" x14ac:dyDescent="0.15">
      <c r="A249" s="593" t="s">
        <v>420</v>
      </c>
      <c r="B249" s="594"/>
      <c r="C249" s="594"/>
      <c r="D249" s="594"/>
      <c r="E249" s="594"/>
      <c r="F249" s="594"/>
      <c r="G249" s="594"/>
      <c r="H249" s="594"/>
      <c r="I249" s="594"/>
      <c r="J249" s="594"/>
      <c r="K249" s="594"/>
      <c r="L249" s="595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  <c r="BK249" s="62"/>
      <c r="BL249" s="62"/>
      <c r="BM249" s="62"/>
      <c r="BN249" s="62"/>
      <c r="BO249" s="62"/>
      <c r="BP249" s="62"/>
      <c r="BQ249" s="62"/>
      <c r="BR249" s="62"/>
      <c r="BS249" s="62"/>
      <c r="BT249" s="62"/>
      <c r="BU249" s="62"/>
      <c r="BV249" s="62"/>
      <c r="BW249" s="62"/>
      <c r="BX249" s="62"/>
      <c r="BY249" s="62"/>
      <c r="BZ249" s="62"/>
      <c r="CA249" s="62"/>
      <c r="CB249" s="62"/>
      <c r="CC249" s="62"/>
      <c r="CD249" s="62"/>
      <c r="CE249" s="62"/>
      <c r="CF249" s="62"/>
      <c r="CG249" s="62"/>
      <c r="CH249" s="62"/>
      <c r="CI249" s="62"/>
      <c r="CJ249" s="62"/>
      <c r="CK249" s="62"/>
      <c r="CL249" s="62"/>
      <c r="CM249" s="62"/>
      <c r="CN249" s="62"/>
      <c r="CO249" s="62"/>
      <c r="CP249" s="62"/>
      <c r="CQ249" s="62"/>
      <c r="CR249" s="62"/>
      <c r="CS249" s="62"/>
      <c r="CT249" s="62"/>
      <c r="CU249" s="62"/>
      <c r="CV249" s="62"/>
      <c r="CW249" s="62"/>
      <c r="CX249" s="62"/>
      <c r="CY249" s="62"/>
      <c r="CZ249" s="62"/>
      <c r="DA249" s="62"/>
      <c r="DB249" s="62"/>
      <c r="DC249" s="62"/>
      <c r="DD249" s="62"/>
      <c r="DE249" s="62"/>
      <c r="DF249" s="62"/>
      <c r="DG249" s="62"/>
      <c r="DH249" s="62"/>
      <c r="DI249" s="62"/>
      <c r="DJ249" s="62"/>
      <c r="DK249" s="62"/>
      <c r="DL249" s="62"/>
      <c r="DM249" s="62"/>
      <c r="DN249" s="62"/>
      <c r="DO249" s="62"/>
      <c r="DP249" s="62"/>
      <c r="DQ249" s="62"/>
      <c r="DR249" s="62"/>
      <c r="DS249" s="62"/>
      <c r="DT249" s="62"/>
      <c r="DU249" s="62"/>
      <c r="DV249" s="62"/>
      <c r="DW249" s="62"/>
      <c r="DX249" s="62"/>
      <c r="DY249" s="62"/>
      <c r="DZ249" s="62"/>
      <c r="EA249" s="62"/>
      <c r="EB249" s="62"/>
      <c r="EC249" s="62"/>
      <c r="ED249" s="62"/>
      <c r="EE249" s="62"/>
      <c r="EF249" s="62"/>
      <c r="EG249" s="62"/>
      <c r="EH249" s="62"/>
      <c r="EI249" s="62"/>
      <c r="EJ249" s="62"/>
      <c r="EK249" s="62"/>
      <c r="EL249" s="62"/>
      <c r="EM249" s="62"/>
      <c r="EN249" s="62"/>
      <c r="EO249" s="62"/>
      <c r="EP249" s="62"/>
      <c r="EQ249" s="62"/>
      <c r="ER249" s="62"/>
      <c r="ES249" s="62"/>
      <c r="ET249" s="62"/>
      <c r="EU249" s="62"/>
      <c r="EV249" s="62"/>
      <c r="EW249" s="62"/>
      <c r="EX249" s="62"/>
      <c r="EY249" s="62"/>
      <c r="EZ249" s="62"/>
      <c r="FA249" s="62"/>
      <c r="FB249" s="62"/>
      <c r="FC249" s="62"/>
      <c r="FD249" s="62"/>
      <c r="FE249" s="62"/>
      <c r="FF249" s="62"/>
      <c r="FG249" s="62"/>
    </row>
    <row r="250" spans="1:164" s="55" customFormat="1" ht="11.25" x14ac:dyDescent="0.15">
      <c r="A250" s="100" t="s">
        <v>421</v>
      </c>
      <c r="B250" s="100"/>
      <c r="C250" s="100"/>
      <c r="D250" s="100"/>
      <c r="E250" s="100"/>
      <c r="F250" s="100"/>
      <c r="G250" s="100"/>
      <c r="H250" s="100"/>
      <c r="I250" s="100"/>
      <c r="J250" s="100"/>
      <c r="K250" s="100"/>
      <c r="L250" s="10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  <c r="AR250" s="50"/>
      <c r="AS250" s="50"/>
      <c r="AT250" s="50"/>
      <c r="AU250" s="50"/>
      <c r="AV250" s="50"/>
      <c r="AW250" s="50"/>
      <c r="AX250" s="50"/>
      <c r="AY250" s="50"/>
      <c r="AZ250" s="50"/>
      <c r="BA250" s="50"/>
      <c r="BB250" s="50"/>
      <c r="BC250" s="50"/>
      <c r="BD250" s="50"/>
      <c r="BE250" s="50"/>
      <c r="BF250" s="50"/>
      <c r="BG250" s="50"/>
      <c r="BH250" s="50"/>
      <c r="BI250" s="50"/>
      <c r="BJ250" s="50"/>
      <c r="BK250" s="50"/>
      <c r="BL250" s="50"/>
      <c r="BM250" s="50"/>
      <c r="BN250" s="50"/>
      <c r="BO250" s="50"/>
      <c r="BP250" s="50"/>
      <c r="BQ250" s="50"/>
      <c r="BR250" s="50"/>
      <c r="BS250" s="50"/>
      <c r="BT250" s="50"/>
      <c r="BU250" s="50"/>
      <c r="BV250" s="50"/>
      <c r="BW250" s="50"/>
      <c r="BX250" s="50"/>
      <c r="BY250" s="50"/>
      <c r="BZ250" s="50"/>
      <c r="CA250" s="50"/>
      <c r="CB250" s="50"/>
      <c r="CC250" s="50"/>
      <c r="CD250" s="50"/>
      <c r="CE250" s="50"/>
      <c r="CF250" s="50"/>
      <c r="CG250" s="50"/>
      <c r="CH250" s="50"/>
      <c r="CI250" s="50"/>
      <c r="CJ250" s="50"/>
      <c r="CK250" s="50"/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/>
      <c r="CY250" s="50"/>
      <c r="CZ250" s="50"/>
      <c r="DA250" s="50"/>
      <c r="DB250" s="50"/>
      <c r="DC250" s="50"/>
      <c r="DD250" s="50"/>
      <c r="DE250" s="50"/>
      <c r="DF250" s="50"/>
      <c r="DG250" s="50"/>
      <c r="DH250" s="50"/>
      <c r="DI250" s="50"/>
      <c r="DJ250" s="50"/>
      <c r="DK250" s="50"/>
      <c r="DL250" s="50"/>
      <c r="DM250" s="50"/>
      <c r="DN250" s="50"/>
      <c r="DO250" s="50"/>
      <c r="DP250" s="50"/>
      <c r="DQ250" s="50"/>
      <c r="DR250" s="50"/>
      <c r="DS250" s="50"/>
      <c r="DT250" s="50"/>
      <c r="DU250" s="50"/>
      <c r="DV250" s="50"/>
      <c r="DW250" s="50"/>
      <c r="DX250" s="50"/>
      <c r="DY250" s="50"/>
      <c r="DZ250" s="50"/>
      <c r="EA250" s="50"/>
      <c r="EB250" s="50"/>
      <c r="EC250" s="50"/>
      <c r="ED250" s="50"/>
      <c r="EE250" s="50"/>
      <c r="EF250" s="50"/>
      <c r="EG250" s="50"/>
      <c r="EH250" s="50"/>
      <c r="EI250" s="50"/>
      <c r="EJ250" s="50"/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/>
      <c r="EX250" s="50"/>
      <c r="EY250" s="50"/>
      <c r="EZ250" s="50"/>
      <c r="FA250" s="50"/>
      <c r="FB250" s="50"/>
      <c r="FC250" s="50"/>
      <c r="FD250" s="50"/>
    </row>
    <row r="251" spans="1:164" s="61" customFormat="1" ht="51" customHeight="1" x14ac:dyDescent="0.15">
      <c r="A251" s="59"/>
      <c r="B251" s="350" t="s">
        <v>422</v>
      </c>
      <c r="C251" s="350" t="s">
        <v>694</v>
      </c>
      <c r="D251" s="338" t="s">
        <v>423</v>
      </c>
      <c r="E251" s="339">
        <f>VLOOKUP(B251,'EN 54'!D5:H488,5,0)</f>
        <v>8171</v>
      </c>
      <c r="F251" s="110" t="s">
        <v>699</v>
      </c>
      <c r="G251" s="341" t="s">
        <v>3</v>
      </c>
      <c r="H251" s="341"/>
      <c r="I251" s="341"/>
      <c r="J251" s="85" t="s">
        <v>874</v>
      </c>
      <c r="K251" s="85" t="s">
        <v>608</v>
      </c>
      <c r="L251" s="351" t="s">
        <v>682</v>
      </c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</row>
    <row r="252" spans="1:164" s="61" customFormat="1" ht="51" customHeight="1" x14ac:dyDescent="0.15">
      <c r="A252" s="59"/>
      <c r="B252" s="350" t="s">
        <v>424</v>
      </c>
      <c r="C252" s="350" t="s">
        <v>425</v>
      </c>
      <c r="D252" s="338" t="s">
        <v>426</v>
      </c>
      <c r="E252" s="339">
        <f>VLOOKUP(B252,'EN 54'!D6:H489,5,0)</f>
        <v>10506</v>
      </c>
      <c r="F252" s="110" t="s">
        <v>699</v>
      </c>
      <c r="G252" s="341" t="s">
        <v>3</v>
      </c>
      <c r="H252" s="341"/>
      <c r="I252" s="341"/>
      <c r="J252" s="85" t="s">
        <v>874</v>
      </c>
      <c r="K252" s="85" t="s">
        <v>608</v>
      </c>
      <c r="L252" s="351" t="s">
        <v>682</v>
      </c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</row>
    <row r="253" spans="1:164" s="61" customFormat="1" ht="51" customHeight="1" x14ac:dyDescent="0.15">
      <c r="A253" s="59"/>
      <c r="B253" s="350" t="s">
        <v>427</v>
      </c>
      <c r="C253" s="350" t="s">
        <v>428</v>
      </c>
      <c r="D253" s="338" t="s">
        <v>429</v>
      </c>
      <c r="E253" s="339">
        <f>VLOOKUP(B253,'EN 54'!D7:H490,5,0)</f>
        <v>12842</v>
      </c>
      <c r="F253" s="110" t="s">
        <v>699</v>
      </c>
      <c r="G253" s="341" t="s">
        <v>3</v>
      </c>
      <c r="H253" s="341"/>
      <c r="I253" s="341"/>
      <c r="J253" s="85" t="s">
        <v>874</v>
      </c>
      <c r="K253" s="85" t="s">
        <v>608</v>
      </c>
      <c r="L253" s="351" t="s">
        <v>682</v>
      </c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</row>
    <row r="254" spans="1:164" s="61" customFormat="1" ht="51" customHeight="1" x14ac:dyDescent="0.15">
      <c r="A254" s="59"/>
      <c r="B254" s="350" t="s">
        <v>430</v>
      </c>
      <c r="C254" s="350" t="s">
        <v>431</v>
      </c>
      <c r="D254" s="338" t="s">
        <v>432</v>
      </c>
      <c r="E254" s="339">
        <f>VLOOKUP(B254,'EN 54'!D8:H491,5,0)</f>
        <v>932</v>
      </c>
      <c r="F254" s="110" t="s">
        <v>699</v>
      </c>
      <c r="G254" s="341" t="s">
        <v>3</v>
      </c>
      <c r="H254" s="341"/>
      <c r="I254" s="341"/>
      <c r="J254" s="85" t="s">
        <v>874</v>
      </c>
      <c r="K254" s="85" t="s">
        <v>608</v>
      </c>
      <c r="L254" s="351" t="s">
        <v>682</v>
      </c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</row>
    <row r="255" spans="1:164" s="61" customFormat="1" ht="51" customHeight="1" x14ac:dyDescent="0.15">
      <c r="A255" s="59"/>
      <c r="B255" s="350" t="s">
        <v>433</v>
      </c>
      <c r="C255" s="350" t="s">
        <v>434</v>
      </c>
      <c r="D255" s="338" t="s">
        <v>435</v>
      </c>
      <c r="E255" s="339">
        <f>VLOOKUP(B255,'EN 54'!D9:H492,5,0)</f>
        <v>10457</v>
      </c>
      <c r="F255" s="110" t="s">
        <v>699</v>
      </c>
      <c r="G255" s="341" t="s">
        <v>3</v>
      </c>
      <c r="H255" s="341"/>
      <c r="I255" s="341"/>
      <c r="J255" s="85" t="s">
        <v>874</v>
      </c>
      <c r="K255" s="85" t="s">
        <v>608</v>
      </c>
      <c r="L255" s="351" t="s">
        <v>682</v>
      </c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</row>
    <row r="256" spans="1:164" s="61" customFormat="1" ht="51" customHeight="1" x14ac:dyDescent="0.15">
      <c r="A256" s="59"/>
      <c r="B256" s="350" t="s">
        <v>436</v>
      </c>
      <c r="C256" s="350" t="s">
        <v>437</v>
      </c>
      <c r="D256" s="338" t="s">
        <v>438</v>
      </c>
      <c r="E256" s="339">
        <f>VLOOKUP(B256,'EN 54'!D10:H493,5,0)</f>
        <v>10457</v>
      </c>
      <c r="F256" s="110" t="s">
        <v>699</v>
      </c>
      <c r="G256" s="341" t="s">
        <v>3</v>
      </c>
      <c r="H256" s="341"/>
      <c r="I256" s="341"/>
      <c r="J256" s="85" t="s">
        <v>874</v>
      </c>
      <c r="K256" s="85" t="s">
        <v>608</v>
      </c>
      <c r="L256" s="351" t="s">
        <v>682</v>
      </c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</row>
    <row r="257" spans="1:24" s="61" customFormat="1" ht="51" customHeight="1" x14ac:dyDescent="0.15">
      <c r="A257" s="59"/>
      <c r="B257" s="350" t="s">
        <v>439</v>
      </c>
      <c r="C257" s="350" t="s">
        <v>440</v>
      </c>
      <c r="D257" s="338" t="s">
        <v>441</v>
      </c>
      <c r="E257" s="339">
        <f>VLOOKUP(B257,'EN 54'!D11:H494,5,0)</f>
        <v>23202</v>
      </c>
      <c r="F257" s="110" t="s">
        <v>699</v>
      </c>
      <c r="G257" s="341" t="s">
        <v>3</v>
      </c>
      <c r="H257" s="341"/>
      <c r="I257" s="341"/>
      <c r="J257" s="85" t="s">
        <v>874</v>
      </c>
      <c r="K257" s="85" t="s">
        <v>608</v>
      </c>
      <c r="L257" s="351" t="s">
        <v>682</v>
      </c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</row>
    <row r="258" spans="1:24" s="61" customFormat="1" ht="51" customHeight="1" x14ac:dyDescent="0.15">
      <c r="A258" s="59"/>
      <c r="B258" s="350" t="s">
        <v>442</v>
      </c>
      <c r="C258" s="350" t="s">
        <v>443</v>
      </c>
      <c r="D258" s="338" t="s">
        <v>444</v>
      </c>
      <c r="E258" s="339">
        <f>VLOOKUP(B258,'EN 54'!D12:H495,5,0)</f>
        <v>23202</v>
      </c>
      <c r="F258" s="110" t="s">
        <v>699</v>
      </c>
      <c r="G258" s="341" t="s">
        <v>3</v>
      </c>
      <c r="H258" s="341"/>
      <c r="I258" s="341"/>
      <c r="J258" s="85" t="s">
        <v>874</v>
      </c>
      <c r="K258" s="85" t="s">
        <v>608</v>
      </c>
      <c r="L258" s="351" t="s">
        <v>682</v>
      </c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</row>
    <row r="259" spans="1:24" s="61" customFormat="1" ht="51" customHeight="1" x14ac:dyDescent="0.15">
      <c r="A259" s="56"/>
      <c r="B259" s="352" t="s">
        <v>445</v>
      </c>
      <c r="C259" s="352" t="s">
        <v>446</v>
      </c>
      <c r="D259" s="353" t="s">
        <v>447</v>
      </c>
      <c r="E259" s="339">
        <f>VLOOKUP(B259,'EN 54'!D13:H496,5,0)</f>
        <v>11125</v>
      </c>
      <c r="F259" s="110" t="s">
        <v>699</v>
      </c>
      <c r="G259" s="85">
        <v>1</v>
      </c>
      <c r="H259" s="85"/>
      <c r="I259" s="85"/>
      <c r="J259" s="85" t="s">
        <v>874</v>
      </c>
      <c r="K259" s="85" t="s">
        <v>608</v>
      </c>
      <c r="L259" s="351" t="s">
        <v>682</v>
      </c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</row>
    <row r="260" spans="1:24" s="61" customFormat="1" ht="51" customHeight="1" x14ac:dyDescent="0.15">
      <c r="A260" s="56"/>
      <c r="B260" s="352" t="s">
        <v>448</v>
      </c>
      <c r="C260" s="352" t="s">
        <v>449</v>
      </c>
      <c r="D260" s="353" t="s">
        <v>450</v>
      </c>
      <c r="E260" s="339">
        <f>VLOOKUP(B260,'EN 54'!D14:H497,5,0)</f>
        <v>11125</v>
      </c>
      <c r="F260" s="110" t="s">
        <v>699</v>
      </c>
      <c r="G260" s="85" t="s">
        <v>3</v>
      </c>
      <c r="H260" s="85"/>
      <c r="I260" s="85"/>
      <c r="J260" s="85" t="s">
        <v>874</v>
      </c>
      <c r="K260" s="85" t="s">
        <v>608</v>
      </c>
      <c r="L260" s="351" t="s">
        <v>682</v>
      </c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</row>
    <row r="261" spans="1:24" s="61" customFormat="1" ht="51" customHeight="1" x14ac:dyDescent="0.15">
      <c r="A261" s="56"/>
      <c r="B261" s="352" t="s">
        <v>451</v>
      </c>
      <c r="C261" s="352" t="s">
        <v>452</v>
      </c>
      <c r="D261" s="353" t="s">
        <v>453</v>
      </c>
      <c r="E261" s="339">
        <f>VLOOKUP(B261,'EN 54'!D15:H498,5,0)</f>
        <v>25499</v>
      </c>
      <c r="F261" s="110" t="s">
        <v>699</v>
      </c>
      <c r="G261" s="85" t="s">
        <v>3</v>
      </c>
      <c r="H261" s="85"/>
      <c r="I261" s="85"/>
      <c r="J261" s="85" t="s">
        <v>874</v>
      </c>
      <c r="K261" s="85" t="s">
        <v>608</v>
      </c>
      <c r="L261" s="351" t="s">
        <v>682</v>
      </c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</row>
    <row r="262" spans="1:24" s="61" customFormat="1" ht="51" customHeight="1" x14ac:dyDescent="0.15">
      <c r="A262" s="56"/>
      <c r="B262" s="352" t="s">
        <v>454</v>
      </c>
      <c r="C262" s="352" t="s">
        <v>455</v>
      </c>
      <c r="D262" s="353" t="s">
        <v>456</v>
      </c>
      <c r="E262" s="339">
        <f>VLOOKUP(B262,'EN 54'!D16:H499,5,0)</f>
        <v>25499</v>
      </c>
      <c r="F262" s="110" t="s">
        <v>699</v>
      </c>
      <c r="G262" s="85" t="s">
        <v>3</v>
      </c>
      <c r="H262" s="85"/>
      <c r="I262" s="85"/>
      <c r="J262" s="85" t="s">
        <v>874</v>
      </c>
      <c r="K262" s="85" t="s">
        <v>608</v>
      </c>
      <c r="L262" s="351" t="s">
        <v>682</v>
      </c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</row>
    <row r="263" spans="1:24" s="61" customFormat="1" ht="51" customHeight="1" x14ac:dyDescent="0.15">
      <c r="A263" s="56"/>
      <c r="B263" s="352" t="s">
        <v>457</v>
      </c>
      <c r="C263" s="352" t="s">
        <v>458</v>
      </c>
      <c r="D263" s="353" t="s">
        <v>459</v>
      </c>
      <c r="E263" s="339">
        <f>VLOOKUP(B263,'EN 54'!D17:H500,5,0)</f>
        <v>1166</v>
      </c>
      <c r="F263" s="110" t="s">
        <v>699</v>
      </c>
      <c r="G263" s="85" t="s">
        <v>3</v>
      </c>
      <c r="H263" s="85"/>
      <c r="I263" s="85"/>
      <c r="J263" s="85" t="s">
        <v>874</v>
      </c>
      <c r="K263" s="85" t="s">
        <v>608</v>
      </c>
      <c r="L263" s="351" t="s">
        <v>682</v>
      </c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</row>
    <row r="264" spans="1:24" s="61" customFormat="1" ht="51" customHeight="1" x14ac:dyDescent="0.15">
      <c r="A264" s="56"/>
      <c r="B264" s="352" t="s">
        <v>667</v>
      </c>
      <c r="C264" s="352" t="s">
        <v>460</v>
      </c>
      <c r="D264" s="353" t="s">
        <v>461</v>
      </c>
      <c r="E264" s="339">
        <f>VLOOKUP(B264,'EN 54'!D18:H501,5,0)</f>
        <v>2920</v>
      </c>
      <c r="F264" s="110" t="s">
        <v>699</v>
      </c>
      <c r="G264" s="85" t="s">
        <v>3</v>
      </c>
      <c r="H264" s="85"/>
      <c r="I264" s="85"/>
      <c r="J264" s="85" t="s">
        <v>874</v>
      </c>
      <c r="K264" s="85" t="s">
        <v>608</v>
      </c>
      <c r="L264" s="351" t="s">
        <v>682</v>
      </c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</row>
    <row r="265" spans="1:24" s="61" customFormat="1" ht="51" customHeight="1" x14ac:dyDescent="0.15">
      <c r="A265" s="56"/>
      <c r="B265" s="352">
        <v>4998143401</v>
      </c>
      <c r="C265" s="352" t="s">
        <v>462</v>
      </c>
      <c r="D265" s="353" t="s">
        <v>463</v>
      </c>
      <c r="E265" s="339">
        <f>VLOOKUP(B265,'EN 54'!D19:H502,5,0)</f>
        <v>4735</v>
      </c>
      <c r="F265" s="110" t="s">
        <v>699</v>
      </c>
      <c r="G265" s="85">
        <v>1</v>
      </c>
      <c r="H265" s="85"/>
      <c r="I265" s="85"/>
      <c r="J265" s="85" t="s">
        <v>874</v>
      </c>
      <c r="K265" s="85" t="s">
        <v>608</v>
      </c>
      <c r="L265" s="351" t="s">
        <v>682</v>
      </c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</row>
    <row r="266" spans="1:24" s="61" customFormat="1" ht="51" customHeight="1" x14ac:dyDescent="0.15">
      <c r="A266" s="56"/>
      <c r="B266" s="352" t="s">
        <v>668</v>
      </c>
      <c r="C266" s="352" t="s">
        <v>464</v>
      </c>
      <c r="D266" s="353" t="s">
        <v>465</v>
      </c>
      <c r="E266" s="339">
        <f>VLOOKUP(B266,'EN 54'!D20:H503,5,0)</f>
        <v>12726</v>
      </c>
      <c r="F266" s="110" t="s">
        <v>699</v>
      </c>
      <c r="G266" s="85">
        <v>1</v>
      </c>
      <c r="H266" s="85"/>
      <c r="I266" s="85"/>
      <c r="J266" s="85" t="s">
        <v>874</v>
      </c>
      <c r="K266" s="85" t="s">
        <v>608</v>
      </c>
      <c r="L266" s="351" t="s">
        <v>682</v>
      </c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</row>
    <row r="267" spans="1:24" s="61" customFormat="1" ht="15" customHeight="1" x14ac:dyDescent="0.15">
      <c r="A267" s="327" t="s">
        <v>877</v>
      </c>
      <c r="B267" s="327"/>
      <c r="C267" s="327"/>
      <c r="D267" s="327"/>
      <c r="E267" s="327"/>
      <c r="F267" s="327"/>
      <c r="G267" s="327"/>
      <c r="H267" s="327"/>
      <c r="I267" s="327"/>
      <c r="J267" s="327"/>
      <c r="K267" s="327"/>
      <c r="L267" s="327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</row>
    <row r="268" spans="1:24" s="61" customFormat="1" ht="47.25" customHeight="1" x14ac:dyDescent="0.15">
      <c r="A268" s="56"/>
      <c r="B268" s="352" t="s">
        <v>885</v>
      </c>
      <c r="C268" s="352" t="s">
        <v>878</v>
      </c>
      <c r="D268" s="353" t="s">
        <v>898</v>
      </c>
      <c r="E268" s="339">
        <f>VLOOKUP(B268,'EN 54'!D5:H489,5,0)</f>
        <v>7386</v>
      </c>
      <c r="F268" s="110" t="s">
        <v>699</v>
      </c>
      <c r="G268" s="85" t="s">
        <v>3</v>
      </c>
      <c r="H268" s="85"/>
      <c r="I268" s="354" t="s">
        <v>1115</v>
      </c>
      <c r="J268" s="85" t="s">
        <v>874</v>
      </c>
      <c r="K268" s="85" t="s">
        <v>608</v>
      </c>
      <c r="L268" s="351" t="s">
        <v>682</v>
      </c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</row>
    <row r="269" spans="1:24" s="61" customFormat="1" ht="51.75" customHeight="1" x14ac:dyDescent="0.15">
      <c r="A269" s="56"/>
      <c r="B269" s="352" t="s">
        <v>886</v>
      </c>
      <c r="C269" s="352" t="s">
        <v>879</v>
      </c>
      <c r="D269" s="353" t="s">
        <v>902</v>
      </c>
      <c r="E269" s="339">
        <f>VLOOKUP(B269,'EN 54'!D6:H490,5,0)</f>
        <v>9722</v>
      </c>
      <c r="F269" s="110" t="s">
        <v>699</v>
      </c>
      <c r="G269" s="85" t="s">
        <v>230</v>
      </c>
      <c r="H269" s="85"/>
      <c r="I269" s="354" t="s">
        <v>1116</v>
      </c>
      <c r="J269" s="85" t="s">
        <v>874</v>
      </c>
      <c r="K269" s="85" t="s">
        <v>608</v>
      </c>
      <c r="L269" s="351" t="s">
        <v>682</v>
      </c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</row>
    <row r="270" spans="1:24" s="61" customFormat="1" ht="51.75" customHeight="1" x14ac:dyDescent="0.15">
      <c r="A270" s="56"/>
      <c r="B270" s="352" t="s">
        <v>887</v>
      </c>
      <c r="C270" s="352" t="s">
        <v>880</v>
      </c>
      <c r="D270" s="353" t="s">
        <v>899</v>
      </c>
      <c r="E270" s="339">
        <f>VLOOKUP(B270,'EN 54'!D7:H491,5,0)</f>
        <v>9666</v>
      </c>
      <c r="F270" s="110" t="s">
        <v>699</v>
      </c>
      <c r="G270" s="85" t="s">
        <v>3</v>
      </c>
      <c r="H270" s="85"/>
      <c r="I270" s="354"/>
      <c r="J270" s="85" t="s">
        <v>874</v>
      </c>
      <c r="K270" s="85" t="s">
        <v>608</v>
      </c>
      <c r="L270" s="351" t="s">
        <v>682</v>
      </c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</row>
    <row r="271" spans="1:24" s="61" customFormat="1" ht="62.25" customHeight="1" x14ac:dyDescent="0.15">
      <c r="A271" s="56"/>
      <c r="B271" s="352" t="s">
        <v>888</v>
      </c>
      <c r="C271" s="352" t="s">
        <v>881</v>
      </c>
      <c r="D271" s="353" t="s">
        <v>900</v>
      </c>
      <c r="E271" s="339">
        <f>VLOOKUP(B271,'EN 54'!D8:H492,5,0)</f>
        <v>9666</v>
      </c>
      <c r="F271" s="110" t="s">
        <v>699</v>
      </c>
      <c r="G271" s="85" t="s">
        <v>3</v>
      </c>
      <c r="H271" s="85"/>
      <c r="I271" s="85"/>
      <c r="J271" s="342" t="s">
        <v>874</v>
      </c>
      <c r="K271" s="342" t="s">
        <v>608</v>
      </c>
      <c r="L271" s="351" t="s">
        <v>682</v>
      </c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</row>
    <row r="272" spans="1:24" s="61" customFormat="1" ht="15" customHeight="1" x14ac:dyDescent="0.15">
      <c r="A272" s="56"/>
      <c r="B272" s="352" t="s">
        <v>889</v>
      </c>
      <c r="C272" s="352" t="s">
        <v>882</v>
      </c>
      <c r="D272" s="353" t="s">
        <v>974</v>
      </c>
      <c r="E272" s="339">
        <f>VLOOKUP(B272,'EN 54'!D9:H493,5,0)</f>
        <v>926</v>
      </c>
      <c r="F272" s="110" t="s">
        <v>699</v>
      </c>
      <c r="G272" s="85" t="s">
        <v>3</v>
      </c>
      <c r="H272" s="85"/>
      <c r="I272" s="85"/>
      <c r="J272" s="342" t="s">
        <v>874</v>
      </c>
      <c r="K272" s="342" t="s">
        <v>608</v>
      </c>
      <c r="L272" s="351" t="s">
        <v>682</v>
      </c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</row>
    <row r="273" spans="1:160" s="61" customFormat="1" ht="27" customHeight="1" x14ac:dyDescent="0.15">
      <c r="A273" s="56"/>
      <c r="B273" s="352" t="s">
        <v>890</v>
      </c>
      <c r="C273" s="352" t="s">
        <v>883</v>
      </c>
      <c r="D273" s="353" t="s">
        <v>975</v>
      </c>
      <c r="E273" s="339">
        <f>VLOOKUP(B273,'EN 54'!D10:H494,5,0)</f>
        <v>1741</v>
      </c>
      <c r="F273" s="110" t="s">
        <v>699</v>
      </c>
      <c r="G273" s="85" t="s">
        <v>230</v>
      </c>
      <c r="H273" s="85"/>
      <c r="I273" s="85"/>
      <c r="J273" s="342" t="s">
        <v>874</v>
      </c>
      <c r="K273" s="342" t="s">
        <v>608</v>
      </c>
      <c r="L273" s="351" t="s">
        <v>682</v>
      </c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</row>
    <row r="274" spans="1:160" s="61" customFormat="1" ht="21" customHeight="1" x14ac:dyDescent="0.15">
      <c r="A274" s="56"/>
      <c r="B274" s="352" t="s">
        <v>891</v>
      </c>
      <c r="C274" s="352" t="s">
        <v>884</v>
      </c>
      <c r="D274" s="353" t="s">
        <v>901</v>
      </c>
      <c r="E274" s="339">
        <f>VLOOKUP(B274,'EN 54'!D11:H495,5,0)</f>
        <v>215</v>
      </c>
      <c r="F274" s="110" t="s">
        <v>699</v>
      </c>
      <c r="G274" s="85" t="s">
        <v>230</v>
      </c>
      <c r="H274" s="85"/>
      <c r="I274" s="85"/>
      <c r="J274" s="342" t="s">
        <v>874</v>
      </c>
      <c r="K274" s="342" t="s">
        <v>608</v>
      </c>
      <c r="L274" s="351" t="s">
        <v>682</v>
      </c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</row>
    <row r="275" spans="1:160" s="61" customFormat="1" ht="30.75" customHeight="1" x14ac:dyDescent="0.15">
      <c r="A275" s="56"/>
      <c r="B275" s="352" t="s">
        <v>895</v>
      </c>
      <c r="C275" s="352" t="s">
        <v>892</v>
      </c>
      <c r="D275" s="353" t="s">
        <v>903</v>
      </c>
      <c r="E275" s="339">
        <f>VLOOKUP(B275,'EN 54'!D12:H496,5,0)</f>
        <v>2900</v>
      </c>
      <c r="F275" s="110" t="s">
        <v>699</v>
      </c>
      <c r="G275" s="85" t="s">
        <v>3</v>
      </c>
      <c r="H275" s="85"/>
      <c r="I275" s="85"/>
      <c r="J275" s="342" t="s">
        <v>874</v>
      </c>
      <c r="K275" s="342" t="s">
        <v>608</v>
      </c>
      <c r="L275" s="351" t="s">
        <v>682</v>
      </c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</row>
    <row r="276" spans="1:160" s="61" customFormat="1" ht="29.25" customHeight="1" x14ac:dyDescent="0.15">
      <c r="A276" s="56"/>
      <c r="B276" s="352" t="s">
        <v>896</v>
      </c>
      <c r="C276" s="352" t="s">
        <v>893</v>
      </c>
      <c r="D276" s="353" t="s">
        <v>904</v>
      </c>
      <c r="E276" s="339">
        <f>VLOOKUP(B276,'EN 54'!D13:H497,5,0)</f>
        <v>4735</v>
      </c>
      <c r="F276" s="110" t="s">
        <v>699</v>
      </c>
      <c r="G276" s="85" t="s">
        <v>3</v>
      </c>
      <c r="H276" s="85"/>
      <c r="I276" s="85"/>
      <c r="J276" s="342" t="s">
        <v>874</v>
      </c>
      <c r="K276" s="342" t="s">
        <v>608</v>
      </c>
      <c r="L276" s="351" t="s">
        <v>682</v>
      </c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</row>
    <row r="277" spans="1:160" s="61" customFormat="1" ht="28.5" customHeight="1" x14ac:dyDescent="0.15">
      <c r="A277" s="56"/>
      <c r="B277" s="352" t="s">
        <v>897</v>
      </c>
      <c r="C277" s="352" t="s">
        <v>894</v>
      </c>
      <c r="D277" s="353" t="s">
        <v>905</v>
      </c>
      <c r="E277" s="339">
        <f>VLOOKUP(B277,'EN 54'!D14:H498,5,0)</f>
        <v>12706</v>
      </c>
      <c r="F277" s="110" t="s">
        <v>699</v>
      </c>
      <c r="G277" s="85" t="s">
        <v>3</v>
      </c>
      <c r="H277" s="85"/>
      <c r="I277" s="85"/>
      <c r="J277" s="342" t="s">
        <v>874</v>
      </c>
      <c r="K277" s="342" t="s">
        <v>608</v>
      </c>
      <c r="L277" s="351" t="s">
        <v>682</v>
      </c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</row>
    <row r="278" spans="1:160" s="55" customFormat="1" ht="11.25" x14ac:dyDescent="0.15">
      <c r="A278" s="327" t="s">
        <v>466</v>
      </c>
      <c r="B278" s="327"/>
      <c r="C278" s="327"/>
      <c r="D278" s="327"/>
      <c r="E278" s="327"/>
      <c r="F278" s="327"/>
      <c r="G278" s="327"/>
      <c r="H278" s="327"/>
      <c r="I278" s="327"/>
      <c r="J278" s="327"/>
      <c r="K278" s="327"/>
      <c r="L278" s="327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  <c r="AR278" s="50"/>
      <c r="AS278" s="50"/>
      <c r="AT278" s="50"/>
      <c r="AU278" s="50"/>
      <c r="AV278" s="50"/>
      <c r="AW278" s="50"/>
      <c r="AX278" s="50"/>
      <c r="AY278" s="50"/>
      <c r="AZ278" s="50"/>
      <c r="BA278" s="50"/>
      <c r="BB278" s="50"/>
      <c r="BC278" s="50"/>
      <c r="BD278" s="50"/>
      <c r="BE278" s="50"/>
      <c r="BF278" s="50"/>
      <c r="BG278" s="50"/>
      <c r="BH278" s="50"/>
      <c r="BI278" s="50"/>
      <c r="BJ278" s="50"/>
      <c r="BK278" s="50"/>
      <c r="BL278" s="50"/>
      <c r="BM278" s="50"/>
      <c r="BN278" s="50"/>
      <c r="BO278" s="50"/>
      <c r="BP278" s="50"/>
      <c r="BQ278" s="50"/>
      <c r="BR278" s="50"/>
      <c r="BS278" s="50"/>
      <c r="BT278" s="50"/>
      <c r="BU278" s="50"/>
      <c r="BV278" s="50"/>
      <c r="BW278" s="50"/>
      <c r="BX278" s="50"/>
      <c r="BY278" s="50"/>
      <c r="BZ278" s="50"/>
      <c r="CA278" s="50"/>
      <c r="CB278" s="50"/>
      <c r="CC278" s="50"/>
      <c r="CD278" s="50"/>
      <c r="CE278" s="50"/>
      <c r="CF278" s="50"/>
      <c r="CG278" s="50"/>
      <c r="CH278" s="50"/>
      <c r="CI278" s="50"/>
      <c r="CJ278" s="50"/>
      <c r="CK278" s="50"/>
      <c r="CL278" s="50"/>
      <c r="CM278" s="50"/>
      <c r="CN278" s="50"/>
      <c r="CO278" s="50"/>
      <c r="CP278" s="50"/>
      <c r="CQ278" s="50"/>
      <c r="CR278" s="50"/>
      <c r="CS278" s="50"/>
      <c r="CT278" s="50"/>
      <c r="CU278" s="50"/>
      <c r="CV278" s="50"/>
      <c r="CW278" s="50"/>
      <c r="CX278" s="50"/>
      <c r="CY278" s="50"/>
      <c r="CZ278" s="50"/>
      <c r="DA278" s="50"/>
      <c r="DB278" s="50"/>
      <c r="DC278" s="50"/>
      <c r="DD278" s="50"/>
      <c r="DE278" s="50"/>
      <c r="DF278" s="50"/>
      <c r="DG278" s="50"/>
      <c r="DH278" s="50"/>
      <c r="DI278" s="50"/>
      <c r="DJ278" s="50"/>
      <c r="DK278" s="50"/>
      <c r="DL278" s="50"/>
      <c r="DM278" s="50"/>
      <c r="DN278" s="50"/>
      <c r="DO278" s="50"/>
      <c r="DP278" s="50"/>
      <c r="DQ278" s="50"/>
      <c r="DR278" s="50"/>
      <c r="DS278" s="50"/>
      <c r="DT278" s="50"/>
      <c r="DU278" s="50"/>
      <c r="DV278" s="50"/>
      <c r="DW278" s="50"/>
      <c r="DX278" s="50"/>
      <c r="DY278" s="50"/>
      <c r="DZ278" s="50"/>
      <c r="EA278" s="50"/>
      <c r="EB278" s="50"/>
      <c r="EC278" s="50"/>
      <c r="ED278" s="50"/>
      <c r="EE278" s="50"/>
      <c r="EF278" s="50"/>
      <c r="EG278" s="50"/>
      <c r="EH278" s="50"/>
      <c r="EI278" s="50"/>
      <c r="EJ278" s="50"/>
      <c r="EK278" s="50"/>
      <c r="EL278" s="50"/>
      <c r="EM278" s="50"/>
      <c r="EN278" s="50"/>
      <c r="EO278" s="50"/>
      <c r="EP278" s="50"/>
      <c r="EQ278" s="50"/>
      <c r="ER278" s="50"/>
      <c r="ES278" s="50"/>
      <c r="ET278" s="50"/>
      <c r="EU278" s="50"/>
      <c r="EV278" s="50"/>
      <c r="EW278" s="50"/>
      <c r="EX278" s="50"/>
      <c r="EY278" s="50"/>
      <c r="EZ278" s="50"/>
      <c r="FA278" s="50"/>
      <c r="FB278" s="50"/>
      <c r="FC278" s="50"/>
      <c r="FD278" s="50"/>
    </row>
    <row r="279" spans="1:160" s="55" customFormat="1" ht="51" customHeight="1" x14ac:dyDescent="0.15">
      <c r="A279" s="56"/>
      <c r="B279" s="349" t="s">
        <v>467</v>
      </c>
      <c r="C279" s="349" t="s">
        <v>468</v>
      </c>
      <c r="D279" s="353" t="s">
        <v>469</v>
      </c>
      <c r="E279" s="339">
        <f>VLOOKUP(B279,'EN 54'!D5:H488,5,0)</f>
        <v>558</v>
      </c>
      <c r="F279" s="110" t="s">
        <v>699</v>
      </c>
      <c r="G279" s="341" t="s">
        <v>3</v>
      </c>
      <c r="H279" s="341"/>
      <c r="I279" s="341"/>
      <c r="J279" s="85" t="s">
        <v>874</v>
      </c>
      <c r="K279" s="85" t="s">
        <v>608</v>
      </c>
      <c r="L279" s="347" t="s">
        <v>682</v>
      </c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  <c r="AR279" s="50"/>
      <c r="AS279" s="50"/>
      <c r="AT279" s="50"/>
      <c r="AU279" s="50"/>
      <c r="AV279" s="50"/>
      <c r="AW279" s="50"/>
      <c r="AX279" s="50"/>
      <c r="AY279" s="50"/>
      <c r="AZ279" s="50"/>
      <c r="BA279" s="50"/>
      <c r="BB279" s="50"/>
      <c r="BC279" s="50"/>
      <c r="BD279" s="50"/>
      <c r="BE279" s="50"/>
      <c r="BF279" s="50"/>
      <c r="BG279" s="50"/>
      <c r="BH279" s="50"/>
      <c r="BI279" s="50"/>
      <c r="BJ279" s="50"/>
      <c r="BK279" s="50"/>
      <c r="BL279" s="50"/>
      <c r="BM279" s="50"/>
      <c r="BN279" s="50"/>
      <c r="BO279" s="50"/>
      <c r="BP279" s="50"/>
      <c r="BQ279" s="50"/>
      <c r="BR279" s="50"/>
      <c r="BS279" s="50"/>
      <c r="BT279" s="50"/>
      <c r="BU279" s="50"/>
      <c r="BV279" s="50"/>
      <c r="BW279" s="50"/>
      <c r="BX279" s="50"/>
      <c r="BY279" s="50"/>
      <c r="BZ279" s="50"/>
      <c r="CA279" s="50"/>
      <c r="CB279" s="50"/>
      <c r="CC279" s="50"/>
      <c r="CD279" s="50"/>
      <c r="CE279" s="50"/>
      <c r="CF279" s="50"/>
      <c r="CG279" s="50"/>
      <c r="CH279" s="50"/>
      <c r="CI279" s="50"/>
      <c r="CJ279" s="50"/>
      <c r="CK279" s="50"/>
      <c r="CL279" s="50"/>
      <c r="CM279" s="50"/>
      <c r="CN279" s="50"/>
      <c r="CO279" s="50"/>
      <c r="CP279" s="50"/>
      <c r="CQ279" s="50"/>
      <c r="CR279" s="50"/>
      <c r="CS279" s="50"/>
      <c r="CT279" s="50"/>
      <c r="CU279" s="50"/>
      <c r="CV279" s="50"/>
      <c r="CW279" s="50"/>
      <c r="CX279" s="50"/>
      <c r="CY279" s="50"/>
      <c r="CZ279" s="50"/>
      <c r="DA279" s="50"/>
      <c r="DB279" s="50"/>
      <c r="DC279" s="50"/>
      <c r="DD279" s="50"/>
      <c r="DE279" s="50"/>
      <c r="DF279" s="50"/>
      <c r="DG279" s="50"/>
      <c r="DH279" s="50"/>
      <c r="DI279" s="50"/>
      <c r="DJ279" s="50"/>
      <c r="DK279" s="50"/>
      <c r="DL279" s="50"/>
      <c r="DM279" s="50"/>
      <c r="DN279" s="50"/>
      <c r="DO279" s="50"/>
      <c r="DP279" s="50"/>
      <c r="DQ279" s="50"/>
      <c r="DR279" s="50"/>
      <c r="DS279" s="50"/>
      <c r="DT279" s="50"/>
      <c r="DU279" s="50"/>
      <c r="DV279" s="50"/>
      <c r="DW279" s="50"/>
      <c r="DX279" s="50"/>
      <c r="DY279" s="50"/>
      <c r="DZ279" s="50"/>
      <c r="EA279" s="50"/>
      <c r="EB279" s="50"/>
      <c r="EC279" s="50"/>
      <c r="ED279" s="50"/>
      <c r="EE279" s="50"/>
      <c r="EF279" s="50"/>
      <c r="EG279" s="50"/>
      <c r="EH279" s="50"/>
      <c r="EI279" s="50"/>
      <c r="EJ279" s="50"/>
      <c r="EK279" s="50"/>
      <c r="EL279" s="50"/>
      <c r="EM279" s="50"/>
      <c r="EN279" s="50"/>
      <c r="EO279" s="50"/>
      <c r="EP279" s="50"/>
      <c r="EQ279" s="50"/>
      <c r="ER279" s="50"/>
      <c r="ES279" s="50"/>
      <c r="ET279" s="50"/>
      <c r="EU279" s="50"/>
      <c r="EV279" s="50"/>
      <c r="EW279" s="50"/>
      <c r="EX279" s="50"/>
      <c r="EY279" s="50"/>
      <c r="EZ279" s="50"/>
      <c r="FA279" s="50"/>
      <c r="FB279" s="50"/>
      <c r="FC279" s="50"/>
      <c r="FD279" s="50"/>
    </row>
    <row r="280" spans="1:160" s="55" customFormat="1" ht="51" customHeight="1" x14ac:dyDescent="0.15">
      <c r="A280" s="56"/>
      <c r="B280" s="349" t="s">
        <v>470</v>
      </c>
      <c r="C280" s="349" t="s">
        <v>471</v>
      </c>
      <c r="D280" s="353" t="s">
        <v>472</v>
      </c>
      <c r="E280" s="339">
        <f>VLOOKUP(B280,'EN 54'!D6:H489,5,0)</f>
        <v>10</v>
      </c>
      <c r="F280" s="110" t="s">
        <v>699</v>
      </c>
      <c r="G280" s="341" t="s">
        <v>3</v>
      </c>
      <c r="H280" s="341"/>
      <c r="I280" s="341"/>
      <c r="J280" s="85" t="s">
        <v>874</v>
      </c>
      <c r="K280" s="85" t="s">
        <v>608</v>
      </c>
      <c r="L280" s="347" t="s">
        <v>682</v>
      </c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  <c r="AR280" s="50"/>
      <c r="AS280" s="50"/>
      <c r="AT280" s="50"/>
      <c r="AU280" s="50"/>
      <c r="AV280" s="50"/>
      <c r="AW280" s="50"/>
      <c r="AX280" s="50"/>
      <c r="AY280" s="50"/>
      <c r="AZ280" s="50"/>
      <c r="BA280" s="50"/>
      <c r="BB280" s="50"/>
      <c r="BC280" s="50"/>
      <c r="BD280" s="50"/>
      <c r="BE280" s="50"/>
      <c r="BF280" s="50"/>
      <c r="BG280" s="50"/>
      <c r="BH280" s="50"/>
      <c r="BI280" s="50"/>
      <c r="BJ280" s="50"/>
      <c r="BK280" s="50"/>
      <c r="BL280" s="50"/>
      <c r="BM280" s="50"/>
      <c r="BN280" s="50"/>
      <c r="BO280" s="50"/>
      <c r="BP280" s="50"/>
      <c r="BQ280" s="50"/>
      <c r="BR280" s="50"/>
      <c r="BS280" s="50"/>
      <c r="BT280" s="50"/>
      <c r="BU280" s="50"/>
      <c r="BV280" s="50"/>
      <c r="BW280" s="50"/>
      <c r="BX280" s="50"/>
      <c r="BY280" s="50"/>
      <c r="BZ280" s="50"/>
      <c r="CA280" s="50"/>
      <c r="CB280" s="50"/>
      <c r="CC280" s="50"/>
      <c r="CD280" s="50"/>
      <c r="CE280" s="50"/>
      <c r="CF280" s="50"/>
      <c r="CG280" s="50"/>
      <c r="CH280" s="50"/>
      <c r="CI280" s="50"/>
      <c r="CJ280" s="50"/>
      <c r="CK280" s="50"/>
      <c r="CL280" s="50"/>
      <c r="CM280" s="50"/>
      <c r="CN280" s="50"/>
      <c r="CO280" s="50"/>
      <c r="CP280" s="50"/>
      <c r="CQ280" s="50"/>
      <c r="CR280" s="50"/>
      <c r="CS280" s="50"/>
      <c r="CT280" s="50"/>
      <c r="CU280" s="50"/>
      <c r="CV280" s="50"/>
      <c r="CW280" s="50"/>
      <c r="CX280" s="50"/>
      <c r="CY280" s="50"/>
      <c r="CZ280" s="50"/>
      <c r="DA280" s="50"/>
      <c r="DB280" s="50"/>
      <c r="DC280" s="50"/>
      <c r="DD280" s="50"/>
      <c r="DE280" s="50"/>
      <c r="DF280" s="50"/>
      <c r="DG280" s="50"/>
      <c r="DH280" s="50"/>
      <c r="DI280" s="50"/>
      <c r="DJ280" s="50"/>
      <c r="DK280" s="50"/>
      <c r="DL280" s="50"/>
      <c r="DM280" s="50"/>
      <c r="DN280" s="50"/>
      <c r="DO280" s="50"/>
      <c r="DP280" s="50"/>
      <c r="DQ280" s="50"/>
      <c r="DR280" s="50"/>
      <c r="DS280" s="50"/>
      <c r="DT280" s="50"/>
      <c r="DU280" s="50"/>
      <c r="DV280" s="50"/>
      <c r="DW280" s="50"/>
      <c r="DX280" s="50"/>
      <c r="DY280" s="50"/>
      <c r="DZ280" s="50"/>
      <c r="EA280" s="50"/>
      <c r="EB280" s="50"/>
      <c r="EC280" s="50"/>
      <c r="ED280" s="50"/>
      <c r="EE280" s="50"/>
      <c r="EF280" s="50"/>
      <c r="EG280" s="50"/>
      <c r="EH280" s="50"/>
      <c r="EI280" s="50"/>
      <c r="EJ280" s="50"/>
      <c r="EK280" s="50"/>
      <c r="EL280" s="50"/>
      <c r="EM280" s="50"/>
      <c r="EN280" s="50"/>
      <c r="EO280" s="50"/>
      <c r="EP280" s="50"/>
      <c r="EQ280" s="50"/>
      <c r="ER280" s="50"/>
      <c r="ES280" s="50"/>
      <c r="ET280" s="50"/>
      <c r="EU280" s="50"/>
      <c r="EV280" s="50"/>
      <c r="EW280" s="50"/>
      <c r="EX280" s="50"/>
      <c r="EY280" s="50"/>
      <c r="EZ280" s="50"/>
      <c r="FA280" s="50"/>
      <c r="FB280" s="50"/>
      <c r="FC280" s="50"/>
      <c r="FD280" s="50"/>
    </row>
    <row r="281" spans="1:160" s="55" customFormat="1" ht="51" customHeight="1" x14ac:dyDescent="0.15">
      <c r="A281" s="56"/>
      <c r="B281" s="349" t="s">
        <v>473</v>
      </c>
      <c r="C281" s="348" t="s">
        <v>474</v>
      </c>
      <c r="D281" s="353" t="s">
        <v>707</v>
      </c>
      <c r="E281" s="339">
        <f>VLOOKUP(B281,'EN 54'!D7:H490,5,0)</f>
        <v>10</v>
      </c>
      <c r="F281" s="110" t="s">
        <v>699</v>
      </c>
      <c r="G281" s="341" t="s">
        <v>3</v>
      </c>
      <c r="H281" s="355" t="s">
        <v>736</v>
      </c>
      <c r="I281" s="355"/>
      <c r="J281" s="85" t="s">
        <v>874</v>
      </c>
      <c r="K281" s="85" t="s">
        <v>608</v>
      </c>
      <c r="L281" s="347" t="s">
        <v>682</v>
      </c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0"/>
      <c r="AT281" s="50"/>
      <c r="AU281" s="50"/>
      <c r="AV281" s="50"/>
      <c r="AW281" s="50"/>
      <c r="AX281" s="50"/>
      <c r="AY281" s="50"/>
      <c r="AZ281" s="50"/>
      <c r="BA281" s="50"/>
      <c r="BB281" s="50"/>
      <c r="BC281" s="50"/>
      <c r="BD281" s="50"/>
      <c r="BE281" s="50"/>
      <c r="BF281" s="50"/>
      <c r="BG281" s="50"/>
      <c r="BH281" s="50"/>
      <c r="BI281" s="50"/>
      <c r="BJ281" s="50"/>
      <c r="BK281" s="50"/>
      <c r="BL281" s="50"/>
      <c r="BM281" s="50"/>
      <c r="BN281" s="50"/>
      <c r="BO281" s="50"/>
      <c r="BP281" s="50"/>
      <c r="BQ281" s="50"/>
      <c r="BR281" s="50"/>
      <c r="BS281" s="50"/>
      <c r="BT281" s="50"/>
      <c r="BU281" s="50"/>
      <c r="BV281" s="50"/>
      <c r="BW281" s="50"/>
      <c r="BX281" s="50"/>
      <c r="BY281" s="50"/>
      <c r="BZ281" s="50"/>
      <c r="CA281" s="50"/>
      <c r="CB281" s="50"/>
      <c r="CC281" s="50"/>
      <c r="CD281" s="50"/>
      <c r="CE281" s="50"/>
      <c r="CF281" s="50"/>
      <c r="CG281" s="50"/>
      <c r="CH281" s="50"/>
      <c r="CI281" s="50"/>
      <c r="CJ281" s="50"/>
      <c r="CK281" s="50"/>
      <c r="CL281" s="50"/>
      <c r="CM281" s="50"/>
      <c r="CN281" s="50"/>
      <c r="CO281" s="50"/>
      <c r="CP281" s="50"/>
      <c r="CQ281" s="50"/>
      <c r="CR281" s="50"/>
      <c r="CS281" s="50"/>
      <c r="CT281" s="50"/>
      <c r="CU281" s="50"/>
      <c r="CV281" s="50"/>
      <c r="CW281" s="50"/>
      <c r="CX281" s="50"/>
      <c r="CY281" s="50"/>
      <c r="CZ281" s="50"/>
      <c r="DA281" s="50"/>
      <c r="DB281" s="50"/>
      <c r="DC281" s="50"/>
      <c r="DD281" s="50"/>
      <c r="DE281" s="50"/>
      <c r="DF281" s="50"/>
      <c r="DG281" s="50"/>
      <c r="DH281" s="50"/>
      <c r="DI281" s="50"/>
      <c r="DJ281" s="50"/>
      <c r="DK281" s="50"/>
      <c r="DL281" s="50"/>
      <c r="DM281" s="50"/>
      <c r="DN281" s="50"/>
      <c r="DO281" s="50"/>
      <c r="DP281" s="50"/>
      <c r="DQ281" s="50"/>
      <c r="DR281" s="50"/>
      <c r="DS281" s="50"/>
      <c r="DT281" s="50"/>
      <c r="DU281" s="50"/>
      <c r="DV281" s="50"/>
      <c r="DW281" s="50"/>
      <c r="DX281" s="50"/>
      <c r="DY281" s="50"/>
      <c r="DZ281" s="50"/>
      <c r="EA281" s="50"/>
      <c r="EB281" s="50"/>
      <c r="EC281" s="50"/>
      <c r="ED281" s="50"/>
      <c r="EE281" s="50"/>
      <c r="EF281" s="50"/>
      <c r="EG281" s="50"/>
      <c r="EH281" s="50"/>
      <c r="EI281" s="50"/>
      <c r="EJ281" s="50"/>
      <c r="EK281" s="50"/>
      <c r="EL281" s="50"/>
      <c r="EM281" s="50"/>
      <c r="EN281" s="50"/>
      <c r="EO281" s="50"/>
      <c r="EP281" s="50"/>
      <c r="EQ281" s="50"/>
      <c r="ER281" s="50"/>
      <c r="ES281" s="50"/>
      <c r="ET281" s="50"/>
      <c r="EU281" s="50"/>
      <c r="EV281" s="50"/>
      <c r="EW281" s="50"/>
      <c r="EX281" s="50"/>
      <c r="EY281" s="50"/>
      <c r="EZ281" s="50"/>
      <c r="FA281" s="50"/>
      <c r="FB281" s="50"/>
      <c r="FC281" s="50"/>
      <c r="FD281" s="50"/>
    </row>
    <row r="282" spans="1:160" s="55" customFormat="1" ht="51" customHeight="1" x14ac:dyDescent="0.15">
      <c r="A282" s="56"/>
      <c r="B282" s="349" t="s">
        <v>475</v>
      </c>
      <c r="C282" s="348" t="s">
        <v>476</v>
      </c>
      <c r="D282" s="353" t="s">
        <v>708</v>
      </c>
      <c r="E282" s="339">
        <f>VLOOKUP(B282,'EN 54'!D8:H491,5,0)</f>
        <v>10</v>
      </c>
      <c r="F282" s="110" t="s">
        <v>699</v>
      </c>
      <c r="G282" s="341" t="s">
        <v>3</v>
      </c>
      <c r="H282" s="355" t="s">
        <v>736</v>
      </c>
      <c r="I282" s="355"/>
      <c r="J282" s="85" t="s">
        <v>874</v>
      </c>
      <c r="K282" s="85" t="s">
        <v>608</v>
      </c>
      <c r="L282" s="347" t="s">
        <v>682</v>
      </c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0"/>
      <c r="AT282" s="50"/>
      <c r="AU282" s="50"/>
      <c r="AV282" s="50"/>
      <c r="AW282" s="50"/>
      <c r="AX282" s="50"/>
      <c r="AY282" s="50"/>
      <c r="AZ282" s="50"/>
      <c r="BA282" s="50"/>
      <c r="BB282" s="50"/>
      <c r="BC282" s="50"/>
      <c r="BD282" s="50"/>
      <c r="BE282" s="50"/>
      <c r="BF282" s="50"/>
      <c r="BG282" s="50"/>
      <c r="BH282" s="50"/>
      <c r="BI282" s="50"/>
      <c r="BJ282" s="50"/>
      <c r="BK282" s="50"/>
      <c r="BL282" s="50"/>
      <c r="BM282" s="50"/>
      <c r="BN282" s="50"/>
      <c r="BO282" s="50"/>
      <c r="BP282" s="50"/>
      <c r="BQ282" s="50"/>
      <c r="BR282" s="50"/>
      <c r="BS282" s="50"/>
      <c r="BT282" s="50"/>
      <c r="BU282" s="50"/>
      <c r="BV282" s="50"/>
      <c r="BW282" s="50"/>
      <c r="BX282" s="50"/>
      <c r="BY282" s="50"/>
      <c r="BZ282" s="50"/>
      <c r="CA282" s="50"/>
      <c r="CB282" s="50"/>
      <c r="CC282" s="50"/>
      <c r="CD282" s="50"/>
      <c r="CE282" s="50"/>
      <c r="CF282" s="50"/>
      <c r="CG282" s="50"/>
      <c r="CH282" s="50"/>
      <c r="CI282" s="50"/>
      <c r="CJ282" s="50"/>
      <c r="CK282" s="50"/>
      <c r="CL282" s="50"/>
      <c r="CM282" s="50"/>
      <c r="CN282" s="50"/>
      <c r="CO282" s="50"/>
      <c r="CP282" s="50"/>
      <c r="CQ282" s="50"/>
      <c r="CR282" s="50"/>
      <c r="CS282" s="50"/>
      <c r="CT282" s="50"/>
      <c r="CU282" s="50"/>
      <c r="CV282" s="50"/>
      <c r="CW282" s="50"/>
      <c r="CX282" s="50"/>
      <c r="CY282" s="50"/>
      <c r="CZ282" s="50"/>
      <c r="DA282" s="50"/>
      <c r="DB282" s="50"/>
      <c r="DC282" s="50"/>
      <c r="DD282" s="50"/>
      <c r="DE282" s="50"/>
      <c r="DF282" s="50"/>
      <c r="DG282" s="50"/>
      <c r="DH282" s="50"/>
      <c r="DI282" s="50"/>
      <c r="DJ282" s="50"/>
      <c r="DK282" s="50"/>
      <c r="DL282" s="50"/>
      <c r="DM282" s="50"/>
      <c r="DN282" s="50"/>
      <c r="DO282" s="50"/>
      <c r="DP282" s="50"/>
      <c r="DQ282" s="50"/>
      <c r="DR282" s="50"/>
      <c r="DS282" s="50"/>
      <c r="DT282" s="50"/>
      <c r="DU282" s="50"/>
      <c r="DV282" s="50"/>
      <c r="DW282" s="50"/>
      <c r="DX282" s="50"/>
      <c r="DY282" s="50"/>
      <c r="DZ282" s="50"/>
      <c r="EA282" s="50"/>
      <c r="EB282" s="50"/>
      <c r="EC282" s="50"/>
      <c r="ED282" s="50"/>
      <c r="EE282" s="50"/>
      <c r="EF282" s="50"/>
      <c r="EG282" s="50"/>
      <c r="EH282" s="50"/>
      <c r="EI282" s="50"/>
      <c r="EJ282" s="50"/>
      <c r="EK282" s="50"/>
      <c r="EL282" s="50"/>
      <c r="EM282" s="50"/>
      <c r="EN282" s="50"/>
      <c r="EO282" s="50"/>
      <c r="EP282" s="50"/>
      <c r="EQ282" s="50"/>
      <c r="ER282" s="50"/>
      <c r="ES282" s="50"/>
      <c r="ET282" s="50"/>
      <c r="EU282" s="50"/>
      <c r="EV282" s="50"/>
      <c r="EW282" s="50"/>
      <c r="EX282" s="50"/>
      <c r="EY282" s="50"/>
      <c r="EZ282" s="50"/>
      <c r="FA282" s="50"/>
      <c r="FB282" s="50"/>
      <c r="FC282" s="50"/>
      <c r="FD282" s="50"/>
    </row>
    <row r="283" spans="1:160" s="55" customFormat="1" ht="51" customHeight="1" x14ac:dyDescent="0.15">
      <c r="A283" s="56"/>
      <c r="B283" s="349" t="s">
        <v>477</v>
      </c>
      <c r="C283" s="348" t="s">
        <v>478</v>
      </c>
      <c r="D283" s="353" t="s">
        <v>709</v>
      </c>
      <c r="E283" s="339">
        <f>VLOOKUP(B283,'EN 54'!D9:H492,5,0)</f>
        <v>10</v>
      </c>
      <c r="F283" s="110" t="s">
        <v>699</v>
      </c>
      <c r="G283" s="341" t="s">
        <v>3</v>
      </c>
      <c r="H283" s="355" t="s">
        <v>736</v>
      </c>
      <c r="I283" s="355"/>
      <c r="J283" s="85" t="s">
        <v>874</v>
      </c>
      <c r="K283" s="85" t="s">
        <v>608</v>
      </c>
      <c r="L283" s="347" t="s">
        <v>682</v>
      </c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0"/>
      <c r="AT283" s="50"/>
      <c r="AU283" s="50"/>
      <c r="AV283" s="50"/>
      <c r="AW283" s="50"/>
      <c r="AX283" s="50"/>
      <c r="AY283" s="50"/>
      <c r="AZ283" s="50"/>
      <c r="BA283" s="50"/>
      <c r="BB283" s="50"/>
      <c r="BC283" s="50"/>
      <c r="BD283" s="50"/>
      <c r="BE283" s="50"/>
      <c r="BF283" s="50"/>
      <c r="BG283" s="50"/>
      <c r="BH283" s="50"/>
      <c r="BI283" s="50"/>
      <c r="BJ283" s="50"/>
      <c r="BK283" s="50"/>
      <c r="BL283" s="50"/>
      <c r="BM283" s="50"/>
      <c r="BN283" s="50"/>
      <c r="BO283" s="50"/>
      <c r="BP283" s="50"/>
      <c r="BQ283" s="50"/>
      <c r="BR283" s="50"/>
      <c r="BS283" s="50"/>
      <c r="BT283" s="50"/>
      <c r="BU283" s="50"/>
      <c r="BV283" s="50"/>
      <c r="BW283" s="50"/>
      <c r="BX283" s="50"/>
      <c r="BY283" s="50"/>
      <c r="BZ283" s="50"/>
      <c r="CA283" s="50"/>
      <c r="CB283" s="50"/>
      <c r="CC283" s="50"/>
      <c r="CD283" s="50"/>
      <c r="CE283" s="50"/>
      <c r="CF283" s="50"/>
      <c r="CG283" s="50"/>
      <c r="CH283" s="50"/>
      <c r="CI283" s="50"/>
      <c r="CJ283" s="50"/>
      <c r="CK283" s="50"/>
      <c r="CL283" s="50"/>
      <c r="CM283" s="50"/>
      <c r="CN283" s="50"/>
      <c r="CO283" s="50"/>
      <c r="CP283" s="50"/>
      <c r="CQ283" s="50"/>
      <c r="CR283" s="50"/>
      <c r="CS283" s="50"/>
      <c r="CT283" s="50"/>
      <c r="CU283" s="50"/>
      <c r="CV283" s="50"/>
      <c r="CW283" s="50"/>
      <c r="CX283" s="50"/>
      <c r="CY283" s="50"/>
      <c r="CZ283" s="50"/>
      <c r="DA283" s="50"/>
      <c r="DB283" s="50"/>
      <c r="DC283" s="50"/>
      <c r="DD283" s="50"/>
      <c r="DE283" s="50"/>
      <c r="DF283" s="50"/>
      <c r="DG283" s="50"/>
      <c r="DH283" s="50"/>
      <c r="DI283" s="50"/>
      <c r="DJ283" s="50"/>
      <c r="DK283" s="50"/>
      <c r="DL283" s="50"/>
      <c r="DM283" s="50"/>
      <c r="DN283" s="50"/>
      <c r="DO283" s="50"/>
      <c r="DP283" s="50"/>
      <c r="DQ283" s="50"/>
      <c r="DR283" s="50"/>
      <c r="DS283" s="50"/>
      <c r="DT283" s="50"/>
      <c r="DU283" s="50"/>
      <c r="DV283" s="50"/>
      <c r="DW283" s="50"/>
      <c r="DX283" s="50"/>
      <c r="DY283" s="50"/>
      <c r="DZ283" s="50"/>
      <c r="EA283" s="50"/>
      <c r="EB283" s="50"/>
      <c r="EC283" s="50"/>
      <c r="ED283" s="50"/>
      <c r="EE283" s="50"/>
      <c r="EF283" s="50"/>
      <c r="EG283" s="50"/>
      <c r="EH283" s="50"/>
      <c r="EI283" s="50"/>
      <c r="EJ283" s="50"/>
      <c r="EK283" s="50"/>
      <c r="EL283" s="50"/>
      <c r="EM283" s="50"/>
      <c r="EN283" s="50"/>
      <c r="EO283" s="50"/>
      <c r="EP283" s="50"/>
      <c r="EQ283" s="50"/>
      <c r="ER283" s="50"/>
      <c r="ES283" s="50"/>
      <c r="ET283" s="50"/>
      <c r="EU283" s="50"/>
      <c r="EV283" s="50"/>
      <c r="EW283" s="50"/>
      <c r="EX283" s="50"/>
      <c r="EY283" s="50"/>
      <c r="EZ283" s="50"/>
      <c r="FA283" s="50"/>
      <c r="FB283" s="50"/>
      <c r="FC283" s="50"/>
      <c r="FD283" s="50"/>
    </row>
    <row r="284" spans="1:160" s="55" customFormat="1" ht="51" customHeight="1" x14ac:dyDescent="0.15">
      <c r="A284" s="56"/>
      <c r="B284" s="349" t="s">
        <v>479</v>
      </c>
      <c r="C284" s="348" t="s">
        <v>480</v>
      </c>
      <c r="D284" s="353" t="s">
        <v>710</v>
      </c>
      <c r="E284" s="339">
        <f>VLOOKUP(B284,'EN 54'!D10:H493,5,0)</f>
        <v>10</v>
      </c>
      <c r="F284" s="110" t="s">
        <v>699</v>
      </c>
      <c r="G284" s="341" t="s">
        <v>3</v>
      </c>
      <c r="H284" s="355" t="s">
        <v>736</v>
      </c>
      <c r="I284" s="355"/>
      <c r="J284" s="85" t="s">
        <v>874</v>
      </c>
      <c r="K284" s="85" t="s">
        <v>608</v>
      </c>
      <c r="L284" s="347" t="s">
        <v>682</v>
      </c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0"/>
      <c r="AT284" s="50"/>
      <c r="AU284" s="50"/>
      <c r="AV284" s="50"/>
      <c r="AW284" s="50"/>
      <c r="AX284" s="50"/>
      <c r="AY284" s="50"/>
      <c r="AZ284" s="50"/>
      <c r="BA284" s="50"/>
      <c r="BB284" s="50"/>
      <c r="BC284" s="50"/>
      <c r="BD284" s="50"/>
      <c r="BE284" s="50"/>
      <c r="BF284" s="50"/>
      <c r="BG284" s="50"/>
      <c r="BH284" s="50"/>
      <c r="BI284" s="50"/>
      <c r="BJ284" s="50"/>
      <c r="BK284" s="50"/>
      <c r="BL284" s="50"/>
      <c r="BM284" s="50"/>
      <c r="BN284" s="50"/>
      <c r="BO284" s="50"/>
      <c r="BP284" s="50"/>
      <c r="BQ284" s="50"/>
      <c r="BR284" s="50"/>
      <c r="BS284" s="50"/>
      <c r="BT284" s="50"/>
      <c r="BU284" s="50"/>
      <c r="BV284" s="50"/>
      <c r="BW284" s="50"/>
      <c r="BX284" s="50"/>
      <c r="BY284" s="50"/>
      <c r="BZ284" s="50"/>
      <c r="CA284" s="50"/>
      <c r="CB284" s="50"/>
      <c r="CC284" s="50"/>
      <c r="CD284" s="50"/>
      <c r="CE284" s="50"/>
      <c r="CF284" s="50"/>
      <c r="CG284" s="50"/>
      <c r="CH284" s="50"/>
      <c r="CI284" s="50"/>
      <c r="CJ284" s="50"/>
      <c r="CK284" s="50"/>
      <c r="CL284" s="50"/>
      <c r="CM284" s="50"/>
      <c r="CN284" s="50"/>
      <c r="CO284" s="50"/>
      <c r="CP284" s="50"/>
      <c r="CQ284" s="50"/>
      <c r="CR284" s="50"/>
      <c r="CS284" s="50"/>
      <c r="CT284" s="50"/>
      <c r="CU284" s="50"/>
      <c r="CV284" s="50"/>
      <c r="CW284" s="50"/>
      <c r="CX284" s="50"/>
      <c r="CY284" s="50"/>
      <c r="CZ284" s="50"/>
      <c r="DA284" s="50"/>
      <c r="DB284" s="50"/>
      <c r="DC284" s="50"/>
      <c r="DD284" s="50"/>
      <c r="DE284" s="50"/>
      <c r="DF284" s="50"/>
      <c r="DG284" s="50"/>
      <c r="DH284" s="50"/>
      <c r="DI284" s="50"/>
      <c r="DJ284" s="50"/>
      <c r="DK284" s="50"/>
      <c r="DL284" s="50"/>
      <c r="DM284" s="50"/>
      <c r="DN284" s="50"/>
      <c r="DO284" s="50"/>
      <c r="DP284" s="50"/>
      <c r="DQ284" s="50"/>
      <c r="DR284" s="50"/>
      <c r="DS284" s="50"/>
      <c r="DT284" s="50"/>
      <c r="DU284" s="50"/>
      <c r="DV284" s="50"/>
      <c r="DW284" s="50"/>
      <c r="DX284" s="50"/>
      <c r="DY284" s="50"/>
      <c r="DZ284" s="50"/>
      <c r="EA284" s="50"/>
      <c r="EB284" s="50"/>
      <c r="EC284" s="50"/>
      <c r="ED284" s="50"/>
      <c r="EE284" s="50"/>
      <c r="EF284" s="50"/>
      <c r="EG284" s="50"/>
      <c r="EH284" s="50"/>
      <c r="EI284" s="50"/>
      <c r="EJ284" s="50"/>
      <c r="EK284" s="50"/>
      <c r="EL284" s="50"/>
      <c r="EM284" s="50"/>
      <c r="EN284" s="50"/>
      <c r="EO284" s="50"/>
      <c r="EP284" s="50"/>
      <c r="EQ284" s="50"/>
      <c r="ER284" s="50"/>
      <c r="ES284" s="50"/>
      <c r="ET284" s="50"/>
      <c r="EU284" s="50"/>
      <c r="EV284" s="50"/>
      <c r="EW284" s="50"/>
      <c r="EX284" s="50"/>
      <c r="EY284" s="50"/>
      <c r="EZ284" s="50"/>
      <c r="FA284" s="50"/>
      <c r="FB284" s="50"/>
      <c r="FC284" s="50"/>
      <c r="FD284" s="50"/>
    </row>
    <row r="285" spans="1:160" s="55" customFormat="1" ht="51" customHeight="1" x14ac:dyDescent="0.15">
      <c r="A285" s="56"/>
      <c r="B285" s="349" t="s">
        <v>481</v>
      </c>
      <c r="C285" s="348" t="s">
        <v>482</v>
      </c>
      <c r="D285" s="353" t="s">
        <v>711</v>
      </c>
      <c r="E285" s="339">
        <f>VLOOKUP(B285,'EN 54'!D11:H494,5,0)</f>
        <v>10</v>
      </c>
      <c r="F285" s="110" t="s">
        <v>699</v>
      </c>
      <c r="G285" s="341" t="s">
        <v>3</v>
      </c>
      <c r="H285" s="355" t="s">
        <v>736</v>
      </c>
      <c r="I285" s="355"/>
      <c r="J285" s="85" t="s">
        <v>874</v>
      </c>
      <c r="K285" s="85" t="s">
        <v>608</v>
      </c>
      <c r="L285" s="347" t="s">
        <v>682</v>
      </c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0"/>
      <c r="AT285" s="50"/>
      <c r="AU285" s="50"/>
      <c r="AV285" s="50"/>
      <c r="AW285" s="50"/>
      <c r="AX285" s="50"/>
      <c r="AY285" s="50"/>
      <c r="AZ285" s="50"/>
      <c r="BA285" s="50"/>
      <c r="BB285" s="50"/>
      <c r="BC285" s="50"/>
      <c r="BD285" s="50"/>
      <c r="BE285" s="50"/>
      <c r="BF285" s="50"/>
      <c r="BG285" s="50"/>
      <c r="BH285" s="50"/>
      <c r="BI285" s="50"/>
      <c r="BJ285" s="50"/>
      <c r="BK285" s="50"/>
      <c r="BL285" s="50"/>
      <c r="BM285" s="50"/>
      <c r="BN285" s="50"/>
      <c r="BO285" s="50"/>
      <c r="BP285" s="50"/>
      <c r="BQ285" s="50"/>
      <c r="BR285" s="50"/>
      <c r="BS285" s="50"/>
      <c r="BT285" s="50"/>
      <c r="BU285" s="50"/>
      <c r="BV285" s="50"/>
      <c r="BW285" s="50"/>
      <c r="BX285" s="50"/>
      <c r="BY285" s="50"/>
      <c r="BZ285" s="50"/>
      <c r="CA285" s="50"/>
      <c r="CB285" s="50"/>
      <c r="CC285" s="50"/>
      <c r="CD285" s="50"/>
      <c r="CE285" s="50"/>
      <c r="CF285" s="50"/>
      <c r="CG285" s="50"/>
      <c r="CH285" s="50"/>
      <c r="CI285" s="50"/>
      <c r="CJ285" s="50"/>
      <c r="CK285" s="50"/>
      <c r="CL285" s="50"/>
      <c r="CM285" s="50"/>
      <c r="CN285" s="50"/>
      <c r="CO285" s="50"/>
      <c r="CP285" s="50"/>
      <c r="CQ285" s="50"/>
      <c r="CR285" s="50"/>
      <c r="CS285" s="50"/>
      <c r="CT285" s="50"/>
      <c r="CU285" s="50"/>
      <c r="CV285" s="50"/>
      <c r="CW285" s="50"/>
      <c r="CX285" s="50"/>
      <c r="CY285" s="50"/>
      <c r="CZ285" s="50"/>
      <c r="DA285" s="50"/>
      <c r="DB285" s="50"/>
      <c r="DC285" s="50"/>
      <c r="DD285" s="50"/>
      <c r="DE285" s="50"/>
      <c r="DF285" s="50"/>
      <c r="DG285" s="50"/>
      <c r="DH285" s="50"/>
      <c r="DI285" s="50"/>
      <c r="DJ285" s="50"/>
      <c r="DK285" s="50"/>
      <c r="DL285" s="50"/>
      <c r="DM285" s="50"/>
      <c r="DN285" s="50"/>
      <c r="DO285" s="50"/>
      <c r="DP285" s="50"/>
      <c r="DQ285" s="50"/>
      <c r="DR285" s="50"/>
      <c r="DS285" s="50"/>
      <c r="DT285" s="50"/>
      <c r="DU285" s="50"/>
      <c r="DV285" s="50"/>
      <c r="DW285" s="50"/>
      <c r="DX285" s="50"/>
      <c r="DY285" s="50"/>
      <c r="DZ285" s="50"/>
      <c r="EA285" s="50"/>
      <c r="EB285" s="50"/>
      <c r="EC285" s="50"/>
      <c r="ED285" s="50"/>
      <c r="EE285" s="50"/>
      <c r="EF285" s="50"/>
      <c r="EG285" s="50"/>
      <c r="EH285" s="50"/>
      <c r="EI285" s="50"/>
      <c r="EJ285" s="50"/>
      <c r="EK285" s="50"/>
      <c r="EL285" s="50"/>
      <c r="EM285" s="50"/>
      <c r="EN285" s="50"/>
      <c r="EO285" s="50"/>
      <c r="EP285" s="50"/>
      <c r="EQ285" s="50"/>
      <c r="ER285" s="50"/>
      <c r="ES285" s="50"/>
      <c r="ET285" s="50"/>
      <c r="EU285" s="50"/>
      <c r="EV285" s="50"/>
      <c r="EW285" s="50"/>
      <c r="EX285" s="50"/>
      <c r="EY285" s="50"/>
      <c r="EZ285" s="50"/>
      <c r="FA285" s="50"/>
      <c r="FB285" s="50"/>
      <c r="FC285" s="50"/>
      <c r="FD285" s="50"/>
    </row>
    <row r="286" spans="1:160" s="55" customFormat="1" ht="51" customHeight="1" x14ac:dyDescent="0.15">
      <c r="A286" s="56"/>
      <c r="B286" s="349" t="s">
        <v>483</v>
      </c>
      <c r="C286" s="348" t="s">
        <v>484</v>
      </c>
      <c r="D286" s="353" t="s">
        <v>712</v>
      </c>
      <c r="E286" s="339">
        <f>VLOOKUP(B286,'EN 54'!D12:H495,5,0)</f>
        <v>10</v>
      </c>
      <c r="F286" s="110" t="s">
        <v>699</v>
      </c>
      <c r="G286" s="341" t="s">
        <v>3</v>
      </c>
      <c r="H286" s="355" t="s">
        <v>736</v>
      </c>
      <c r="I286" s="355"/>
      <c r="J286" s="85" t="s">
        <v>874</v>
      </c>
      <c r="K286" s="85" t="s">
        <v>608</v>
      </c>
      <c r="L286" s="347" t="s">
        <v>682</v>
      </c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0"/>
      <c r="AT286" s="50"/>
      <c r="AU286" s="50"/>
      <c r="AV286" s="50"/>
      <c r="AW286" s="50"/>
      <c r="AX286" s="50"/>
      <c r="AY286" s="50"/>
      <c r="AZ286" s="50"/>
      <c r="BA286" s="50"/>
      <c r="BB286" s="50"/>
      <c r="BC286" s="50"/>
      <c r="BD286" s="50"/>
      <c r="BE286" s="50"/>
      <c r="BF286" s="50"/>
      <c r="BG286" s="50"/>
      <c r="BH286" s="50"/>
      <c r="BI286" s="50"/>
      <c r="BJ286" s="50"/>
      <c r="BK286" s="50"/>
      <c r="BL286" s="50"/>
      <c r="BM286" s="50"/>
      <c r="BN286" s="50"/>
      <c r="BO286" s="50"/>
      <c r="BP286" s="50"/>
      <c r="BQ286" s="50"/>
      <c r="BR286" s="50"/>
      <c r="BS286" s="50"/>
      <c r="BT286" s="50"/>
      <c r="BU286" s="50"/>
      <c r="BV286" s="50"/>
      <c r="BW286" s="50"/>
      <c r="BX286" s="50"/>
      <c r="BY286" s="50"/>
      <c r="BZ286" s="50"/>
      <c r="CA286" s="50"/>
      <c r="CB286" s="50"/>
      <c r="CC286" s="50"/>
      <c r="CD286" s="50"/>
      <c r="CE286" s="50"/>
      <c r="CF286" s="50"/>
      <c r="CG286" s="50"/>
      <c r="CH286" s="50"/>
      <c r="CI286" s="50"/>
      <c r="CJ286" s="50"/>
      <c r="CK286" s="50"/>
      <c r="CL286" s="50"/>
      <c r="CM286" s="50"/>
      <c r="CN286" s="50"/>
      <c r="CO286" s="50"/>
      <c r="CP286" s="50"/>
      <c r="CQ286" s="50"/>
      <c r="CR286" s="50"/>
      <c r="CS286" s="50"/>
      <c r="CT286" s="50"/>
      <c r="CU286" s="50"/>
      <c r="CV286" s="50"/>
      <c r="CW286" s="50"/>
      <c r="CX286" s="50"/>
      <c r="CY286" s="50"/>
      <c r="CZ286" s="50"/>
      <c r="DA286" s="50"/>
      <c r="DB286" s="50"/>
      <c r="DC286" s="50"/>
      <c r="DD286" s="50"/>
      <c r="DE286" s="50"/>
      <c r="DF286" s="50"/>
      <c r="DG286" s="50"/>
      <c r="DH286" s="50"/>
      <c r="DI286" s="50"/>
      <c r="DJ286" s="50"/>
      <c r="DK286" s="50"/>
      <c r="DL286" s="50"/>
      <c r="DM286" s="50"/>
      <c r="DN286" s="50"/>
      <c r="DO286" s="50"/>
      <c r="DP286" s="50"/>
      <c r="DQ286" s="50"/>
      <c r="DR286" s="50"/>
      <c r="DS286" s="50"/>
      <c r="DT286" s="50"/>
      <c r="DU286" s="50"/>
      <c r="DV286" s="50"/>
      <c r="DW286" s="50"/>
      <c r="DX286" s="50"/>
      <c r="DY286" s="50"/>
      <c r="DZ286" s="50"/>
      <c r="EA286" s="50"/>
      <c r="EB286" s="50"/>
      <c r="EC286" s="50"/>
      <c r="ED286" s="50"/>
      <c r="EE286" s="50"/>
      <c r="EF286" s="50"/>
      <c r="EG286" s="50"/>
      <c r="EH286" s="50"/>
      <c r="EI286" s="50"/>
      <c r="EJ286" s="50"/>
      <c r="EK286" s="50"/>
      <c r="EL286" s="50"/>
      <c r="EM286" s="50"/>
      <c r="EN286" s="50"/>
      <c r="EO286" s="50"/>
      <c r="EP286" s="50"/>
      <c r="EQ286" s="50"/>
      <c r="ER286" s="50"/>
      <c r="ES286" s="50"/>
      <c r="ET286" s="50"/>
      <c r="EU286" s="50"/>
      <c r="EV286" s="50"/>
      <c r="EW286" s="50"/>
      <c r="EX286" s="50"/>
      <c r="EY286" s="50"/>
      <c r="EZ286" s="50"/>
      <c r="FA286" s="50"/>
      <c r="FB286" s="50"/>
      <c r="FC286" s="50"/>
      <c r="FD286" s="50"/>
    </row>
    <row r="287" spans="1:160" s="55" customFormat="1" ht="51" customHeight="1" x14ac:dyDescent="0.15">
      <c r="A287" s="56"/>
      <c r="B287" s="349" t="s">
        <v>485</v>
      </c>
      <c r="C287" s="348" t="s">
        <v>486</v>
      </c>
      <c r="D287" s="353" t="s">
        <v>713</v>
      </c>
      <c r="E287" s="339">
        <f>VLOOKUP(B287,'EN 54'!D13:H496,5,0)</f>
        <v>10</v>
      </c>
      <c r="F287" s="110" t="s">
        <v>699</v>
      </c>
      <c r="G287" s="341" t="s">
        <v>3</v>
      </c>
      <c r="H287" s="355" t="s">
        <v>736</v>
      </c>
      <c r="I287" s="355"/>
      <c r="J287" s="85" t="s">
        <v>874</v>
      </c>
      <c r="K287" s="85" t="s">
        <v>608</v>
      </c>
      <c r="L287" s="347" t="s">
        <v>682</v>
      </c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0"/>
      <c r="AT287" s="50"/>
      <c r="AU287" s="50"/>
      <c r="AV287" s="50"/>
      <c r="AW287" s="50"/>
      <c r="AX287" s="50"/>
      <c r="AY287" s="50"/>
      <c r="AZ287" s="50"/>
      <c r="BA287" s="50"/>
      <c r="BB287" s="50"/>
      <c r="BC287" s="50"/>
      <c r="BD287" s="50"/>
      <c r="BE287" s="50"/>
      <c r="BF287" s="50"/>
      <c r="BG287" s="50"/>
      <c r="BH287" s="50"/>
      <c r="BI287" s="50"/>
      <c r="BJ287" s="50"/>
      <c r="BK287" s="50"/>
      <c r="BL287" s="50"/>
      <c r="BM287" s="50"/>
      <c r="BN287" s="50"/>
      <c r="BO287" s="50"/>
      <c r="BP287" s="50"/>
      <c r="BQ287" s="50"/>
      <c r="BR287" s="50"/>
      <c r="BS287" s="50"/>
      <c r="BT287" s="50"/>
      <c r="BU287" s="50"/>
      <c r="BV287" s="50"/>
      <c r="BW287" s="50"/>
      <c r="BX287" s="50"/>
      <c r="BY287" s="50"/>
      <c r="BZ287" s="50"/>
      <c r="CA287" s="50"/>
      <c r="CB287" s="50"/>
      <c r="CC287" s="50"/>
      <c r="CD287" s="50"/>
      <c r="CE287" s="50"/>
      <c r="CF287" s="50"/>
      <c r="CG287" s="50"/>
      <c r="CH287" s="50"/>
      <c r="CI287" s="50"/>
      <c r="CJ287" s="50"/>
      <c r="CK287" s="50"/>
      <c r="CL287" s="50"/>
      <c r="CM287" s="50"/>
      <c r="CN287" s="50"/>
      <c r="CO287" s="50"/>
      <c r="CP287" s="50"/>
      <c r="CQ287" s="50"/>
      <c r="CR287" s="50"/>
      <c r="CS287" s="50"/>
      <c r="CT287" s="50"/>
      <c r="CU287" s="50"/>
      <c r="CV287" s="50"/>
      <c r="CW287" s="50"/>
      <c r="CX287" s="50"/>
      <c r="CY287" s="50"/>
      <c r="CZ287" s="50"/>
      <c r="DA287" s="50"/>
      <c r="DB287" s="50"/>
      <c r="DC287" s="50"/>
      <c r="DD287" s="50"/>
      <c r="DE287" s="50"/>
      <c r="DF287" s="50"/>
      <c r="DG287" s="50"/>
      <c r="DH287" s="50"/>
      <c r="DI287" s="50"/>
      <c r="DJ287" s="50"/>
      <c r="DK287" s="50"/>
      <c r="DL287" s="50"/>
      <c r="DM287" s="50"/>
      <c r="DN287" s="50"/>
      <c r="DO287" s="50"/>
      <c r="DP287" s="50"/>
      <c r="DQ287" s="50"/>
      <c r="DR287" s="50"/>
      <c r="DS287" s="50"/>
      <c r="DT287" s="50"/>
      <c r="DU287" s="50"/>
      <c r="DV287" s="50"/>
      <c r="DW287" s="50"/>
      <c r="DX287" s="50"/>
      <c r="DY287" s="50"/>
      <c r="DZ287" s="50"/>
      <c r="EA287" s="50"/>
      <c r="EB287" s="50"/>
      <c r="EC287" s="50"/>
      <c r="ED287" s="50"/>
      <c r="EE287" s="50"/>
      <c r="EF287" s="50"/>
      <c r="EG287" s="50"/>
      <c r="EH287" s="50"/>
      <c r="EI287" s="50"/>
      <c r="EJ287" s="50"/>
      <c r="EK287" s="50"/>
      <c r="EL287" s="50"/>
      <c r="EM287" s="50"/>
      <c r="EN287" s="50"/>
      <c r="EO287" s="50"/>
      <c r="EP287" s="50"/>
      <c r="EQ287" s="50"/>
      <c r="ER287" s="50"/>
      <c r="ES287" s="50"/>
      <c r="ET287" s="50"/>
      <c r="EU287" s="50"/>
      <c r="EV287" s="50"/>
      <c r="EW287" s="50"/>
      <c r="EX287" s="50"/>
      <c r="EY287" s="50"/>
      <c r="EZ287" s="50"/>
      <c r="FA287" s="50"/>
      <c r="FB287" s="50"/>
      <c r="FC287" s="50"/>
      <c r="FD287" s="50"/>
    </row>
    <row r="288" spans="1:160" s="55" customFormat="1" ht="51" customHeight="1" x14ac:dyDescent="0.15">
      <c r="A288" s="56"/>
      <c r="B288" s="349" t="s">
        <v>487</v>
      </c>
      <c r="C288" s="348" t="s">
        <v>488</v>
      </c>
      <c r="D288" s="353" t="s">
        <v>714</v>
      </c>
      <c r="E288" s="339">
        <f>VLOOKUP(B288,'EN 54'!D14:H497,5,0)</f>
        <v>10</v>
      </c>
      <c r="F288" s="110" t="s">
        <v>699</v>
      </c>
      <c r="G288" s="341" t="s">
        <v>3</v>
      </c>
      <c r="H288" s="355" t="s">
        <v>736</v>
      </c>
      <c r="I288" s="355"/>
      <c r="J288" s="85" t="s">
        <v>874</v>
      </c>
      <c r="K288" s="85" t="s">
        <v>608</v>
      </c>
      <c r="L288" s="347" t="s">
        <v>682</v>
      </c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0"/>
      <c r="AT288" s="50"/>
      <c r="AU288" s="50"/>
      <c r="AV288" s="50"/>
      <c r="AW288" s="50"/>
      <c r="AX288" s="50"/>
      <c r="AY288" s="50"/>
      <c r="AZ288" s="50"/>
      <c r="BA288" s="50"/>
      <c r="BB288" s="50"/>
      <c r="BC288" s="50"/>
      <c r="BD288" s="50"/>
      <c r="BE288" s="50"/>
      <c r="BF288" s="50"/>
      <c r="BG288" s="50"/>
      <c r="BH288" s="50"/>
      <c r="BI288" s="50"/>
      <c r="BJ288" s="50"/>
      <c r="BK288" s="50"/>
      <c r="BL288" s="50"/>
      <c r="BM288" s="50"/>
      <c r="BN288" s="50"/>
      <c r="BO288" s="50"/>
      <c r="BP288" s="50"/>
      <c r="BQ288" s="50"/>
      <c r="BR288" s="50"/>
      <c r="BS288" s="50"/>
      <c r="BT288" s="50"/>
      <c r="BU288" s="50"/>
      <c r="BV288" s="50"/>
      <c r="BW288" s="50"/>
      <c r="BX288" s="50"/>
      <c r="BY288" s="50"/>
      <c r="BZ288" s="50"/>
      <c r="CA288" s="50"/>
      <c r="CB288" s="50"/>
      <c r="CC288" s="50"/>
      <c r="CD288" s="50"/>
      <c r="CE288" s="50"/>
      <c r="CF288" s="50"/>
      <c r="CG288" s="50"/>
      <c r="CH288" s="50"/>
      <c r="CI288" s="50"/>
      <c r="CJ288" s="50"/>
      <c r="CK288" s="50"/>
      <c r="CL288" s="50"/>
      <c r="CM288" s="50"/>
      <c r="CN288" s="50"/>
      <c r="CO288" s="50"/>
      <c r="CP288" s="50"/>
      <c r="CQ288" s="50"/>
      <c r="CR288" s="50"/>
      <c r="CS288" s="50"/>
      <c r="CT288" s="50"/>
      <c r="CU288" s="50"/>
      <c r="CV288" s="50"/>
      <c r="CW288" s="50"/>
      <c r="CX288" s="50"/>
      <c r="CY288" s="50"/>
      <c r="CZ288" s="50"/>
      <c r="DA288" s="50"/>
      <c r="DB288" s="50"/>
      <c r="DC288" s="50"/>
      <c r="DD288" s="50"/>
      <c r="DE288" s="50"/>
      <c r="DF288" s="50"/>
      <c r="DG288" s="50"/>
      <c r="DH288" s="50"/>
      <c r="DI288" s="50"/>
      <c r="DJ288" s="50"/>
      <c r="DK288" s="50"/>
      <c r="DL288" s="50"/>
      <c r="DM288" s="50"/>
      <c r="DN288" s="50"/>
      <c r="DO288" s="50"/>
      <c r="DP288" s="50"/>
      <c r="DQ288" s="50"/>
      <c r="DR288" s="50"/>
      <c r="DS288" s="50"/>
      <c r="DT288" s="50"/>
      <c r="DU288" s="50"/>
      <c r="DV288" s="50"/>
      <c r="DW288" s="50"/>
      <c r="DX288" s="50"/>
      <c r="DY288" s="50"/>
      <c r="DZ288" s="50"/>
      <c r="EA288" s="50"/>
      <c r="EB288" s="50"/>
      <c r="EC288" s="50"/>
      <c r="ED288" s="50"/>
      <c r="EE288" s="50"/>
      <c r="EF288" s="50"/>
      <c r="EG288" s="50"/>
      <c r="EH288" s="50"/>
      <c r="EI288" s="50"/>
      <c r="EJ288" s="50"/>
      <c r="EK288" s="50"/>
      <c r="EL288" s="50"/>
      <c r="EM288" s="50"/>
      <c r="EN288" s="50"/>
      <c r="EO288" s="50"/>
      <c r="EP288" s="50"/>
      <c r="EQ288" s="50"/>
      <c r="ER288" s="50"/>
      <c r="ES288" s="50"/>
      <c r="ET288" s="50"/>
      <c r="EU288" s="50"/>
      <c r="EV288" s="50"/>
      <c r="EW288" s="50"/>
      <c r="EX288" s="50"/>
      <c r="EY288" s="50"/>
      <c r="EZ288" s="50"/>
      <c r="FA288" s="50"/>
      <c r="FB288" s="50"/>
      <c r="FC288" s="50"/>
      <c r="FD288" s="50"/>
    </row>
    <row r="289" spans="1:160" s="55" customFormat="1" ht="51" customHeight="1" x14ac:dyDescent="0.15">
      <c r="A289" s="56"/>
      <c r="B289" s="349" t="s">
        <v>489</v>
      </c>
      <c r="C289" s="348" t="s">
        <v>490</v>
      </c>
      <c r="D289" s="353" t="s">
        <v>715</v>
      </c>
      <c r="E289" s="339">
        <f>VLOOKUP(B289,'EN 54'!D15:H498,5,0)</f>
        <v>10</v>
      </c>
      <c r="F289" s="110" t="s">
        <v>699</v>
      </c>
      <c r="G289" s="341" t="s">
        <v>3</v>
      </c>
      <c r="H289" s="355" t="s">
        <v>736</v>
      </c>
      <c r="I289" s="355"/>
      <c r="J289" s="85" t="s">
        <v>874</v>
      </c>
      <c r="K289" s="85" t="s">
        <v>608</v>
      </c>
      <c r="L289" s="347" t="s">
        <v>682</v>
      </c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0"/>
      <c r="AT289" s="50"/>
      <c r="AU289" s="50"/>
      <c r="AV289" s="50"/>
      <c r="AW289" s="50"/>
      <c r="AX289" s="50"/>
      <c r="AY289" s="50"/>
      <c r="AZ289" s="50"/>
      <c r="BA289" s="50"/>
      <c r="BB289" s="50"/>
      <c r="BC289" s="50"/>
      <c r="BD289" s="50"/>
      <c r="BE289" s="50"/>
      <c r="BF289" s="50"/>
      <c r="BG289" s="50"/>
      <c r="BH289" s="50"/>
      <c r="BI289" s="50"/>
      <c r="BJ289" s="50"/>
      <c r="BK289" s="50"/>
      <c r="BL289" s="50"/>
      <c r="BM289" s="50"/>
      <c r="BN289" s="50"/>
      <c r="BO289" s="50"/>
      <c r="BP289" s="50"/>
      <c r="BQ289" s="50"/>
      <c r="BR289" s="50"/>
      <c r="BS289" s="50"/>
      <c r="BT289" s="50"/>
      <c r="BU289" s="50"/>
      <c r="BV289" s="50"/>
      <c r="BW289" s="50"/>
      <c r="BX289" s="50"/>
      <c r="BY289" s="50"/>
      <c r="BZ289" s="50"/>
      <c r="CA289" s="50"/>
      <c r="CB289" s="50"/>
      <c r="CC289" s="50"/>
      <c r="CD289" s="50"/>
      <c r="CE289" s="50"/>
      <c r="CF289" s="50"/>
      <c r="CG289" s="50"/>
      <c r="CH289" s="50"/>
      <c r="CI289" s="50"/>
      <c r="CJ289" s="50"/>
      <c r="CK289" s="50"/>
      <c r="CL289" s="50"/>
      <c r="CM289" s="50"/>
      <c r="CN289" s="50"/>
      <c r="CO289" s="50"/>
      <c r="CP289" s="50"/>
      <c r="CQ289" s="50"/>
      <c r="CR289" s="50"/>
      <c r="CS289" s="50"/>
      <c r="CT289" s="50"/>
      <c r="CU289" s="50"/>
      <c r="CV289" s="50"/>
      <c r="CW289" s="50"/>
      <c r="CX289" s="50"/>
      <c r="CY289" s="50"/>
      <c r="CZ289" s="50"/>
      <c r="DA289" s="50"/>
      <c r="DB289" s="50"/>
      <c r="DC289" s="50"/>
      <c r="DD289" s="50"/>
      <c r="DE289" s="50"/>
      <c r="DF289" s="50"/>
      <c r="DG289" s="50"/>
      <c r="DH289" s="50"/>
      <c r="DI289" s="50"/>
      <c r="DJ289" s="50"/>
      <c r="DK289" s="50"/>
      <c r="DL289" s="50"/>
      <c r="DM289" s="50"/>
      <c r="DN289" s="50"/>
      <c r="DO289" s="50"/>
      <c r="DP289" s="50"/>
      <c r="DQ289" s="50"/>
      <c r="DR289" s="50"/>
      <c r="DS289" s="50"/>
      <c r="DT289" s="50"/>
      <c r="DU289" s="50"/>
      <c r="DV289" s="50"/>
      <c r="DW289" s="50"/>
      <c r="DX289" s="50"/>
      <c r="DY289" s="50"/>
      <c r="DZ289" s="50"/>
      <c r="EA289" s="50"/>
      <c r="EB289" s="50"/>
      <c r="EC289" s="50"/>
      <c r="ED289" s="50"/>
      <c r="EE289" s="50"/>
      <c r="EF289" s="50"/>
      <c r="EG289" s="50"/>
      <c r="EH289" s="50"/>
      <c r="EI289" s="50"/>
      <c r="EJ289" s="50"/>
      <c r="EK289" s="50"/>
      <c r="EL289" s="50"/>
      <c r="EM289" s="50"/>
      <c r="EN289" s="50"/>
      <c r="EO289" s="50"/>
      <c r="EP289" s="50"/>
      <c r="EQ289" s="50"/>
      <c r="ER289" s="50"/>
      <c r="ES289" s="50"/>
      <c r="ET289" s="50"/>
      <c r="EU289" s="50"/>
      <c r="EV289" s="50"/>
      <c r="EW289" s="50"/>
      <c r="EX289" s="50"/>
      <c r="EY289" s="50"/>
      <c r="EZ289" s="50"/>
      <c r="FA289" s="50"/>
      <c r="FB289" s="50"/>
      <c r="FC289" s="50"/>
      <c r="FD289" s="50"/>
    </row>
    <row r="290" spans="1:160" s="55" customFormat="1" ht="51" customHeight="1" x14ac:dyDescent="0.15">
      <c r="A290" s="56"/>
      <c r="B290" s="349" t="s">
        <v>491</v>
      </c>
      <c r="C290" s="348" t="s">
        <v>492</v>
      </c>
      <c r="D290" s="353" t="s">
        <v>716</v>
      </c>
      <c r="E290" s="339">
        <f>VLOOKUP(B290,'EN 54'!D16:H499,5,0)</f>
        <v>10</v>
      </c>
      <c r="F290" s="110" t="s">
        <v>699</v>
      </c>
      <c r="G290" s="341" t="s">
        <v>3</v>
      </c>
      <c r="H290" s="355" t="s">
        <v>736</v>
      </c>
      <c r="I290" s="355"/>
      <c r="J290" s="85" t="s">
        <v>874</v>
      </c>
      <c r="K290" s="85" t="s">
        <v>608</v>
      </c>
      <c r="L290" s="347" t="s">
        <v>682</v>
      </c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0"/>
      <c r="AT290" s="50"/>
      <c r="AU290" s="50"/>
      <c r="AV290" s="50"/>
      <c r="AW290" s="50"/>
      <c r="AX290" s="50"/>
      <c r="AY290" s="50"/>
      <c r="AZ290" s="50"/>
      <c r="BA290" s="50"/>
      <c r="BB290" s="50"/>
      <c r="BC290" s="50"/>
      <c r="BD290" s="50"/>
      <c r="BE290" s="50"/>
      <c r="BF290" s="50"/>
      <c r="BG290" s="50"/>
      <c r="BH290" s="50"/>
      <c r="BI290" s="50"/>
      <c r="BJ290" s="50"/>
      <c r="BK290" s="50"/>
      <c r="BL290" s="50"/>
      <c r="BM290" s="50"/>
      <c r="BN290" s="50"/>
      <c r="BO290" s="50"/>
      <c r="BP290" s="50"/>
      <c r="BQ290" s="50"/>
      <c r="BR290" s="50"/>
      <c r="BS290" s="50"/>
      <c r="BT290" s="50"/>
      <c r="BU290" s="50"/>
      <c r="BV290" s="50"/>
      <c r="BW290" s="50"/>
      <c r="BX290" s="50"/>
      <c r="BY290" s="50"/>
      <c r="BZ290" s="50"/>
      <c r="CA290" s="50"/>
      <c r="CB290" s="50"/>
      <c r="CC290" s="50"/>
      <c r="CD290" s="50"/>
      <c r="CE290" s="50"/>
      <c r="CF290" s="50"/>
      <c r="CG290" s="50"/>
      <c r="CH290" s="50"/>
      <c r="CI290" s="50"/>
      <c r="CJ290" s="50"/>
      <c r="CK290" s="50"/>
      <c r="CL290" s="50"/>
      <c r="CM290" s="50"/>
      <c r="CN290" s="50"/>
      <c r="CO290" s="50"/>
      <c r="CP290" s="50"/>
      <c r="CQ290" s="50"/>
      <c r="CR290" s="50"/>
      <c r="CS290" s="50"/>
      <c r="CT290" s="50"/>
      <c r="CU290" s="50"/>
      <c r="CV290" s="50"/>
      <c r="CW290" s="50"/>
      <c r="CX290" s="50"/>
      <c r="CY290" s="50"/>
      <c r="CZ290" s="50"/>
      <c r="DA290" s="50"/>
      <c r="DB290" s="50"/>
      <c r="DC290" s="50"/>
      <c r="DD290" s="50"/>
      <c r="DE290" s="50"/>
      <c r="DF290" s="50"/>
      <c r="DG290" s="50"/>
      <c r="DH290" s="50"/>
      <c r="DI290" s="50"/>
      <c r="DJ290" s="50"/>
      <c r="DK290" s="50"/>
      <c r="DL290" s="50"/>
      <c r="DM290" s="50"/>
      <c r="DN290" s="50"/>
      <c r="DO290" s="50"/>
      <c r="DP290" s="50"/>
      <c r="DQ290" s="50"/>
      <c r="DR290" s="50"/>
      <c r="DS290" s="50"/>
      <c r="DT290" s="50"/>
      <c r="DU290" s="50"/>
      <c r="DV290" s="50"/>
      <c r="DW290" s="50"/>
      <c r="DX290" s="50"/>
      <c r="DY290" s="50"/>
      <c r="DZ290" s="50"/>
      <c r="EA290" s="50"/>
      <c r="EB290" s="50"/>
      <c r="EC290" s="50"/>
      <c r="ED290" s="50"/>
      <c r="EE290" s="50"/>
      <c r="EF290" s="50"/>
      <c r="EG290" s="50"/>
      <c r="EH290" s="50"/>
      <c r="EI290" s="50"/>
      <c r="EJ290" s="50"/>
      <c r="EK290" s="50"/>
      <c r="EL290" s="50"/>
      <c r="EM290" s="50"/>
      <c r="EN290" s="50"/>
      <c r="EO290" s="50"/>
      <c r="EP290" s="50"/>
      <c r="EQ290" s="50"/>
      <c r="ER290" s="50"/>
      <c r="ES290" s="50"/>
      <c r="ET290" s="50"/>
      <c r="EU290" s="50"/>
      <c r="EV290" s="50"/>
      <c r="EW290" s="50"/>
      <c r="EX290" s="50"/>
      <c r="EY290" s="50"/>
      <c r="EZ290" s="50"/>
      <c r="FA290" s="50"/>
      <c r="FB290" s="50"/>
      <c r="FC290" s="50"/>
      <c r="FD290" s="50"/>
    </row>
    <row r="291" spans="1:160" s="55" customFormat="1" ht="51" customHeight="1" x14ac:dyDescent="0.15">
      <c r="A291" s="56"/>
      <c r="B291" s="349" t="s">
        <v>493</v>
      </c>
      <c r="C291" s="348" t="s">
        <v>494</v>
      </c>
      <c r="D291" s="353" t="s">
        <v>717</v>
      </c>
      <c r="E291" s="339">
        <f>VLOOKUP(B291,'EN 54'!D17:H500,5,0)</f>
        <v>10</v>
      </c>
      <c r="F291" s="110" t="s">
        <v>699</v>
      </c>
      <c r="G291" s="341" t="s">
        <v>3</v>
      </c>
      <c r="H291" s="355" t="s">
        <v>736</v>
      </c>
      <c r="I291" s="355"/>
      <c r="J291" s="85" t="s">
        <v>874</v>
      </c>
      <c r="K291" s="85" t="s">
        <v>608</v>
      </c>
      <c r="L291" s="347" t="s">
        <v>682</v>
      </c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0"/>
      <c r="AT291" s="50"/>
      <c r="AU291" s="50"/>
      <c r="AV291" s="50"/>
      <c r="AW291" s="50"/>
      <c r="AX291" s="50"/>
      <c r="AY291" s="50"/>
      <c r="AZ291" s="50"/>
      <c r="BA291" s="50"/>
      <c r="BB291" s="50"/>
      <c r="BC291" s="50"/>
      <c r="BD291" s="50"/>
      <c r="BE291" s="50"/>
      <c r="BF291" s="50"/>
      <c r="BG291" s="50"/>
      <c r="BH291" s="50"/>
      <c r="BI291" s="50"/>
      <c r="BJ291" s="50"/>
      <c r="BK291" s="50"/>
      <c r="BL291" s="50"/>
      <c r="BM291" s="50"/>
      <c r="BN291" s="50"/>
      <c r="BO291" s="50"/>
      <c r="BP291" s="50"/>
      <c r="BQ291" s="50"/>
      <c r="BR291" s="50"/>
      <c r="BS291" s="50"/>
      <c r="BT291" s="50"/>
      <c r="BU291" s="50"/>
      <c r="BV291" s="50"/>
      <c r="BW291" s="50"/>
      <c r="BX291" s="50"/>
      <c r="BY291" s="50"/>
      <c r="BZ291" s="50"/>
      <c r="CA291" s="50"/>
      <c r="CB291" s="50"/>
      <c r="CC291" s="50"/>
      <c r="CD291" s="50"/>
      <c r="CE291" s="50"/>
      <c r="CF291" s="50"/>
      <c r="CG291" s="50"/>
      <c r="CH291" s="50"/>
      <c r="CI291" s="50"/>
      <c r="CJ291" s="50"/>
      <c r="CK291" s="50"/>
      <c r="CL291" s="50"/>
      <c r="CM291" s="50"/>
      <c r="CN291" s="50"/>
      <c r="CO291" s="50"/>
      <c r="CP291" s="50"/>
      <c r="CQ291" s="50"/>
      <c r="CR291" s="50"/>
      <c r="CS291" s="50"/>
      <c r="CT291" s="50"/>
      <c r="CU291" s="50"/>
      <c r="CV291" s="50"/>
      <c r="CW291" s="50"/>
      <c r="CX291" s="50"/>
      <c r="CY291" s="50"/>
      <c r="CZ291" s="50"/>
      <c r="DA291" s="50"/>
      <c r="DB291" s="50"/>
      <c r="DC291" s="50"/>
      <c r="DD291" s="50"/>
      <c r="DE291" s="50"/>
      <c r="DF291" s="50"/>
      <c r="DG291" s="50"/>
      <c r="DH291" s="50"/>
      <c r="DI291" s="50"/>
      <c r="DJ291" s="50"/>
      <c r="DK291" s="50"/>
      <c r="DL291" s="50"/>
      <c r="DM291" s="50"/>
      <c r="DN291" s="50"/>
      <c r="DO291" s="50"/>
      <c r="DP291" s="50"/>
      <c r="DQ291" s="50"/>
      <c r="DR291" s="50"/>
      <c r="DS291" s="50"/>
      <c r="DT291" s="50"/>
      <c r="DU291" s="50"/>
      <c r="DV291" s="50"/>
      <c r="DW291" s="50"/>
      <c r="DX291" s="50"/>
      <c r="DY291" s="50"/>
      <c r="DZ291" s="50"/>
      <c r="EA291" s="50"/>
      <c r="EB291" s="50"/>
      <c r="EC291" s="50"/>
      <c r="ED291" s="50"/>
      <c r="EE291" s="50"/>
      <c r="EF291" s="50"/>
      <c r="EG291" s="50"/>
      <c r="EH291" s="50"/>
      <c r="EI291" s="50"/>
      <c r="EJ291" s="50"/>
      <c r="EK291" s="50"/>
      <c r="EL291" s="50"/>
      <c r="EM291" s="50"/>
      <c r="EN291" s="50"/>
      <c r="EO291" s="50"/>
      <c r="EP291" s="50"/>
      <c r="EQ291" s="50"/>
      <c r="ER291" s="50"/>
      <c r="ES291" s="50"/>
      <c r="ET291" s="50"/>
      <c r="EU291" s="50"/>
      <c r="EV291" s="50"/>
      <c r="EW291" s="50"/>
      <c r="EX291" s="50"/>
      <c r="EY291" s="50"/>
      <c r="EZ291" s="50"/>
      <c r="FA291" s="50"/>
      <c r="FB291" s="50"/>
      <c r="FC291" s="50"/>
      <c r="FD291" s="50"/>
    </row>
    <row r="292" spans="1:160" s="57" customFormat="1" ht="51" customHeight="1" x14ac:dyDescent="0.15">
      <c r="A292" s="111"/>
      <c r="B292" s="349" t="s">
        <v>495</v>
      </c>
      <c r="C292" s="348" t="s">
        <v>496</v>
      </c>
      <c r="D292" s="353" t="s">
        <v>718</v>
      </c>
      <c r="E292" s="339">
        <f>VLOOKUP(B292,'EN 54'!D18:H501,5,0)</f>
        <v>10</v>
      </c>
      <c r="F292" s="110" t="s">
        <v>699</v>
      </c>
      <c r="G292" s="341" t="s">
        <v>3</v>
      </c>
      <c r="H292" s="355" t="s">
        <v>736</v>
      </c>
      <c r="I292" s="355"/>
      <c r="J292" s="85" t="s">
        <v>874</v>
      </c>
      <c r="K292" s="85" t="s">
        <v>608</v>
      </c>
      <c r="L292" s="347" t="s">
        <v>682</v>
      </c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51"/>
      <c r="AU292" s="51"/>
      <c r="AV292" s="51"/>
      <c r="AW292" s="51"/>
      <c r="AX292" s="51"/>
      <c r="AY292" s="51"/>
      <c r="AZ292" s="51"/>
      <c r="BA292" s="51"/>
      <c r="BB292" s="51"/>
      <c r="BC292" s="51"/>
      <c r="BD292" s="51"/>
      <c r="BE292" s="51"/>
      <c r="BF292" s="51"/>
      <c r="BG292" s="51"/>
      <c r="BH292" s="51"/>
      <c r="BI292" s="51"/>
      <c r="BJ292" s="51"/>
      <c r="BK292" s="51"/>
      <c r="BL292" s="51"/>
      <c r="BM292" s="51"/>
      <c r="BN292" s="51"/>
      <c r="BO292" s="51"/>
      <c r="BP292" s="51"/>
      <c r="BQ292" s="51"/>
      <c r="BR292" s="51"/>
      <c r="BS292" s="51"/>
      <c r="BT292" s="51"/>
      <c r="BU292" s="51"/>
      <c r="BV292" s="51"/>
      <c r="BW292" s="51"/>
      <c r="BX292" s="51"/>
      <c r="BY292" s="51"/>
      <c r="BZ292" s="51"/>
      <c r="CA292" s="51"/>
      <c r="CB292" s="51"/>
      <c r="CC292" s="51"/>
      <c r="CD292" s="51"/>
      <c r="CE292" s="51"/>
      <c r="CF292" s="51"/>
      <c r="CG292" s="51"/>
      <c r="CH292" s="51"/>
      <c r="CI292" s="51"/>
      <c r="CJ292" s="51"/>
      <c r="CK292" s="51"/>
      <c r="CL292" s="51"/>
      <c r="CM292" s="51"/>
      <c r="CN292" s="51"/>
      <c r="CO292" s="51"/>
      <c r="CP292" s="51"/>
      <c r="CQ292" s="51"/>
      <c r="CR292" s="51"/>
      <c r="CS292" s="51"/>
      <c r="CT292" s="51"/>
      <c r="CU292" s="51"/>
      <c r="CV292" s="51"/>
      <c r="CW292" s="51"/>
      <c r="CX292" s="51"/>
      <c r="CY292" s="51"/>
      <c r="CZ292" s="51"/>
      <c r="DA292" s="51"/>
      <c r="DB292" s="51"/>
      <c r="DC292" s="51"/>
      <c r="DD292" s="51"/>
      <c r="DE292" s="51"/>
      <c r="DF292" s="51"/>
      <c r="DG292" s="51"/>
      <c r="DH292" s="51"/>
      <c r="DI292" s="51"/>
      <c r="DJ292" s="51"/>
      <c r="DK292" s="51"/>
      <c r="DL292" s="51"/>
      <c r="DM292" s="51"/>
      <c r="DN292" s="51"/>
      <c r="DO292" s="51"/>
      <c r="DP292" s="51"/>
      <c r="DQ292" s="51"/>
      <c r="DR292" s="51"/>
      <c r="DS292" s="51"/>
      <c r="DT292" s="51"/>
      <c r="DU292" s="51"/>
      <c r="DV292" s="51"/>
      <c r="DW292" s="51"/>
      <c r="DX292" s="51"/>
      <c r="DY292" s="51"/>
      <c r="DZ292" s="51"/>
      <c r="EA292" s="51"/>
      <c r="EB292" s="51"/>
      <c r="EC292" s="51"/>
      <c r="ED292" s="51"/>
      <c r="EE292" s="51"/>
      <c r="EF292" s="51"/>
      <c r="EG292" s="51"/>
      <c r="EH292" s="51"/>
      <c r="EI292" s="51"/>
      <c r="EJ292" s="51"/>
      <c r="EK292" s="51"/>
      <c r="EL292" s="51"/>
      <c r="EM292" s="51"/>
      <c r="EN292" s="51"/>
      <c r="EO292" s="51"/>
      <c r="EP292" s="51"/>
      <c r="EQ292" s="51"/>
      <c r="ER292" s="51"/>
      <c r="ES292" s="51"/>
      <c r="ET292" s="51"/>
      <c r="EU292" s="51"/>
      <c r="EV292" s="51"/>
      <c r="EW292" s="51"/>
      <c r="EX292" s="51"/>
      <c r="EY292" s="51"/>
      <c r="EZ292" s="51"/>
      <c r="FA292" s="51"/>
      <c r="FB292" s="51"/>
      <c r="FC292" s="51"/>
      <c r="FD292" s="51"/>
    </row>
    <row r="293" spans="1:160" ht="51" customHeight="1" x14ac:dyDescent="0.15">
      <c r="A293" s="56"/>
      <c r="B293" s="349" t="s">
        <v>497</v>
      </c>
      <c r="C293" s="348" t="s">
        <v>498</v>
      </c>
      <c r="D293" s="353" t="s">
        <v>719</v>
      </c>
      <c r="E293" s="339">
        <f>VLOOKUP(B293,'EN 54'!D19:H502,5,0)</f>
        <v>10</v>
      </c>
      <c r="F293" s="110" t="s">
        <v>699</v>
      </c>
      <c r="G293" s="341" t="s">
        <v>3</v>
      </c>
      <c r="H293" s="355" t="s">
        <v>736</v>
      </c>
      <c r="I293" s="355"/>
      <c r="J293" s="85" t="s">
        <v>874</v>
      </c>
      <c r="K293" s="85" t="s">
        <v>608</v>
      </c>
      <c r="L293" s="347" t="s">
        <v>682</v>
      </c>
    </row>
    <row r="294" spans="1:160" s="55" customFormat="1" ht="51" customHeight="1" x14ac:dyDescent="0.15">
      <c r="A294" s="56"/>
      <c r="B294" s="349" t="s">
        <v>499</v>
      </c>
      <c r="C294" s="348" t="s">
        <v>500</v>
      </c>
      <c r="D294" s="353" t="s">
        <v>720</v>
      </c>
      <c r="E294" s="339">
        <f>VLOOKUP(B294,'EN 54'!D20:H503,5,0)</f>
        <v>10</v>
      </c>
      <c r="F294" s="110" t="s">
        <v>699</v>
      </c>
      <c r="G294" s="341" t="s">
        <v>3</v>
      </c>
      <c r="H294" s="355" t="s">
        <v>736</v>
      </c>
      <c r="I294" s="355"/>
      <c r="J294" s="85" t="s">
        <v>874</v>
      </c>
      <c r="K294" s="85" t="s">
        <v>608</v>
      </c>
      <c r="L294" s="347" t="s">
        <v>682</v>
      </c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0"/>
      <c r="AT294" s="50"/>
      <c r="AU294" s="50"/>
      <c r="AV294" s="50"/>
      <c r="AW294" s="50"/>
      <c r="AX294" s="50"/>
      <c r="AY294" s="50"/>
      <c r="AZ294" s="50"/>
      <c r="BA294" s="50"/>
      <c r="BB294" s="50"/>
      <c r="BC294" s="50"/>
      <c r="BD294" s="50"/>
      <c r="BE294" s="50"/>
      <c r="BF294" s="50"/>
      <c r="BG294" s="50"/>
      <c r="BH294" s="50"/>
      <c r="BI294" s="50"/>
      <c r="BJ294" s="50"/>
      <c r="BK294" s="50"/>
      <c r="BL294" s="50"/>
      <c r="BM294" s="50"/>
      <c r="BN294" s="50"/>
      <c r="BO294" s="50"/>
      <c r="BP294" s="50"/>
      <c r="BQ294" s="50"/>
      <c r="BR294" s="50"/>
      <c r="BS294" s="50"/>
      <c r="BT294" s="50"/>
      <c r="BU294" s="50"/>
      <c r="BV294" s="50"/>
      <c r="BW294" s="50"/>
      <c r="BX294" s="50"/>
      <c r="BY294" s="50"/>
      <c r="BZ294" s="50"/>
      <c r="CA294" s="50"/>
      <c r="CB294" s="50"/>
      <c r="CC294" s="50"/>
      <c r="CD294" s="50"/>
      <c r="CE294" s="50"/>
      <c r="CF294" s="50"/>
      <c r="CG294" s="50"/>
      <c r="CH294" s="50"/>
      <c r="CI294" s="50"/>
      <c r="CJ294" s="50"/>
      <c r="CK294" s="50"/>
      <c r="CL294" s="50"/>
      <c r="CM294" s="50"/>
      <c r="CN294" s="50"/>
      <c r="CO294" s="50"/>
      <c r="CP294" s="50"/>
      <c r="CQ294" s="50"/>
      <c r="CR294" s="50"/>
      <c r="CS294" s="50"/>
      <c r="CT294" s="50"/>
      <c r="CU294" s="50"/>
      <c r="CV294" s="50"/>
      <c r="CW294" s="50"/>
      <c r="CX294" s="50"/>
      <c r="CY294" s="50"/>
      <c r="CZ294" s="50"/>
      <c r="DA294" s="50"/>
      <c r="DB294" s="50"/>
      <c r="DC294" s="50"/>
      <c r="DD294" s="50"/>
      <c r="DE294" s="50"/>
      <c r="DF294" s="50"/>
      <c r="DG294" s="50"/>
      <c r="DH294" s="50"/>
      <c r="DI294" s="50"/>
      <c r="DJ294" s="50"/>
      <c r="DK294" s="50"/>
      <c r="DL294" s="50"/>
      <c r="DM294" s="50"/>
      <c r="DN294" s="50"/>
      <c r="DO294" s="50"/>
      <c r="DP294" s="50"/>
      <c r="DQ294" s="50"/>
      <c r="DR294" s="50"/>
      <c r="DS294" s="50"/>
      <c r="DT294" s="50"/>
      <c r="DU294" s="50"/>
      <c r="DV294" s="50"/>
      <c r="DW294" s="50"/>
      <c r="DX294" s="50"/>
      <c r="DY294" s="50"/>
      <c r="DZ294" s="50"/>
      <c r="EA294" s="50"/>
      <c r="EB294" s="50"/>
      <c r="EC294" s="50"/>
      <c r="ED294" s="50"/>
      <c r="EE294" s="50"/>
      <c r="EF294" s="50"/>
      <c r="EG294" s="50"/>
      <c r="EH294" s="50"/>
      <c r="EI294" s="50"/>
      <c r="EJ294" s="50"/>
      <c r="EK294" s="50"/>
      <c r="EL294" s="50"/>
      <c r="EM294" s="50"/>
      <c r="EN294" s="50"/>
      <c r="EO294" s="50"/>
      <c r="EP294" s="50"/>
      <c r="EQ294" s="50"/>
      <c r="ER294" s="50"/>
      <c r="ES294" s="50"/>
      <c r="ET294" s="50"/>
      <c r="EU294" s="50"/>
      <c r="EV294" s="50"/>
      <c r="EW294" s="50"/>
      <c r="EX294" s="50"/>
      <c r="EY294" s="50"/>
      <c r="EZ294" s="50"/>
      <c r="FA294" s="50"/>
      <c r="FB294" s="50"/>
      <c r="FC294" s="50"/>
      <c r="FD294" s="50"/>
    </row>
    <row r="295" spans="1:160" s="55" customFormat="1" ht="51" customHeight="1" x14ac:dyDescent="0.15">
      <c r="A295" s="56"/>
      <c r="B295" s="349" t="s">
        <v>501</v>
      </c>
      <c r="C295" s="348" t="s">
        <v>502</v>
      </c>
      <c r="D295" s="353" t="s">
        <v>721</v>
      </c>
      <c r="E295" s="339">
        <f>VLOOKUP(B295,'EN 54'!D21:H504,5,0)</f>
        <v>10</v>
      </c>
      <c r="F295" s="110" t="s">
        <v>699</v>
      </c>
      <c r="G295" s="341" t="s">
        <v>3</v>
      </c>
      <c r="H295" s="355" t="s">
        <v>736</v>
      </c>
      <c r="I295" s="355"/>
      <c r="J295" s="85" t="s">
        <v>874</v>
      </c>
      <c r="K295" s="85" t="s">
        <v>608</v>
      </c>
      <c r="L295" s="347" t="s">
        <v>682</v>
      </c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0"/>
      <c r="AT295" s="50"/>
      <c r="AU295" s="50"/>
      <c r="AV295" s="50"/>
      <c r="AW295" s="50"/>
      <c r="AX295" s="50"/>
      <c r="AY295" s="50"/>
      <c r="AZ295" s="50"/>
      <c r="BA295" s="50"/>
      <c r="BB295" s="50"/>
      <c r="BC295" s="50"/>
      <c r="BD295" s="50"/>
      <c r="BE295" s="50"/>
      <c r="BF295" s="50"/>
      <c r="BG295" s="50"/>
      <c r="BH295" s="50"/>
      <c r="BI295" s="50"/>
      <c r="BJ295" s="50"/>
      <c r="BK295" s="50"/>
      <c r="BL295" s="50"/>
      <c r="BM295" s="50"/>
      <c r="BN295" s="50"/>
      <c r="BO295" s="50"/>
      <c r="BP295" s="50"/>
      <c r="BQ295" s="50"/>
      <c r="BR295" s="50"/>
      <c r="BS295" s="50"/>
      <c r="BT295" s="50"/>
      <c r="BU295" s="50"/>
      <c r="BV295" s="50"/>
      <c r="BW295" s="50"/>
      <c r="BX295" s="50"/>
      <c r="BY295" s="50"/>
      <c r="BZ295" s="50"/>
      <c r="CA295" s="50"/>
      <c r="CB295" s="50"/>
      <c r="CC295" s="50"/>
      <c r="CD295" s="50"/>
      <c r="CE295" s="50"/>
      <c r="CF295" s="50"/>
      <c r="CG295" s="50"/>
      <c r="CH295" s="50"/>
      <c r="CI295" s="50"/>
      <c r="CJ295" s="50"/>
      <c r="CK295" s="50"/>
      <c r="CL295" s="50"/>
      <c r="CM295" s="50"/>
      <c r="CN295" s="50"/>
      <c r="CO295" s="50"/>
      <c r="CP295" s="50"/>
      <c r="CQ295" s="50"/>
      <c r="CR295" s="50"/>
      <c r="CS295" s="50"/>
      <c r="CT295" s="50"/>
      <c r="CU295" s="50"/>
      <c r="CV295" s="50"/>
      <c r="CW295" s="50"/>
      <c r="CX295" s="50"/>
      <c r="CY295" s="50"/>
      <c r="CZ295" s="50"/>
      <c r="DA295" s="50"/>
      <c r="DB295" s="50"/>
      <c r="DC295" s="50"/>
      <c r="DD295" s="50"/>
      <c r="DE295" s="50"/>
      <c r="DF295" s="50"/>
      <c r="DG295" s="50"/>
      <c r="DH295" s="50"/>
      <c r="DI295" s="50"/>
      <c r="DJ295" s="50"/>
      <c r="DK295" s="50"/>
      <c r="DL295" s="50"/>
      <c r="DM295" s="50"/>
      <c r="DN295" s="50"/>
      <c r="DO295" s="50"/>
      <c r="DP295" s="50"/>
      <c r="DQ295" s="50"/>
      <c r="DR295" s="50"/>
      <c r="DS295" s="50"/>
      <c r="DT295" s="50"/>
      <c r="DU295" s="50"/>
      <c r="DV295" s="50"/>
      <c r="DW295" s="50"/>
      <c r="DX295" s="50"/>
      <c r="DY295" s="50"/>
      <c r="DZ295" s="50"/>
      <c r="EA295" s="50"/>
      <c r="EB295" s="50"/>
      <c r="EC295" s="50"/>
      <c r="ED295" s="50"/>
      <c r="EE295" s="50"/>
      <c r="EF295" s="50"/>
      <c r="EG295" s="50"/>
      <c r="EH295" s="50"/>
      <c r="EI295" s="50"/>
      <c r="EJ295" s="50"/>
      <c r="EK295" s="50"/>
      <c r="EL295" s="50"/>
      <c r="EM295" s="50"/>
      <c r="EN295" s="50"/>
      <c r="EO295" s="50"/>
      <c r="EP295" s="50"/>
      <c r="EQ295" s="50"/>
      <c r="ER295" s="50"/>
      <c r="ES295" s="50"/>
      <c r="ET295" s="50"/>
      <c r="EU295" s="50"/>
      <c r="EV295" s="50"/>
      <c r="EW295" s="50"/>
      <c r="EX295" s="50"/>
      <c r="EY295" s="50"/>
      <c r="EZ295" s="50"/>
      <c r="FA295" s="50"/>
      <c r="FB295" s="50"/>
      <c r="FC295" s="50"/>
      <c r="FD295" s="50"/>
    </row>
    <row r="296" spans="1:160" s="55" customFormat="1" ht="51" customHeight="1" x14ac:dyDescent="0.15">
      <c r="A296" s="56"/>
      <c r="B296" s="349" t="s">
        <v>503</v>
      </c>
      <c r="C296" s="348" t="s">
        <v>504</v>
      </c>
      <c r="D296" s="353" t="s">
        <v>722</v>
      </c>
      <c r="E296" s="339">
        <f>VLOOKUP(B296,'EN 54'!D22:H505,5,0)</f>
        <v>10</v>
      </c>
      <c r="F296" s="110" t="s">
        <v>699</v>
      </c>
      <c r="G296" s="341" t="s">
        <v>3</v>
      </c>
      <c r="H296" s="355" t="s">
        <v>736</v>
      </c>
      <c r="I296" s="355"/>
      <c r="J296" s="85" t="s">
        <v>874</v>
      </c>
      <c r="K296" s="85" t="s">
        <v>608</v>
      </c>
      <c r="L296" s="347" t="s">
        <v>682</v>
      </c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0"/>
      <c r="AT296" s="50"/>
      <c r="AU296" s="50"/>
      <c r="AV296" s="50"/>
      <c r="AW296" s="50"/>
      <c r="AX296" s="50"/>
      <c r="AY296" s="50"/>
      <c r="AZ296" s="50"/>
      <c r="BA296" s="50"/>
      <c r="BB296" s="50"/>
      <c r="BC296" s="50"/>
      <c r="BD296" s="50"/>
      <c r="BE296" s="50"/>
      <c r="BF296" s="50"/>
      <c r="BG296" s="50"/>
      <c r="BH296" s="50"/>
      <c r="BI296" s="50"/>
      <c r="BJ296" s="50"/>
      <c r="BK296" s="50"/>
      <c r="BL296" s="50"/>
      <c r="BM296" s="50"/>
      <c r="BN296" s="50"/>
      <c r="BO296" s="50"/>
      <c r="BP296" s="50"/>
      <c r="BQ296" s="50"/>
      <c r="BR296" s="50"/>
      <c r="BS296" s="50"/>
      <c r="BT296" s="50"/>
      <c r="BU296" s="50"/>
      <c r="BV296" s="50"/>
      <c r="BW296" s="50"/>
      <c r="BX296" s="50"/>
      <c r="BY296" s="50"/>
      <c r="BZ296" s="50"/>
      <c r="CA296" s="50"/>
      <c r="CB296" s="50"/>
      <c r="CC296" s="50"/>
      <c r="CD296" s="50"/>
      <c r="CE296" s="50"/>
      <c r="CF296" s="50"/>
      <c r="CG296" s="50"/>
      <c r="CH296" s="50"/>
      <c r="CI296" s="50"/>
      <c r="CJ296" s="50"/>
      <c r="CK296" s="50"/>
      <c r="CL296" s="50"/>
      <c r="CM296" s="50"/>
      <c r="CN296" s="50"/>
      <c r="CO296" s="50"/>
      <c r="CP296" s="50"/>
      <c r="CQ296" s="50"/>
      <c r="CR296" s="50"/>
      <c r="CS296" s="50"/>
      <c r="CT296" s="50"/>
      <c r="CU296" s="50"/>
      <c r="CV296" s="50"/>
      <c r="CW296" s="50"/>
      <c r="CX296" s="50"/>
      <c r="CY296" s="50"/>
      <c r="CZ296" s="50"/>
      <c r="DA296" s="50"/>
      <c r="DB296" s="50"/>
      <c r="DC296" s="50"/>
      <c r="DD296" s="50"/>
      <c r="DE296" s="50"/>
      <c r="DF296" s="50"/>
      <c r="DG296" s="50"/>
      <c r="DH296" s="50"/>
      <c r="DI296" s="50"/>
      <c r="DJ296" s="50"/>
      <c r="DK296" s="50"/>
      <c r="DL296" s="50"/>
      <c r="DM296" s="50"/>
      <c r="DN296" s="50"/>
      <c r="DO296" s="50"/>
      <c r="DP296" s="50"/>
      <c r="DQ296" s="50"/>
      <c r="DR296" s="50"/>
      <c r="DS296" s="50"/>
      <c r="DT296" s="50"/>
      <c r="DU296" s="50"/>
      <c r="DV296" s="50"/>
      <c r="DW296" s="50"/>
      <c r="DX296" s="50"/>
      <c r="DY296" s="50"/>
      <c r="DZ296" s="50"/>
      <c r="EA296" s="50"/>
      <c r="EB296" s="50"/>
      <c r="EC296" s="50"/>
      <c r="ED296" s="50"/>
      <c r="EE296" s="50"/>
      <c r="EF296" s="50"/>
      <c r="EG296" s="50"/>
      <c r="EH296" s="50"/>
      <c r="EI296" s="50"/>
      <c r="EJ296" s="50"/>
      <c r="EK296" s="50"/>
      <c r="EL296" s="50"/>
      <c r="EM296" s="50"/>
      <c r="EN296" s="50"/>
      <c r="EO296" s="50"/>
      <c r="EP296" s="50"/>
      <c r="EQ296" s="50"/>
      <c r="ER296" s="50"/>
      <c r="ES296" s="50"/>
      <c r="ET296" s="50"/>
      <c r="EU296" s="50"/>
      <c r="EV296" s="50"/>
      <c r="EW296" s="50"/>
      <c r="EX296" s="50"/>
      <c r="EY296" s="50"/>
      <c r="EZ296" s="50"/>
      <c r="FA296" s="50"/>
      <c r="FB296" s="50"/>
      <c r="FC296" s="50"/>
      <c r="FD296" s="50"/>
    </row>
    <row r="297" spans="1:160" s="55" customFormat="1" ht="51" customHeight="1" x14ac:dyDescent="0.15">
      <c r="A297" s="56"/>
      <c r="B297" s="349" t="s">
        <v>505</v>
      </c>
      <c r="C297" s="348" t="s">
        <v>506</v>
      </c>
      <c r="D297" s="353" t="s">
        <v>723</v>
      </c>
      <c r="E297" s="339">
        <f>VLOOKUP(B297,'EN 54'!D23:H506,5,0)</f>
        <v>10</v>
      </c>
      <c r="F297" s="110" t="s">
        <v>699</v>
      </c>
      <c r="G297" s="341" t="s">
        <v>3</v>
      </c>
      <c r="H297" s="355" t="s">
        <v>736</v>
      </c>
      <c r="I297" s="355"/>
      <c r="J297" s="85" t="s">
        <v>874</v>
      </c>
      <c r="K297" s="85" t="s">
        <v>608</v>
      </c>
      <c r="L297" s="347" t="s">
        <v>682</v>
      </c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0"/>
      <c r="AT297" s="50"/>
      <c r="AU297" s="50"/>
      <c r="AV297" s="50"/>
      <c r="AW297" s="50"/>
      <c r="AX297" s="50"/>
      <c r="AY297" s="50"/>
      <c r="AZ297" s="50"/>
      <c r="BA297" s="50"/>
      <c r="BB297" s="50"/>
      <c r="BC297" s="50"/>
      <c r="BD297" s="50"/>
      <c r="BE297" s="50"/>
      <c r="BF297" s="50"/>
      <c r="BG297" s="50"/>
      <c r="BH297" s="50"/>
      <c r="BI297" s="50"/>
      <c r="BJ297" s="50"/>
      <c r="BK297" s="50"/>
      <c r="BL297" s="50"/>
      <c r="BM297" s="50"/>
      <c r="BN297" s="50"/>
      <c r="BO297" s="50"/>
      <c r="BP297" s="50"/>
      <c r="BQ297" s="50"/>
      <c r="BR297" s="50"/>
      <c r="BS297" s="50"/>
      <c r="BT297" s="50"/>
      <c r="BU297" s="50"/>
      <c r="BV297" s="50"/>
      <c r="BW297" s="50"/>
      <c r="BX297" s="50"/>
      <c r="BY297" s="50"/>
      <c r="BZ297" s="50"/>
      <c r="CA297" s="50"/>
      <c r="CB297" s="50"/>
      <c r="CC297" s="50"/>
      <c r="CD297" s="50"/>
      <c r="CE297" s="50"/>
      <c r="CF297" s="50"/>
      <c r="CG297" s="50"/>
      <c r="CH297" s="50"/>
      <c r="CI297" s="50"/>
      <c r="CJ297" s="50"/>
      <c r="CK297" s="50"/>
      <c r="CL297" s="50"/>
      <c r="CM297" s="50"/>
      <c r="CN297" s="50"/>
      <c r="CO297" s="50"/>
      <c r="CP297" s="50"/>
      <c r="CQ297" s="50"/>
      <c r="CR297" s="50"/>
      <c r="CS297" s="50"/>
      <c r="CT297" s="50"/>
      <c r="CU297" s="50"/>
      <c r="CV297" s="50"/>
      <c r="CW297" s="50"/>
      <c r="CX297" s="50"/>
      <c r="CY297" s="50"/>
      <c r="CZ297" s="50"/>
      <c r="DA297" s="50"/>
      <c r="DB297" s="50"/>
      <c r="DC297" s="50"/>
      <c r="DD297" s="50"/>
      <c r="DE297" s="50"/>
      <c r="DF297" s="50"/>
      <c r="DG297" s="50"/>
      <c r="DH297" s="50"/>
      <c r="DI297" s="50"/>
      <c r="DJ297" s="50"/>
      <c r="DK297" s="50"/>
      <c r="DL297" s="50"/>
      <c r="DM297" s="50"/>
      <c r="DN297" s="50"/>
      <c r="DO297" s="50"/>
      <c r="DP297" s="50"/>
      <c r="DQ297" s="50"/>
      <c r="DR297" s="50"/>
      <c r="DS297" s="50"/>
      <c r="DT297" s="50"/>
      <c r="DU297" s="50"/>
      <c r="DV297" s="50"/>
      <c r="DW297" s="50"/>
      <c r="DX297" s="50"/>
      <c r="DY297" s="50"/>
      <c r="DZ297" s="50"/>
      <c r="EA297" s="50"/>
      <c r="EB297" s="50"/>
      <c r="EC297" s="50"/>
      <c r="ED297" s="50"/>
      <c r="EE297" s="50"/>
      <c r="EF297" s="50"/>
      <c r="EG297" s="50"/>
      <c r="EH297" s="50"/>
      <c r="EI297" s="50"/>
      <c r="EJ297" s="50"/>
      <c r="EK297" s="50"/>
      <c r="EL297" s="50"/>
      <c r="EM297" s="50"/>
      <c r="EN297" s="50"/>
      <c r="EO297" s="50"/>
      <c r="EP297" s="50"/>
      <c r="EQ297" s="50"/>
      <c r="ER297" s="50"/>
      <c r="ES297" s="50"/>
      <c r="ET297" s="50"/>
      <c r="EU297" s="50"/>
      <c r="EV297" s="50"/>
      <c r="EW297" s="50"/>
      <c r="EX297" s="50"/>
      <c r="EY297" s="50"/>
      <c r="EZ297" s="50"/>
      <c r="FA297" s="50"/>
      <c r="FB297" s="50"/>
      <c r="FC297" s="50"/>
      <c r="FD297" s="50"/>
    </row>
    <row r="298" spans="1:160" s="55" customFormat="1" ht="51" customHeight="1" x14ac:dyDescent="0.15">
      <c r="A298" s="56"/>
      <c r="B298" s="349" t="s">
        <v>507</v>
      </c>
      <c r="C298" s="349" t="s">
        <v>508</v>
      </c>
      <c r="D298" s="353" t="s">
        <v>509</v>
      </c>
      <c r="E298" s="339">
        <f>VLOOKUP(B298,'EN 54'!D24:H507,5,0)</f>
        <v>331</v>
      </c>
      <c r="F298" s="110" t="s">
        <v>699</v>
      </c>
      <c r="G298" s="341" t="s">
        <v>3</v>
      </c>
      <c r="H298" s="341"/>
      <c r="I298" s="341"/>
      <c r="J298" s="85" t="s">
        <v>874</v>
      </c>
      <c r="K298" s="85" t="s">
        <v>608</v>
      </c>
      <c r="L298" s="347" t="s">
        <v>682</v>
      </c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0"/>
      <c r="AT298" s="50"/>
      <c r="AU298" s="50"/>
      <c r="AV298" s="50"/>
      <c r="AW298" s="50"/>
      <c r="AX298" s="50"/>
      <c r="AY298" s="50"/>
      <c r="AZ298" s="50"/>
      <c r="BA298" s="50"/>
      <c r="BB298" s="50"/>
      <c r="BC298" s="50"/>
      <c r="BD298" s="50"/>
      <c r="BE298" s="50"/>
      <c r="BF298" s="50"/>
      <c r="BG298" s="50"/>
      <c r="BH298" s="50"/>
      <c r="BI298" s="50"/>
      <c r="BJ298" s="50"/>
      <c r="BK298" s="50"/>
      <c r="BL298" s="50"/>
      <c r="BM298" s="50"/>
      <c r="BN298" s="50"/>
      <c r="BO298" s="50"/>
      <c r="BP298" s="50"/>
      <c r="BQ298" s="50"/>
      <c r="BR298" s="50"/>
      <c r="BS298" s="50"/>
      <c r="BT298" s="50"/>
      <c r="BU298" s="50"/>
      <c r="BV298" s="50"/>
      <c r="BW298" s="50"/>
      <c r="BX298" s="50"/>
      <c r="BY298" s="50"/>
      <c r="BZ298" s="50"/>
      <c r="CA298" s="50"/>
      <c r="CB298" s="50"/>
      <c r="CC298" s="50"/>
      <c r="CD298" s="50"/>
      <c r="CE298" s="50"/>
      <c r="CF298" s="50"/>
      <c r="CG298" s="50"/>
      <c r="CH298" s="50"/>
      <c r="CI298" s="50"/>
      <c r="CJ298" s="50"/>
      <c r="CK298" s="50"/>
      <c r="CL298" s="50"/>
      <c r="CM298" s="50"/>
      <c r="CN298" s="50"/>
      <c r="CO298" s="50"/>
      <c r="CP298" s="50"/>
      <c r="CQ298" s="50"/>
      <c r="CR298" s="50"/>
      <c r="CS298" s="50"/>
      <c r="CT298" s="50"/>
      <c r="CU298" s="50"/>
      <c r="CV298" s="50"/>
      <c r="CW298" s="50"/>
      <c r="CX298" s="50"/>
      <c r="CY298" s="50"/>
      <c r="CZ298" s="50"/>
      <c r="DA298" s="50"/>
      <c r="DB298" s="50"/>
      <c r="DC298" s="50"/>
      <c r="DD298" s="50"/>
      <c r="DE298" s="50"/>
      <c r="DF298" s="50"/>
      <c r="DG298" s="50"/>
      <c r="DH298" s="50"/>
      <c r="DI298" s="50"/>
      <c r="DJ298" s="50"/>
      <c r="DK298" s="50"/>
      <c r="DL298" s="50"/>
      <c r="DM298" s="50"/>
      <c r="DN298" s="50"/>
      <c r="DO298" s="50"/>
      <c r="DP298" s="50"/>
      <c r="DQ298" s="50"/>
      <c r="DR298" s="50"/>
      <c r="DS298" s="50"/>
      <c r="DT298" s="50"/>
      <c r="DU298" s="50"/>
      <c r="DV298" s="50"/>
      <c r="DW298" s="50"/>
      <c r="DX298" s="50"/>
      <c r="DY298" s="50"/>
      <c r="DZ298" s="50"/>
      <c r="EA298" s="50"/>
      <c r="EB298" s="50"/>
      <c r="EC298" s="50"/>
      <c r="ED298" s="50"/>
      <c r="EE298" s="50"/>
      <c r="EF298" s="50"/>
      <c r="EG298" s="50"/>
      <c r="EH298" s="50"/>
      <c r="EI298" s="50"/>
      <c r="EJ298" s="50"/>
      <c r="EK298" s="50"/>
      <c r="EL298" s="50"/>
      <c r="EM298" s="50"/>
      <c r="EN298" s="50"/>
      <c r="EO298" s="50"/>
      <c r="EP298" s="50"/>
      <c r="EQ298" s="50"/>
      <c r="ER298" s="50"/>
      <c r="ES298" s="50"/>
      <c r="ET298" s="50"/>
      <c r="EU298" s="50"/>
      <c r="EV298" s="50"/>
      <c r="EW298" s="50"/>
      <c r="EX298" s="50"/>
      <c r="EY298" s="50"/>
      <c r="EZ298" s="50"/>
      <c r="FA298" s="50"/>
      <c r="FB298" s="50"/>
      <c r="FC298" s="50"/>
      <c r="FD298" s="50"/>
    </row>
    <row r="299" spans="1:160" ht="51" customHeight="1" x14ac:dyDescent="0.15">
      <c r="A299" s="56"/>
      <c r="B299" s="349" t="s">
        <v>510</v>
      </c>
      <c r="C299" s="349" t="s">
        <v>511</v>
      </c>
      <c r="D299" s="353" t="s">
        <v>512</v>
      </c>
      <c r="E299" s="339">
        <f>VLOOKUP(B299,'EN 54'!D25:H508,5,0)</f>
        <v>207</v>
      </c>
      <c r="F299" s="110" t="s">
        <v>699</v>
      </c>
      <c r="G299" s="341" t="s">
        <v>3</v>
      </c>
      <c r="H299" s="341"/>
      <c r="I299" s="341"/>
      <c r="J299" s="85" t="s">
        <v>874</v>
      </c>
      <c r="K299" s="85" t="s">
        <v>608</v>
      </c>
      <c r="L299" s="347" t="s">
        <v>682</v>
      </c>
    </row>
    <row r="300" spans="1:160" ht="51" customHeight="1" x14ac:dyDescent="0.15">
      <c r="A300" s="56"/>
      <c r="B300" s="349" t="s">
        <v>513</v>
      </c>
      <c r="C300" s="349" t="s">
        <v>514</v>
      </c>
      <c r="D300" s="353" t="s">
        <v>515</v>
      </c>
      <c r="E300" s="339">
        <f>VLOOKUP(B300,'EN 54'!D26:H509,5,0)</f>
        <v>4444</v>
      </c>
      <c r="F300" s="110" t="s">
        <v>699</v>
      </c>
      <c r="G300" s="341" t="s">
        <v>3</v>
      </c>
      <c r="H300" s="341"/>
      <c r="I300" s="341"/>
      <c r="J300" s="85" t="s">
        <v>874</v>
      </c>
      <c r="K300" s="85" t="s">
        <v>608</v>
      </c>
      <c r="L300" s="347" t="s">
        <v>682</v>
      </c>
    </row>
    <row r="301" spans="1:160" s="65" customFormat="1" ht="51" customHeight="1" x14ac:dyDescent="0.2">
      <c r="A301" s="356"/>
      <c r="B301" s="349" t="s">
        <v>516</v>
      </c>
      <c r="C301" s="349" t="s">
        <v>517</v>
      </c>
      <c r="D301" s="357" t="s">
        <v>518</v>
      </c>
      <c r="E301" s="339">
        <f>VLOOKUP(B301,'EN 54'!D27:H510,5,0)</f>
        <v>3114</v>
      </c>
      <c r="F301" s="110" t="s">
        <v>699</v>
      </c>
      <c r="G301" s="341" t="s">
        <v>230</v>
      </c>
      <c r="H301" s="341"/>
      <c r="I301" s="341"/>
      <c r="J301" s="85" t="s">
        <v>874</v>
      </c>
      <c r="K301" s="85" t="s">
        <v>608</v>
      </c>
      <c r="L301" s="347" t="s">
        <v>682</v>
      </c>
    </row>
    <row r="302" spans="1:160" s="65" customFormat="1" ht="51" customHeight="1" x14ac:dyDescent="0.2">
      <c r="A302" s="356"/>
      <c r="B302" s="349" t="s">
        <v>519</v>
      </c>
      <c r="C302" s="349" t="s">
        <v>520</v>
      </c>
      <c r="D302" s="353" t="s">
        <v>724</v>
      </c>
      <c r="E302" s="339">
        <f>VLOOKUP(B302,'EN 54'!D28:H511,5,0)</f>
        <v>106</v>
      </c>
      <c r="F302" s="110" t="s">
        <v>699</v>
      </c>
      <c r="G302" s="341" t="s">
        <v>230</v>
      </c>
      <c r="H302" s="355" t="s">
        <v>737</v>
      </c>
      <c r="I302" s="355"/>
      <c r="J302" s="85" t="s">
        <v>874</v>
      </c>
      <c r="K302" s="85" t="s">
        <v>608</v>
      </c>
      <c r="L302" s="347" t="s">
        <v>682</v>
      </c>
    </row>
    <row r="303" spans="1:160" s="65" customFormat="1" ht="33.75" customHeight="1" x14ac:dyDescent="0.2">
      <c r="A303" s="356"/>
      <c r="B303" s="349" t="s">
        <v>521</v>
      </c>
      <c r="C303" s="349" t="s">
        <v>522</v>
      </c>
      <c r="D303" s="357" t="s">
        <v>523</v>
      </c>
      <c r="E303" s="339">
        <f>VLOOKUP(B303,'EN 54'!D29:H512,5,0)</f>
        <v>39</v>
      </c>
      <c r="F303" s="110" t="s">
        <v>699</v>
      </c>
      <c r="G303" s="341" t="s">
        <v>230</v>
      </c>
      <c r="H303" s="341"/>
      <c r="I303" s="341"/>
      <c r="J303" s="85" t="s">
        <v>874</v>
      </c>
      <c r="K303" s="85" t="s">
        <v>608</v>
      </c>
      <c r="L303" s="347" t="s">
        <v>682</v>
      </c>
    </row>
    <row r="304" spans="1:160" s="65" customFormat="1" ht="51" customHeight="1" x14ac:dyDescent="0.2">
      <c r="A304" s="356"/>
      <c r="B304" s="349" t="s">
        <v>524</v>
      </c>
      <c r="C304" s="349" t="s">
        <v>525</v>
      </c>
      <c r="D304" s="353" t="s">
        <v>526</v>
      </c>
      <c r="E304" s="339">
        <f>VLOOKUP(B304,'EN 54'!D30:H513,5,0)</f>
        <v>273</v>
      </c>
      <c r="F304" s="110" t="s">
        <v>699</v>
      </c>
      <c r="G304" s="341" t="s">
        <v>230</v>
      </c>
      <c r="H304" s="341"/>
      <c r="I304" s="341"/>
      <c r="J304" s="85" t="s">
        <v>874</v>
      </c>
      <c r="K304" s="85" t="s">
        <v>608</v>
      </c>
      <c r="L304" s="347" t="s">
        <v>682</v>
      </c>
    </row>
    <row r="305" spans="1:12" s="65" customFormat="1" ht="51" customHeight="1" x14ac:dyDescent="0.2">
      <c r="A305" s="356"/>
      <c r="B305" s="349" t="s">
        <v>527</v>
      </c>
      <c r="C305" s="349" t="s">
        <v>528</v>
      </c>
      <c r="D305" s="357" t="s">
        <v>529</v>
      </c>
      <c r="E305" s="339">
        <f>VLOOKUP(B305,'EN 54'!D31:H514,5,0)</f>
        <v>45</v>
      </c>
      <c r="F305" s="110" t="s">
        <v>699</v>
      </c>
      <c r="G305" s="341" t="s">
        <v>230</v>
      </c>
      <c r="H305" s="341"/>
      <c r="I305" s="341"/>
      <c r="J305" s="85" t="s">
        <v>874</v>
      </c>
      <c r="K305" s="85" t="s">
        <v>608</v>
      </c>
      <c r="L305" s="347" t="s">
        <v>682</v>
      </c>
    </row>
    <row r="306" spans="1:12" s="65" customFormat="1" ht="51" customHeight="1" x14ac:dyDescent="0.2">
      <c r="A306" s="356"/>
      <c r="B306" s="349" t="s">
        <v>530</v>
      </c>
      <c r="C306" s="349" t="s">
        <v>531</v>
      </c>
      <c r="D306" s="357" t="s">
        <v>532</v>
      </c>
      <c r="E306" s="339">
        <f>VLOOKUP(B306,'EN 54'!D32:H515,5,0)</f>
        <v>39</v>
      </c>
      <c r="F306" s="110" t="s">
        <v>699</v>
      </c>
      <c r="G306" s="341" t="s">
        <v>230</v>
      </c>
      <c r="H306" s="341"/>
      <c r="I306" s="341"/>
      <c r="J306" s="85" t="s">
        <v>874</v>
      </c>
      <c r="K306" s="85" t="s">
        <v>608</v>
      </c>
      <c r="L306" s="347" t="s">
        <v>682</v>
      </c>
    </row>
    <row r="307" spans="1:12" s="65" customFormat="1" ht="51" customHeight="1" x14ac:dyDescent="0.2">
      <c r="A307" s="356"/>
      <c r="B307" s="349" t="s">
        <v>533</v>
      </c>
      <c r="C307" s="349" t="s">
        <v>534</v>
      </c>
      <c r="D307" s="353" t="s">
        <v>535</v>
      </c>
      <c r="E307" s="339">
        <f>VLOOKUP(B307,'EN 54'!D33:H516,5,0)</f>
        <v>2408</v>
      </c>
      <c r="F307" s="110" t="s">
        <v>699</v>
      </c>
      <c r="G307" s="341" t="s">
        <v>230</v>
      </c>
      <c r="H307" s="341"/>
      <c r="I307" s="341"/>
      <c r="J307" s="85" t="s">
        <v>874</v>
      </c>
      <c r="K307" s="85" t="s">
        <v>608</v>
      </c>
      <c r="L307" s="347" t="s">
        <v>682</v>
      </c>
    </row>
    <row r="308" spans="1:12" s="65" customFormat="1" ht="51" customHeight="1" x14ac:dyDescent="0.2">
      <c r="A308" s="356"/>
      <c r="B308" s="349" t="s">
        <v>536</v>
      </c>
      <c r="C308" s="349" t="s">
        <v>537</v>
      </c>
      <c r="D308" s="353" t="s">
        <v>538</v>
      </c>
      <c r="E308" s="339">
        <f>VLOOKUP(B308,'EN 54'!D34:H517,5,0)</f>
        <v>1124</v>
      </c>
      <c r="F308" s="110" t="s">
        <v>699</v>
      </c>
      <c r="G308" s="341" t="s">
        <v>230</v>
      </c>
      <c r="H308" s="341"/>
      <c r="I308" s="341"/>
      <c r="J308" s="85" t="s">
        <v>874</v>
      </c>
      <c r="K308" s="85" t="s">
        <v>608</v>
      </c>
      <c r="L308" s="347" t="s">
        <v>682</v>
      </c>
    </row>
    <row r="309" spans="1:12" s="65" customFormat="1" ht="51" customHeight="1" x14ac:dyDescent="0.2">
      <c r="A309" s="356"/>
      <c r="B309" s="349" t="s">
        <v>539</v>
      </c>
      <c r="C309" s="349" t="s">
        <v>540</v>
      </c>
      <c r="D309" s="357" t="s">
        <v>541</v>
      </c>
      <c r="E309" s="339">
        <f>VLOOKUP(B309,'EN 54'!D35:H518,5,0)</f>
        <v>2890</v>
      </c>
      <c r="F309" s="110" t="s">
        <v>699</v>
      </c>
      <c r="G309" s="341" t="s">
        <v>230</v>
      </c>
      <c r="H309" s="341"/>
      <c r="I309" s="341"/>
      <c r="J309" s="85" t="s">
        <v>874</v>
      </c>
      <c r="K309" s="85" t="s">
        <v>608</v>
      </c>
      <c r="L309" s="347" t="s">
        <v>682</v>
      </c>
    </row>
    <row r="310" spans="1:12" s="65" customFormat="1" ht="51" customHeight="1" x14ac:dyDescent="0.2">
      <c r="A310" s="356"/>
      <c r="B310" s="349" t="s">
        <v>542</v>
      </c>
      <c r="C310" s="349" t="s">
        <v>543</v>
      </c>
      <c r="D310" s="357" t="s">
        <v>544</v>
      </c>
      <c r="E310" s="339">
        <f>VLOOKUP(B310,'EN 54'!D36:H519,5,0)</f>
        <v>11559</v>
      </c>
      <c r="F310" s="110" t="s">
        <v>699</v>
      </c>
      <c r="G310" s="341" t="s">
        <v>230</v>
      </c>
      <c r="H310" s="341"/>
      <c r="I310" s="341"/>
      <c r="J310" s="85" t="s">
        <v>874</v>
      </c>
      <c r="K310" s="85" t="s">
        <v>608</v>
      </c>
      <c r="L310" s="347" t="s">
        <v>682</v>
      </c>
    </row>
    <row r="311" spans="1:12" s="65" customFormat="1" ht="51" customHeight="1" x14ac:dyDescent="0.2">
      <c r="A311" s="356"/>
      <c r="B311" s="349" t="s">
        <v>545</v>
      </c>
      <c r="C311" s="349" t="s">
        <v>546</v>
      </c>
      <c r="D311" s="357" t="s">
        <v>547</v>
      </c>
      <c r="E311" s="339">
        <f>VLOOKUP(B311,'EN 54'!D37:H520,5,0)</f>
        <v>231</v>
      </c>
      <c r="F311" s="110" t="s">
        <v>699</v>
      </c>
      <c r="G311" s="341" t="s">
        <v>230</v>
      </c>
      <c r="H311" s="341"/>
      <c r="I311" s="341"/>
      <c r="J311" s="85" t="s">
        <v>874</v>
      </c>
      <c r="K311" s="85" t="s">
        <v>608</v>
      </c>
      <c r="L311" s="347" t="s">
        <v>682</v>
      </c>
    </row>
    <row r="312" spans="1:12" s="65" customFormat="1" ht="51" customHeight="1" x14ac:dyDescent="0.2">
      <c r="A312" s="356"/>
      <c r="B312" s="349" t="s">
        <v>548</v>
      </c>
      <c r="C312" s="349" t="s">
        <v>549</v>
      </c>
      <c r="D312" s="357" t="s">
        <v>550</v>
      </c>
      <c r="E312" s="339">
        <f>VLOOKUP(B312,'EN 54'!D38:H521,5,0)</f>
        <v>1156</v>
      </c>
      <c r="F312" s="110" t="s">
        <v>699</v>
      </c>
      <c r="G312" s="341" t="s">
        <v>230</v>
      </c>
      <c r="H312" s="341"/>
      <c r="I312" s="341"/>
      <c r="J312" s="85" t="s">
        <v>874</v>
      </c>
      <c r="K312" s="85" t="s">
        <v>608</v>
      </c>
      <c r="L312" s="347" t="s">
        <v>682</v>
      </c>
    </row>
    <row r="313" spans="1:12" s="65" customFormat="1" ht="18.75" customHeight="1" x14ac:dyDescent="0.2">
      <c r="A313" s="593" t="s">
        <v>551</v>
      </c>
      <c r="B313" s="594"/>
      <c r="C313" s="594"/>
      <c r="D313" s="594"/>
      <c r="E313" s="594"/>
      <c r="F313" s="594"/>
      <c r="G313" s="594"/>
      <c r="H313" s="594"/>
      <c r="I313" s="594"/>
      <c r="J313" s="594"/>
      <c r="K313" s="594"/>
      <c r="L313" s="595"/>
    </row>
    <row r="314" spans="1:12" s="65" customFormat="1" ht="51" customHeight="1" x14ac:dyDescent="0.2">
      <c r="A314" s="607"/>
      <c r="B314" s="349" t="s">
        <v>552</v>
      </c>
      <c r="C314" s="338" t="s">
        <v>553</v>
      </c>
      <c r="D314" s="338" t="s">
        <v>554</v>
      </c>
      <c r="E314" s="339">
        <f>VLOOKUP(B314,'EN 54'!D5:H488,5,0)</f>
        <v>1833</v>
      </c>
      <c r="F314" s="340" t="s">
        <v>699</v>
      </c>
      <c r="G314" s="341" t="s">
        <v>3</v>
      </c>
      <c r="H314" s="341"/>
      <c r="I314" s="342" t="s">
        <v>796</v>
      </c>
      <c r="J314" s="342" t="s">
        <v>844</v>
      </c>
      <c r="K314" s="343">
        <f>'Dodatkowa gwarancja'!$E$12</f>
        <v>69</v>
      </c>
      <c r="L314" s="347" t="s">
        <v>639</v>
      </c>
    </row>
    <row r="315" spans="1:12" s="65" customFormat="1" ht="51" customHeight="1" x14ac:dyDescent="0.2">
      <c r="A315" s="608"/>
      <c r="B315" s="349" t="s">
        <v>555</v>
      </c>
      <c r="C315" s="338" t="s">
        <v>556</v>
      </c>
      <c r="D315" s="338" t="s">
        <v>557</v>
      </c>
      <c r="E315" s="339">
        <f>VLOOKUP(B315,'EN 54'!D6:H489,5,0)</f>
        <v>2259</v>
      </c>
      <c r="F315" s="340" t="s">
        <v>699</v>
      </c>
      <c r="G315" s="341" t="s">
        <v>3</v>
      </c>
      <c r="H315" s="341"/>
      <c r="I315" s="342" t="s">
        <v>796</v>
      </c>
      <c r="J315" s="342" t="s">
        <v>844</v>
      </c>
      <c r="K315" s="343">
        <f>'Dodatkowa gwarancja'!$E$12</f>
        <v>69</v>
      </c>
      <c r="L315" s="347" t="s">
        <v>639</v>
      </c>
    </row>
    <row r="316" spans="1:12" s="65" customFormat="1" ht="51" customHeight="1" x14ac:dyDescent="0.2">
      <c r="A316" s="608"/>
      <c r="B316" s="349" t="s">
        <v>558</v>
      </c>
      <c r="C316" s="338" t="s">
        <v>559</v>
      </c>
      <c r="D316" s="338" t="s">
        <v>560</v>
      </c>
      <c r="E316" s="339">
        <f>VLOOKUP(B316,'EN 54'!D7:H490,5,0)</f>
        <v>2827</v>
      </c>
      <c r="F316" s="340" t="s">
        <v>699</v>
      </c>
      <c r="G316" s="341" t="s">
        <v>3</v>
      </c>
      <c r="H316" s="341"/>
      <c r="I316" s="342" t="s">
        <v>796</v>
      </c>
      <c r="J316" s="342" t="s">
        <v>844</v>
      </c>
      <c r="K316" s="343">
        <f>'Dodatkowa gwarancja'!$E$12</f>
        <v>69</v>
      </c>
      <c r="L316" s="347" t="s">
        <v>639</v>
      </c>
    </row>
    <row r="317" spans="1:12" s="65" customFormat="1" ht="51" customHeight="1" x14ac:dyDescent="0.15">
      <c r="A317" s="111"/>
      <c r="B317" s="349" t="s">
        <v>561</v>
      </c>
      <c r="C317" s="338" t="s">
        <v>562</v>
      </c>
      <c r="D317" s="338" t="s">
        <v>563</v>
      </c>
      <c r="E317" s="339">
        <f>VLOOKUP(B317,'EN 54'!D8:H491,5,0)</f>
        <v>213</v>
      </c>
      <c r="F317" s="340" t="s">
        <v>699</v>
      </c>
      <c r="G317" s="341" t="s">
        <v>3</v>
      </c>
      <c r="H317" s="341"/>
      <c r="I317" s="342" t="s">
        <v>796</v>
      </c>
      <c r="J317" s="85" t="s">
        <v>874</v>
      </c>
      <c r="K317" s="85" t="s">
        <v>608</v>
      </c>
      <c r="L317" s="347" t="s">
        <v>639</v>
      </c>
    </row>
    <row r="318" spans="1:12" s="65" customFormat="1" ht="51" customHeight="1" x14ac:dyDescent="0.15">
      <c r="A318" s="111"/>
      <c r="B318" s="349" t="s">
        <v>564</v>
      </c>
      <c r="C318" s="338" t="s">
        <v>565</v>
      </c>
      <c r="D318" s="338" t="s">
        <v>566</v>
      </c>
      <c r="E318" s="339">
        <f>VLOOKUP(B318,'EN 54'!D9:H492,5,0)</f>
        <v>398</v>
      </c>
      <c r="F318" s="340" t="s">
        <v>699</v>
      </c>
      <c r="G318" s="341" t="s">
        <v>3</v>
      </c>
      <c r="H318" s="341"/>
      <c r="I318" s="342" t="s">
        <v>796</v>
      </c>
      <c r="J318" s="85" t="s">
        <v>874</v>
      </c>
      <c r="K318" s="85" t="s">
        <v>608</v>
      </c>
      <c r="L318" s="347" t="s">
        <v>639</v>
      </c>
    </row>
    <row r="319" spans="1:12" s="65" customFormat="1" ht="51" customHeight="1" x14ac:dyDescent="0.15">
      <c r="A319" s="111"/>
      <c r="B319" s="349" t="s">
        <v>567</v>
      </c>
      <c r="C319" s="338" t="s">
        <v>568</v>
      </c>
      <c r="D319" s="338" t="s">
        <v>569</v>
      </c>
      <c r="E319" s="339">
        <f>VLOOKUP(B319,'EN 54'!D10:H493,5,0)</f>
        <v>142</v>
      </c>
      <c r="F319" s="340" t="s">
        <v>699</v>
      </c>
      <c r="G319" s="341" t="s">
        <v>3</v>
      </c>
      <c r="H319" s="341"/>
      <c r="I319" s="342" t="s">
        <v>796</v>
      </c>
      <c r="J319" s="85" t="s">
        <v>874</v>
      </c>
      <c r="K319" s="85" t="s">
        <v>608</v>
      </c>
      <c r="L319" s="347" t="s">
        <v>639</v>
      </c>
    </row>
    <row r="320" spans="1:12" s="65" customFormat="1" ht="13.5" customHeight="1" x14ac:dyDescent="0.2">
      <c r="A320" s="593" t="s">
        <v>570</v>
      </c>
      <c r="B320" s="594"/>
      <c r="C320" s="594"/>
      <c r="D320" s="594"/>
      <c r="E320" s="594"/>
      <c r="F320" s="594"/>
      <c r="G320" s="594"/>
      <c r="H320" s="594"/>
      <c r="I320" s="594"/>
      <c r="J320" s="594"/>
      <c r="K320" s="594"/>
      <c r="L320" s="595"/>
    </row>
    <row r="321" spans="1:12" s="65" customFormat="1" ht="12.75" customHeight="1" x14ac:dyDescent="0.2">
      <c r="A321" s="100" t="s">
        <v>571</v>
      </c>
      <c r="B321" s="100"/>
      <c r="C321" s="100"/>
      <c r="D321" s="100"/>
      <c r="E321" s="100"/>
      <c r="F321" s="100"/>
      <c r="G321" s="100"/>
      <c r="H321" s="100"/>
      <c r="I321" s="100"/>
      <c r="J321" s="100"/>
      <c r="K321" s="100"/>
      <c r="L321" s="100"/>
    </row>
    <row r="322" spans="1:12" s="65" customFormat="1" ht="51" customHeight="1" x14ac:dyDescent="0.15">
      <c r="A322" s="111"/>
      <c r="B322" s="346" t="s">
        <v>1048</v>
      </c>
      <c r="C322" s="338" t="s">
        <v>572</v>
      </c>
      <c r="D322" s="338" t="s">
        <v>573</v>
      </c>
      <c r="E322" s="339">
        <f>VLOOKUP(B322,'EN 54'!D5:H488,5,0)</f>
        <v>189</v>
      </c>
      <c r="F322" s="110" t="s">
        <v>699</v>
      </c>
      <c r="G322" s="341" t="s">
        <v>3</v>
      </c>
      <c r="H322" s="341"/>
      <c r="I322" s="341"/>
      <c r="J322" s="342" t="s">
        <v>845</v>
      </c>
      <c r="K322" s="343">
        <f>'Dodatkowa gwarancja'!$E$13</f>
        <v>17</v>
      </c>
      <c r="L322" s="347" t="s">
        <v>639</v>
      </c>
    </row>
    <row r="323" spans="1:12" s="65" customFormat="1" ht="51" customHeight="1" x14ac:dyDescent="0.15">
      <c r="A323" s="111"/>
      <c r="B323" s="346" t="s">
        <v>1049</v>
      </c>
      <c r="C323" s="338" t="s">
        <v>574</v>
      </c>
      <c r="D323" s="338" t="s">
        <v>575</v>
      </c>
      <c r="E323" s="339">
        <f>VLOOKUP(B323,'EN 54'!D6:H489,5,0)</f>
        <v>831</v>
      </c>
      <c r="F323" s="110" t="s">
        <v>699</v>
      </c>
      <c r="G323" s="341" t="s">
        <v>3</v>
      </c>
      <c r="H323" s="341"/>
      <c r="I323" s="341"/>
      <c r="J323" s="342" t="s">
        <v>845</v>
      </c>
      <c r="K323" s="343">
        <f>'Dodatkowa gwarancja'!$E$13</f>
        <v>17</v>
      </c>
      <c r="L323" s="347" t="s">
        <v>639</v>
      </c>
    </row>
    <row r="324" spans="1:12" s="65" customFormat="1" ht="51" customHeight="1" x14ac:dyDescent="0.15">
      <c r="A324" s="111"/>
      <c r="B324" s="346" t="s">
        <v>1050</v>
      </c>
      <c r="C324" s="338" t="s">
        <v>576</v>
      </c>
      <c r="D324" s="338" t="s">
        <v>577</v>
      </c>
      <c r="E324" s="339">
        <f>VLOOKUP(B324,'EN 54'!D7:H490,5,0)</f>
        <v>325</v>
      </c>
      <c r="F324" s="110" t="s">
        <v>699</v>
      </c>
      <c r="G324" s="341" t="s">
        <v>3</v>
      </c>
      <c r="H324" s="341"/>
      <c r="I324" s="341"/>
      <c r="J324" s="342" t="s">
        <v>845</v>
      </c>
      <c r="K324" s="343">
        <f>'Dodatkowa gwarancja'!$E$13</f>
        <v>17</v>
      </c>
      <c r="L324" s="347" t="s">
        <v>639</v>
      </c>
    </row>
    <row r="325" spans="1:12" s="65" customFormat="1" ht="51" customHeight="1" x14ac:dyDescent="0.15">
      <c r="A325" s="111"/>
      <c r="B325" s="346" t="s">
        <v>1051</v>
      </c>
      <c r="C325" s="338" t="s">
        <v>578</v>
      </c>
      <c r="D325" s="338" t="s">
        <v>143</v>
      </c>
      <c r="E325" s="339">
        <f>VLOOKUP(B325,'EN 54'!D8:H491,5,0)</f>
        <v>144</v>
      </c>
      <c r="F325" s="110" t="s">
        <v>699</v>
      </c>
      <c r="G325" s="341" t="s">
        <v>3</v>
      </c>
      <c r="H325" s="341"/>
      <c r="I325" s="341"/>
      <c r="J325" s="342" t="s">
        <v>845</v>
      </c>
      <c r="K325" s="343">
        <f>'Dodatkowa gwarancja'!$E$13</f>
        <v>17</v>
      </c>
      <c r="L325" s="347" t="s">
        <v>639</v>
      </c>
    </row>
    <row r="326" spans="1:12" s="65" customFormat="1" ht="51" customHeight="1" x14ac:dyDescent="0.15">
      <c r="A326" s="111"/>
      <c r="B326" s="348" t="s">
        <v>579</v>
      </c>
      <c r="C326" s="348" t="s">
        <v>580</v>
      </c>
      <c r="D326" s="338" t="s">
        <v>573</v>
      </c>
      <c r="E326" s="339">
        <f>VLOOKUP(B326,'EN 54'!D9:H492,5,0)</f>
        <v>189</v>
      </c>
      <c r="F326" s="110" t="s">
        <v>699</v>
      </c>
      <c r="G326" s="341" t="s">
        <v>3</v>
      </c>
      <c r="H326" s="341"/>
      <c r="I326" s="341"/>
      <c r="J326" s="342" t="s">
        <v>845</v>
      </c>
      <c r="K326" s="343">
        <f>'Dodatkowa gwarancja'!$E$13</f>
        <v>17</v>
      </c>
      <c r="L326" s="347" t="s">
        <v>639</v>
      </c>
    </row>
    <row r="327" spans="1:12" s="65" customFormat="1" ht="51" customHeight="1" x14ac:dyDescent="0.15">
      <c r="A327" s="111"/>
      <c r="B327" s="348" t="s">
        <v>581</v>
      </c>
      <c r="C327" s="348" t="s">
        <v>582</v>
      </c>
      <c r="D327" s="338" t="s">
        <v>575</v>
      </c>
      <c r="E327" s="339">
        <f>VLOOKUP(B327,'EN 54'!D10:H493,5,0)</f>
        <v>831</v>
      </c>
      <c r="F327" s="110" t="s">
        <v>699</v>
      </c>
      <c r="G327" s="341" t="s">
        <v>3</v>
      </c>
      <c r="H327" s="341"/>
      <c r="I327" s="341"/>
      <c r="J327" s="342" t="s">
        <v>845</v>
      </c>
      <c r="K327" s="343">
        <f>'Dodatkowa gwarancja'!$E$13</f>
        <v>17</v>
      </c>
      <c r="L327" s="347" t="s">
        <v>639</v>
      </c>
    </row>
    <row r="328" spans="1:12" s="65" customFormat="1" ht="51" customHeight="1" x14ac:dyDescent="0.15">
      <c r="A328" s="111"/>
      <c r="B328" s="348" t="s">
        <v>583</v>
      </c>
      <c r="C328" s="348" t="s">
        <v>584</v>
      </c>
      <c r="D328" s="338" t="s">
        <v>577</v>
      </c>
      <c r="E328" s="339">
        <f>VLOOKUP(B328,'EN 54'!D11:H494,5,0)</f>
        <v>325</v>
      </c>
      <c r="F328" s="110" t="s">
        <v>699</v>
      </c>
      <c r="G328" s="341" t="s">
        <v>3</v>
      </c>
      <c r="H328" s="341"/>
      <c r="I328" s="341"/>
      <c r="J328" s="342" t="s">
        <v>845</v>
      </c>
      <c r="K328" s="343">
        <f>'Dodatkowa gwarancja'!$E$13</f>
        <v>17</v>
      </c>
      <c r="L328" s="347" t="s">
        <v>639</v>
      </c>
    </row>
    <row r="329" spans="1:12" s="65" customFormat="1" ht="51" customHeight="1" x14ac:dyDescent="0.15">
      <c r="A329" s="111"/>
      <c r="B329" s="348" t="s">
        <v>585</v>
      </c>
      <c r="C329" s="348" t="s">
        <v>586</v>
      </c>
      <c r="D329" s="338" t="s">
        <v>143</v>
      </c>
      <c r="E329" s="339">
        <f>VLOOKUP(B329,'EN 54'!D12:H495,5,0)</f>
        <v>144</v>
      </c>
      <c r="F329" s="110" t="s">
        <v>699</v>
      </c>
      <c r="G329" s="341" t="s">
        <v>3</v>
      </c>
      <c r="H329" s="341"/>
      <c r="I329" s="341"/>
      <c r="J329" s="342" t="s">
        <v>845</v>
      </c>
      <c r="K329" s="343">
        <f>'Dodatkowa gwarancja'!$E$13</f>
        <v>17</v>
      </c>
      <c r="L329" s="347" t="s">
        <v>639</v>
      </c>
    </row>
    <row r="330" spans="1:12" s="65" customFormat="1" ht="19.5" customHeight="1" x14ac:dyDescent="0.2">
      <c r="A330" s="593" t="s">
        <v>587</v>
      </c>
      <c r="B330" s="594"/>
      <c r="C330" s="594"/>
      <c r="D330" s="594"/>
      <c r="E330" s="594"/>
      <c r="F330" s="594"/>
      <c r="G330" s="594"/>
      <c r="H330" s="594"/>
      <c r="I330" s="594"/>
      <c r="J330" s="594"/>
      <c r="K330" s="594"/>
      <c r="L330" s="595"/>
    </row>
    <row r="331" spans="1:12" s="65" customFormat="1" ht="16.5" customHeight="1" x14ac:dyDescent="0.2">
      <c r="A331" s="100" t="s">
        <v>666</v>
      </c>
      <c r="B331" s="100"/>
      <c r="C331" s="100"/>
      <c r="D331" s="100"/>
      <c r="E331" s="100"/>
      <c r="F331" s="100"/>
      <c r="G331" s="100"/>
      <c r="H331" s="100"/>
      <c r="I331" s="100"/>
      <c r="J331" s="100"/>
      <c r="K331" s="100"/>
      <c r="L331" s="100"/>
    </row>
    <row r="332" spans="1:12" s="65" customFormat="1" ht="51" customHeight="1" x14ac:dyDescent="0.15">
      <c r="A332" s="336"/>
      <c r="B332" s="337" t="s">
        <v>588</v>
      </c>
      <c r="C332" s="338" t="s">
        <v>589</v>
      </c>
      <c r="D332" s="338" t="s">
        <v>804</v>
      </c>
      <c r="E332" s="339">
        <f>VLOOKUP(B332,'EN 54'!D5:H488,5,0)</f>
        <v>174</v>
      </c>
      <c r="F332" s="340" t="s">
        <v>699</v>
      </c>
      <c r="G332" s="341" t="s">
        <v>3</v>
      </c>
      <c r="H332" s="341"/>
      <c r="I332" s="342" t="s">
        <v>796</v>
      </c>
      <c r="J332" s="342" t="s">
        <v>840</v>
      </c>
      <c r="K332" s="343">
        <f>'Dodatkowa gwarancja'!$E$8</f>
        <v>17</v>
      </c>
      <c r="L332" s="344" t="s">
        <v>639</v>
      </c>
    </row>
    <row r="333" spans="1:12" s="65" customFormat="1" ht="51" customHeight="1" x14ac:dyDescent="0.15">
      <c r="A333" s="345"/>
      <c r="B333" s="337" t="s">
        <v>590</v>
      </c>
      <c r="C333" s="338" t="s">
        <v>591</v>
      </c>
      <c r="D333" s="338" t="s">
        <v>805</v>
      </c>
      <c r="E333" s="339">
        <f>VLOOKUP(B333,'EN 54'!D6:H489,5,0)</f>
        <v>174</v>
      </c>
      <c r="F333" s="340" t="s">
        <v>699</v>
      </c>
      <c r="G333" s="341" t="s">
        <v>3</v>
      </c>
      <c r="H333" s="341"/>
      <c r="I333" s="342" t="s">
        <v>796</v>
      </c>
      <c r="J333" s="342" t="s">
        <v>840</v>
      </c>
      <c r="K333" s="343">
        <f>'Dodatkowa gwarancja'!$E$8</f>
        <v>17</v>
      </c>
      <c r="L333" s="344" t="s">
        <v>639</v>
      </c>
    </row>
    <row r="334" spans="1:12" ht="13.5" thickBot="1" x14ac:dyDescent="0.2">
      <c r="A334" s="600" t="s">
        <v>592</v>
      </c>
      <c r="B334" s="601"/>
      <c r="C334" s="601"/>
      <c r="D334" s="601"/>
      <c r="E334" s="601"/>
      <c r="F334" s="601"/>
      <c r="G334" s="601"/>
      <c r="H334" s="601"/>
      <c r="I334" s="601"/>
      <c r="J334" s="601"/>
      <c r="K334" s="601"/>
      <c r="L334" s="602"/>
    </row>
    <row r="335" spans="1:12" x14ac:dyDescent="0.15">
      <c r="A335" s="104"/>
      <c r="B335" s="101"/>
      <c r="C335" s="105"/>
      <c r="D335" s="102"/>
      <c r="E335" s="1"/>
      <c r="F335" s="1"/>
      <c r="G335" s="81"/>
      <c r="H335" s="81"/>
      <c r="I335" s="81"/>
      <c r="J335" s="81"/>
      <c r="K335" s="81"/>
      <c r="L335" s="103"/>
    </row>
    <row r="336" spans="1:12" x14ac:dyDescent="0.15">
      <c r="A336" s="66" t="s">
        <v>593</v>
      </c>
      <c r="B336" s="87"/>
      <c r="C336" s="2"/>
      <c r="G336" s="82"/>
      <c r="H336" s="82"/>
      <c r="I336" s="82"/>
      <c r="J336" s="82"/>
      <c r="K336" s="82"/>
      <c r="L336" s="5"/>
    </row>
    <row r="337" spans="1:12" x14ac:dyDescent="0.15">
      <c r="A337" s="91" t="s">
        <v>594</v>
      </c>
      <c r="B337" s="92"/>
      <c r="C337" s="6"/>
      <c r="G337" s="82"/>
      <c r="H337" s="82"/>
      <c r="I337" s="82"/>
      <c r="J337" s="82"/>
      <c r="K337" s="82"/>
      <c r="L337" s="5"/>
    </row>
    <row r="338" spans="1:12" x14ac:dyDescent="0.15">
      <c r="A338" s="93" t="s">
        <v>595</v>
      </c>
      <c r="B338" s="94"/>
      <c r="C338" s="6"/>
    </row>
    <row r="339" spans="1:12" x14ac:dyDescent="0.15">
      <c r="A339" s="95" t="s">
        <v>596</v>
      </c>
      <c r="B339" s="96"/>
      <c r="C339" s="88"/>
    </row>
    <row r="340" spans="1:12" x14ac:dyDescent="0.15">
      <c r="A340" s="67" t="s">
        <v>597</v>
      </c>
      <c r="B340" s="8"/>
      <c r="C340" s="89"/>
      <c r="D340" s="9"/>
      <c r="E340" s="10"/>
      <c r="F340" s="10"/>
      <c r="G340" s="84"/>
      <c r="H340" s="84"/>
      <c r="I340" s="84"/>
      <c r="J340" s="84"/>
      <c r="K340" s="84"/>
      <c r="L340" s="11"/>
    </row>
    <row r="341" spans="1:12" x14ac:dyDescent="0.15">
      <c r="A341" s="50" t="s">
        <v>598</v>
      </c>
      <c r="B341" s="87"/>
      <c r="C341" s="2"/>
      <c r="G341" s="82"/>
      <c r="H341" s="82"/>
      <c r="I341" s="82"/>
      <c r="J341" s="82"/>
      <c r="K341" s="82"/>
      <c r="L341" s="5"/>
    </row>
    <row r="342" spans="1:12" x14ac:dyDescent="0.15">
      <c r="B342" s="87"/>
      <c r="C342" s="2"/>
      <c r="G342" s="82"/>
      <c r="H342" s="82"/>
      <c r="I342" s="82"/>
      <c r="J342" s="82"/>
      <c r="K342" s="82"/>
      <c r="L342" s="5"/>
    </row>
    <row r="343" spans="1:12" x14ac:dyDescent="0.15">
      <c r="B343" s="87"/>
      <c r="C343" s="2"/>
      <c r="G343" s="82"/>
      <c r="H343" s="82"/>
      <c r="I343" s="82"/>
      <c r="J343" s="82"/>
      <c r="K343" s="82"/>
      <c r="L343" s="5"/>
    </row>
    <row r="344" spans="1:12" x14ac:dyDescent="0.15">
      <c r="B344" s="87"/>
      <c r="C344" s="2"/>
      <c r="G344" s="82"/>
      <c r="H344" s="82"/>
      <c r="I344" s="82"/>
      <c r="J344" s="82"/>
      <c r="K344" s="82"/>
      <c r="L344" s="5"/>
    </row>
    <row r="345" spans="1:12" x14ac:dyDescent="0.15">
      <c r="B345" s="87"/>
      <c r="C345" s="2"/>
      <c r="G345" s="82"/>
      <c r="H345" s="82"/>
      <c r="I345" s="82"/>
      <c r="J345" s="82"/>
      <c r="K345" s="82"/>
      <c r="L345" s="5"/>
    </row>
  </sheetData>
  <sheetProtection formatCells="0" formatColumns="0" formatRows="0" insertColumns="0" insertRows="0" insertHyperlinks="0" deleteColumns="0" deleteRows="0" pivotTables="0"/>
  <mergeCells count="19">
    <mergeCell ref="A119:L119"/>
    <mergeCell ref="A314:A316"/>
    <mergeCell ref="A5:L5"/>
    <mergeCell ref="A160:L160"/>
    <mergeCell ref="A175:L175"/>
    <mergeCell ref="A196:L196"/>
    <mergeCell ref="A2:L3"/>
    <mergeCell ref="A334:L334"/>
    <mergeCell ref="A69:L69"/>
    <mergeCell ref="A93:L93"/>
    <mergeCell ref="A67:L67"/>
    <mergeCell ref="A10:L10"/>
    <mergeCell ref="A222:L222"/>
    <mergeCell ref="A230:L230"/>
    <mergeCell ref="A244:L244"/>
    <mergeCell ref="A249:L249"/>
    <mergeCell ref="A313:L313"/>
    <mergeCell ref="A320:L320"/>
    <mergeCell ref="A330:L330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7"/>
  <sheetViews>
    <sheetView topLeftCell="A34" zoomScale="130" zoomScaleNormal="130" workbookViewId="0">
      <selection activeCell="D8" sqref="D8"/>
    </sheetView>
  </sheetViews>
  <sheetFormatPr defaultRowHeight="12.75" x14ac:dyDescent="0.2"/>
  <cols>
    <col min="1" max="1" width="15" customWidth="1"/>
    <col min="2" max="2" width="16.28515625" customWidth="1"/>
    <col min="3" max="3" width="52.28515625" customWidth="1"/>
    <col min="4" max="4" width="20" customWidth="1"/>
    <col min="5" max="5" width="20.28515625" customWidth="1"/>
    <col min="6" max="6" width="19.7109375" customWidth="1"/>
    <col min="7" max="7" width="13.5703125" customWidth="1"/>
    <col min="8" max="8" width="45.28515625" customWidth="1"/>
    <col min="12" max="12" width="15" customWidth="1"/>
    <col min="16" max="16" width="11.28515625" bestFit="1" customWidth="1"/>
    <col min="17" max="17" width="13.7109375" customWidth="1"/>
    <col min="19" max="19" width="12.140625" customWidth="1"/>
  </cols>
  <sheetData>
    <row r="1" spans="1:17" ht="9" customHeight="1" x14ac:dyDescent="0.2">
      <c r="A1" s="90"/>
      <c r="B1" s="12"/>
      <c r="C1" s="3"/>
      <c r="D1" s="4"/>
      <c r="E1" s="4"/>
      <c r="F1" s="4"/>
      <c r="G1" s="4"/>
    </row>
    <row r="2" spans="1:17" ht="12.75" customHeight="1" x14ac:dyDescent="0.2">
      <c r="A2" s="609" t="s">
        <v>973</v>
      </c>
      <c r="B2" s="609"/>
      <c r="C2" s="609"/>
      <c r="D2" s="609"/>
      <c r="E2" s="609"/>
      <c r="F2" s="609"/>
      <c r="G2" s="609"/>
      <c r="H2" s="609"/>
    </row>
    <row r="3" spans="1:17" ht="41.25" customHeight="1" x14ac:dyDescent="0.2">
      <c r="A3" s="610"/>
      <c r="B3" s="610"/>
      <c r="C3" s="610"/>
      <c r="D3" s="610"/>
      <c r="E3" s="610"/>
      <c r="F3" s="610"/>
      <c r="G3" s="610"/>
      <c r="H3" s="610"/>
    </row>
    <row r="4" spans="1:17" ht="25.5" x14ac:dyDescent="0.2">
      <c r="A4" s="97" t="s">
        <v>0</v>
      </c>
      <c r="B4" s="97" t="s">
        <v>1</v>
      </c>
      <c r="C4" s="97" t="s">
        <v>2</v>
      </c>
      <c r="D4" s="98" t="s">
        <v>776</v>
      </c>
      <c r="E4" s="98" t="s">
        <v>2686</v>
      </c>
      <c r="F4" s="98" t="s">
        <v>776</v>
      </c>
      <c r="G4" s="99" t="s">
        <v>777</v>
      </c>
      <c r="H4" s="98" t="s">
        <v>906</v>
      </c>
    </row>
    <row r="5" spans="1:17" x14ac:dyDescent="0.2">
      <c r="A5" s="611"/>
      <c r="B5" s="611"/>
      <c r="C5" s="611"/>
      <c r="D5" s="611"/>
      <c r="E5" s="611"/>
      <c r="F5" s="611"/>
      <c r="G5" s="611"/>
      <c r="H5" s="611"/>
    </row>
    <row r="6" spans="1:17" ht="16.5" customHeight="1" x14ac:dyDescent="0.2">
      <c r="A6" s="504" t="s">
        <v>1066</v>
      </c>
      <c r="B6" s="505" t="s">
        <v>907</v>
      </c>
      <c r="C6" s="505" t="s">
        <v>908</v>
      </c>
      <c r="D6" s="339">
        <v>4191</v>
      </c>
      <c r="E6" s="339">
        <f>D6/4.25</f>
        <v>986.11764705882354</v>
      </c>
      <c r="F6" s="339">
        <f>ROUND(ROUND(E6*4.8,2),0)</f>
        <v>4733</v>
      </c>
      <c r="G6" s="339" t="s">
        <v>699</v>
      </c>
      <c r="H6" s="339"/>
      <c r="O6" s="114"/>
    </row>
    <row r="7" spans="1:17" x14ac:dyDescent="0.2">
      <c r="A7" s="504" t="s">
        <v>1067</v>
      </c>
      <c r="B7" s="505" t="s">
        <v>909</v>
      </c>
      <c r="C7" s="505" t="s">
        <v>910</v>
      </c>
      <c r="D7" s="339">
        <v>5272</v>
      </c>
      <c r="E7" s="339">
        <f t="shared" ref="E7:E41" si="0">D7/4.25</f>
        <v>1240.4705882352941</v>
      </c>
      <c r="F7" s="339">
        <f t="shared" ref="F7:F41" si="1">ROUND(ROUND(E7*4.8,2),0)</f>
        <v>5954</v>
      </c>
      <c r="G7" s="339" t="s">
        <v>699</v>
      </c>
      <c r="H7" s="339"/>
      <c r="O7" s="115"/>
    </row>
    <row r="8" spans="1:17" x14ac:dyDescent="0.2">
      <c r="A8" s="504" t="s">
        <v>1068</v>
      </c>
      <c r="B8" s="505" t="s">
        <v>911</v>
      </c>
      <c r="C8" s="375" t="s">
        <v>912</v>
      </c>
      <c r="D8" s="339">
        <v>1993</v>
      </c>
      <c r="E8" s="339">
        <f t="shared" si="0"/>
        <v>468.94117647058823</v>
      </c>
      <c r="F8" s="339">
        <f t="shared" si="1"/>
        <v>2251</v>
      </c>
      <c r="G8" s="339" t="s">
        <v>699</v>
      </c>
      <c r="H8" s="339"/>
      <c r="O8" s="114"/>
    </row>
    <row r="9" spans="1:17" x14ac:dyDescent="0.2">
      <c r="A9" s="504" t="s">
        <v>1069</v>
      </c>
      <c r="B9" s="505" t="s">
        <v>913</v>
      </c>
      <c r="C9" s="505" t="s">
        <v>914</v>
      </c>
      <c r="D9" s="339">
        <v>893</v>
      </c>
      <c r="E9" s="339">
        <f t="shared" si="0"/>
        <v>210.11764705882354</v>
      </c>
      <c r="F9" s="339">
        <f t="shared" si="1"/>
        <v>1009</v>
      </c>
      <c r="G9" s="339" t="s">
        <v>699</v>
      </c>
      <c r="H9" s="339"/>
      <c r="O9" s="114"/>
    </row>
    <row r="10" spans="1:17" x14ac:dyDescent="0.2">
      <c r="A10" s="504" t="s">
        <v>1070</v>
      </c>
      <c r="B10" s="506" t="s">
        <v>915</v>
      </c>
      <c r="C10" s="505" t="s">
        <v>916</v>
      </c>
      <c r="D10" s="339">
        <v>2328</v>
      </c>
      <c r="E10" s="339">
        <f t="shared" si="0"/>
        <v>547.76470588235293</v>
      </c>
      <c r="F10" s="339">
        <f t="shared" si="1"/>
        <v>2629</v>
      </c>
      <c r="G10" s="339" t="s">
        <v>699</v>
      </c>
      <c r="H10" s="339"/>
      <c r="O10" s="114"/>
    </row>
    <row r="11" spans="1:17" ht="21" x14ac:dyDescent="0.2">
      <c r="A11" s="504" t="s">
        <v>1071</v>
      </c>
      <c r="B11" s="505" t="s">
        <v>917</v>
      </c>
      <c r="C11" s="505" t="s">
        <v>918</v>
      </c>
      <c r="D11" s="339">
        <v>93</v>
      </c>
      <c r="E11" s="339">
        <f t="shared" si="0"/>
        <v>21.882352941176471</v>
      </c>
      <c r="F11" s="339">
        <f t="shared" si="1"/>
        <v>105</v>
      </c>
      <c r="G11" s="339" t="s">
        <v>699</v>
      </c>
      <c r="H11" s="112" t="s">
        <v>736</v>
      </c>
      <c r="O11" s="115"/>
    </row>
    <row r="12" spans="1:17" ht="21" x14ac:dyDescent="0.2">
      <c r="A12" s="504" t="s">
        <v>1072</v>
      </c>
      <c r="B12" s="505" t="s">
        <v>919</v>
      </c>
      <c r="C12" s="505" t="s">
        <v>920</v>
      </c>
      <c r="D12" s="339">
        <v>93</v>
      </c>
      <c r="E12" s="339">
        <f t="shared" si="0"/>
        <v>21.882352941176471</v>
      </c>
      <c r="F12" s="339">
        <f t="shared" si="1"/>
        <v>105</v>
      </c>
      <c r="G12" s="339" t="s">
        <v>699</v>
      </c>
      <c r="H12" s="112" t="s">
        <v>1061</v>
      </c>
      <c r="M12" s="114"/>
    </row>
    <row r="13" spans="1:17" ht="21" x14ac:dyDescent="0.2">
      <c r="A13" s="504" t="s">
        <v>1073</v>
      </c>
      <c r="B13" s="505" t="s">
        <v>921</v>
      </c>
      <c r="C13" s="505" t="s">
        <v>922</v>
      </c>
      <c r="D13" s="339">
        <v>93</v>
      </c>
      <c r="E13" s="339">
        <f t="shared" si="0"/>
        <v>21.882352941176471</v>
      </c>
      <c r="F13" s="339">
        <f t="shared" si="1"/>
        <v>105</v>
      </c>
      <c r="G13" s="339" t="s">
        <v>699</v>
      </c>
      <c r="H13" s="112" t="s">
        <v>1061</v>
      </c>
    </row>
    <row r="14" spans="1:17" ht="21" x14ac:dyDescent="0.2">
      <c r="A14" s="504" t="s">
        <v>1074</v>
      </c>
      <c r="B14" s="505" t="s">
        <v>923</v>
      </c>
      <c r="C14" s="505" t="s">
        <v>924</v>
      </c>
      <c r="D14" s="339">
        <v>93</v>
      </c>
      <c r="E14" s="339">
        <f t="shared" si="0"/>
        <v>21.882352941176471</v>
      </c>
      <c r="F14" s="339">
        <f t="shared" si="1"/>
        <v>105</v>
      </c>
      <c r="G14" s="339" t="s">
        <v>699</v>
      </c>
      <c r="H14" s="112" t="s">
        <v>1061</v>
      </c>
    </row>
    <row r="15" spans="1:17" ht="21" x14ac:dyDescent="0.2">
      <c r="A15" s="504" t="s">
        <v>1075</v>
      </c>
      <c r="B15" s="505" t="s">
        <v>925</v>
      </c>
      <c r="C15" s="505" t="s">
        <v>926</v>
      </c>
      <c r="D15" s="339">
        <v>93</v>
      </c>
      <c r="E15" s="339">
        <f t="shared" si="0"/>
        <v>21.882352941176471</v>
      </c>
      <c r="F15" s="339">
        <f t="shared" si="1"/>
        <v>105</v>
      </c>
      <c r="G15" s="339" t="s">
        <v>699</v>
      </c>
      <c r="H15" s="112" t="s">
        <v>1061</v>
      </c>
      <c r="Q15" s="114"/>
    </row>
    <row r="16" spans="1:17" ht="21" x14ac:dyDescent="0.2">
      <c r="A16" s="504" t="s">
        <v>1076</v>
      </c>
      <c r="B16" s="505" t="s">
        <v>927</v>
      </c>
      <c r="C16" s="505" t="s">
        <v>928</v>
      </c>
      <c r="D16" s="339">
        <v>93</v>
      </c>
      <c r="E16" s="339">
        <f t="shared" si="0"/>
        <v>21.882352941176471</v>
      </c>
      <c r="F16" s="339">
        <f t="shared" si="1"/>
        <v>105</v>
      </c>
      <c r="G16" s="339" t="s">
        <v>699</v>
      </c>
      <c r="H16" s="112" t="s">
        <v>1061</v>
      </c>
    </row>
    <row r="17" spans="1:13" ht="21" x14ac:dyDescent="0.2">
      <c r="A17" s="504" t="s">
        <v>1077</v>
      </c>
      <c r="B17" s="505" t="s">
        <v>929</v>
      </c>
      <c r="C17" s="505" t="s">
        <v>930</v>
      </c>
      <c r="D17" s="339">
        <v>93</v>
      </c>
      <c r="E17" s="339">
        <f t="shared" si="0"/>
        <v>21.882352941176471</v>
      </c>
      <c r="F17" s="339">
        <f t="shared" si="1"/>
        <v>105</v>
      </c>
      <c r="G17" s="339" t="s">
        <v>699</v>
      </c>
      <c r="H17" s="112" t="s">
        <v>1061</v>
      </c>
    </row>
    <row r="18" spans="1:13" ht="21" x14ac:dyDescent="0.2">
      <c r="A18" s="504" t="s">
        <v>1078</v>
      </c>
      <c r="B18" s="505" t="s">
        <v>931</v>
      </c>
      <c r="C18" s="505" t="s">
        <v>932</v>
      </c>
      <c r="D18" s="339">
        <v>93</v>
      </c>
      <c r="E18" s="339">
        <f t="shared" si="0"/>
        <v>21.882352941176471</v>
      </c>
      <c r="F18" s="339">
        <f t="shared" si="1"/>
        <v>105</v>
      </c>
      <c r="G18" s="339" t="s">
        <v>699</v>
      </c>
      <c r="H18" s="112" t="s">
        <v>1061</v>
      </c>
    </row>
    <row r="19" spans="1:13" ht="21" x14ac:dyDescent="0.2">
      <c r="A19" s="504" t="s">
        <v>1079</v>
      </c>
      <c r="B19" s="505" t="s">
        <v>933</v>
      </c>
      <c r="C19" s="505" t="s">
        <v>934</v>
      </c>
      <c r="D19" s="339">
        <v>93</v>
      </c>
      <c r="E19" s="339">
        <f t="shared" si="0"/>
        <v>21.882352941176471</v>
      </c>
      <c r="F19" s="339">
        <f t="shared" si="1"/>
        <v>105</v>
      </c>
      <c r="G19" s="339" t="s">
        <v>699</v>
      </c>
      <c r="H19" s="112" t="s">
        <v>1061</v>
      </c>
    </row>
    <row r="20" spans="1:13" ht="21" x14ac:dyDescent="0.2">
      <c r="A20" s="504" t="s">
        <v>1080</v>
      </c>
      <c r="B20" s="505" t="s">
        <v>935</v>
      </c>
      <c r="C20" s="505" t="s">
        <v>936</v>
      </c>
      <c r="D20" s="339">
        <v>93</v>
      </c>
      <c r="E20" s="339">
        <f t="shared" si="0"/>
        <v>21.882352941176471</v>
      </c>
      <c r="F20" s="339">
        <f t="shared" si="1"/>
        <v>105</v>
      </c>
      <c r="G20" s="339" t="s">
        <v>699</v>
      </c>
      <c r="H20" s="112" t="s">
        <v>1061</v>
      </c>
    </row>
    <row r="21" spans="1:13" ht="21" x14ac:dyDescent="0.2">
      <c r="A21" s="504" t="s">
        <v>1081</v>
      </c>
      <c r="B21" s="505" t="s">
        <v>937</v>
      </c>
      <c r="C21" s="505" t="s">
        <v>938</v>
      </c>
      <c r="D21" s="339">
        <v>93</v>
      </c>
      <c r="E21" s="339">
        <f t="shared" si="0"/>
        <v>21.882352941176471</v>
      </c>
      <c r="F21" s="339">
        <f t="shared" si="1"/>
        <v>105</v>
      </c>
      <c r="G21" s="339" t="s">
        <v>699</v>
      </c>
      <c r="H21" s="112" t="s">
        <v>1061</v>
      </c>
    </row>
    <row r="22" spans="1:13" ht="21" x14ac:dyDescent="0.2">
      <c r="A22" s="504" t="s">
        <v>1082</v>
      </c>
      <c r="B22" s="505" t="s">
        <v>939</v>
      </c>
      <c r="C22" s="505" t="s">
        <v>940</v>
      </c>
      <c r="D22" s="339">
        <v>93</v>
      </c>
      <c r="E22" s="339">
        <f t="shared" si="0"/>
        <v>21.882352941176471</v>
      </c>
      <c r="F22" s="339">
        <f t="shared" si="1"/>
        <v>105</v>
      </c>
      <c r="G22" s="339" t="s">
        <v>699</v>
      </c>
      <c r="H22" s="112" t="s">
        <v>1061</v>
      </c>
    </row>
    <row r="23" spans="1:13" ht="21" x14ac:dyDescent="0.2">
      <c r="A23" s="504" t="s">
        <v>1083</v>
      </c>
      <c r="B23" s="505" t="s">
        <v>941</v>
      </c>
      <c r="C23" s="505" t="s">
        <v>942</v>
      </c>
      <c r="D23" s="339">
        <v>93</v>
      </c>
      <c r="E23" s="339">
        <f t="shared" si="0"/>
        <v>21.882352941176471</v>
      </c>
      <c r="F23" s="339">
        <f t="shared" si="1"/>
        <v>105</v>
      </c>
      <c r="G23" s="339" t="s">
        <v>699</v>
      </c>
      <c r="H23" s="112" t="s">
        <v>1061</v>
      </c>
    </row>
    <row r="24" spans="1:13" ht="21" x14ac:dyDescent="0.2">
      <c r="A24" s="504" t="s">
        <v>1084</v>
      </c>
      <c r="B24" s="505" t="s">
        <v>943</v>
      </c>
      <c r="C24" s="505" t="s">
        <v>944</v>
      </c>
      <c r="D24" s="339">
        <v>93</v>
      </c>
      <c r="E24" s="339">
        <f t="shared" si="0"/>
        <v>21.882352941176471</v>
      </c>
      <c r="F24" s="339">
        <f t="shared" si="1"/>
        <v>105</v>
      </c>
      <c r="G24" s="339" t="s">
        <v>699</v>
      </c>
      <c r="H24" s="112" t="s">
        <v>1061</v>
      </c>
    </row>
    <row r="25" spans="1:13" ht="21" x14ac:dyDescent="0.2">
      <c r="A25" s="504" t="s">
        <v>1085</v>
      </c>
      <c r="B25" s="505" t="s">
        <v>945</v>
      </c>
      <c r="C25" s="505" t="s">
        <v>946</v>
      </c>
      <c r="D25" s="339">
        <v>93</v>
      </c>
      <c r="E25" s="339">
        <f t="shared" si="0"/>
        <v>21.882352941176471</v>
      </c>
      <c r="F25" s="339">
        <f t="shared" si="1"/>
        <v>105</v>
      </c>
      <c r="G25" s="339" t="s">
        <v>699</v>
      </c>
      <c r="H25" s="112" t="s">
        <v>1061</v>
      </c>
      <c r="L25" s="116"/>
      <c r="M25" s="116"/>
    </row>
    <row r="26" spans="1:13" ht="21" x14ac:dyDescent="0.2">
      <c r="A26" s="504" t="s">
        <v>1086</v>
      </c>
      <c r="B26" s="505" t="s">
        <v>947</v>
      </c>
      <c r="C26" s="505" t="s">
        <v>948</v>
      </c>
      <c r="D26" s="339">
        <v>93</v>
      </c>
      <c r="E26" s="339">
        <f t="shared" si="0"/>
        <v>21.882352941176471</v>
      </c>
      <c r="F26" s="339">
        <f t="shared" si="1"/>
        <v>105</v>
      </c>
      <c r="G26" s="339" t="s">
        <v>699</v>
      </c>
      <c r="H26" s="112" t="s">
        <v>1061</v>
      </c>
    </row>
    <row r="27" spans="1:13" ht="21" x14ac:dyDescent="0.2">
      <c r="A27" s="504" t="s">
        <v>1087</v>
      </c>
      <c r="B27" s="505" t="s">
        <v>949</v>
      </c>
      <c r="C27" s="507" t="s">
        <v>950</v>
      </c>
      <c r="D27" s="339">
        <v>93</v>
      </c>
      <c r="E27" s="339">
        <f t="shared" si="0"/>
        <v>21.882352941176471</v>
      </c>
      <c r="F27" s="339">
        <f t="shared" si="1"/>
        <v>105</v>
      </c>
      <c r="G27" s="339" t="s">
        <v>699</v>
      </c>
      <c r="H27" s="112" t="s">
        <v>1061</v>
      </c>
    </row>
    <row r="28" spans="1:13" ht="21" x14ac:dyDescent="0.2">
      <c r="A28" s="504" t="s">
        <v>1088</v>
      </c>
      <c r="B28" s="505" t="s">
        <v>951</v>
      </c>
      <c r="C28" s="508" t="s">
        <v>952</v>
      </c>
      <c r="D28" s="339">
        <v>64</v>
      </c>
      <c r="E28" s="339">
        <f t="shared" si="0"/>
        <v>15.058823529411764</v>
      </c>
      <c r="F28" s="339">
        <f t="shared" si="1"/>
        <v>72</v>
      </c>
      <c r="G28" s="339" t="s">
        <v>699</v>
      </c>
      <c r="H28" s="112" t="s">
        <v>1061</v>
      </c>
    </row>
    <row r="29" spans="1:13" x14ac:dyDescent="0.2">
      <c r="A29" s="504" t="s">
        <v>1089</v>
      </c>
      <c r="B29" s="505" t="s">
        <v>953</v>
      </c>
      <c r="C29" s="508" t="s">
        <v>954</v>
      </c>
      <c r="D29" s="339">
        <v>39</v>
      </c>
      <c r="E29" s="339">
        <f t="shared" si="0"/>
        <v>9.1764705882352935</v>
      </c>
      <c r="F29" s="339">
        <f t="shared" si="1"/>
        <v>44</v>
      </c>
      <c r="G29" s="339" t="s">
        <v>699</v>
      </c>
      <c r="H29" s="339"/>
    </row>
    <row r="30" spans="1:13" x14ac:dyDescent="0.2">
      <c r="A30" s="504" t="s">
        <v>1090</v>
      </c>
      <c r="B30" s="375" t="s">
        <v>955</v>
      </c>
      <c r="C30" s="507" t="s">
        <v>956</v>
      </c>
      <c r="D30" s="339">
        <v>890</v>
      </c>
      <c r="E30" s="339">
        <f t="shared" si="0"/>
        <v>209.41176470588235</v>
      </c>
      <c r="F30" s="339">
        <f t="shared" si="1"/>
        <v>1005</v>
      </c>
      <c r="G30" s="339" t="s">
        <v>699</v>
      </c>
      <c r="H30" s="339"/>
    </row>
    <row r="31" spans="1:13" x14ac:dyDescent="0.2">
      <c r="A31" s="504" t="s">
        <v>1091</v>
      </c>
      <c r="B31" s="375" t="s">
        <v>957</v>
      </c>
      <c r="C31" s="508" t="s">
        <v>958</v>
      </c>
      <c r="D31" s="339">
        <v>267</v>
      </c>
      <c r="E31" s="339">
        <f t="shared" si="0"/>
        <v>62.823529411764703</v>
      </c>
      <c r="F31" s="339">
        <f t="shared" si="1"/>
        <v>302</v>
      </c>
      <c r="G31" s="339" t="s">
        <v>699</v>
      </c>
      <c r="H31" s="339"/>
    </row>
    <row r="32" spans="1:13" x14ac:dyDescent="0.2">
      <c r="A32" s="504" t="s">
        <v>1092</v>
      </c>
      <c r="B32" s="375" t="s">
        <v>959</v>
      </c>
      <c r="C32" s="508" t="s">
        <v>960</v>
      </c>
      <c r="D32" s="339">
        <v>793</v>
      </c>
      <c r="E32" s="339">
        <f t="shared" si="0"/>
        <v>186.58823529411765</v>
      </c>
      <c r="F32" s="339">
        <f t="shared" si="1"/>
        <v>896</v>
      </c>
      <c r="G32" s="339" t="s">
        <v>699</v>
      </c>
      <c r="H32" s="339"/>
    </row>
    <row r="33" spans="1:20" x14ac:dyDescent="0.2">
      <c r="A33" s="504" t="s">
        <v>1093</v>
      </c>
      <c r="B33" s="375" t="s">
        <v>961</v>
      </c>
      <c r="C33" s="508" t="s">
        <v>962</v>
      </c>
      <c r="D33" s="339">
        <v>11109</v>
      </c>
      <c r="E33" s="339">
        <f t="shared" si="0"/>
        <v>2613.8823529411766</v>
      </c>
      <c r="F33" s="339">
        <f t="shared" si="1"/>
        <v>12547</v>
      </c>
      <c r="G33" s="339" t="s">
        <v>699</v>
      </c>
      <c r="H33" s="509" t="s">
        <v>1114</v>
      </c>
    </row>
    <row r="34" spans="1:20" x14ac:dyDescent="0.2">
      <c r="A34" s="504" t="s">
        <v>1094</v>
      </c>
      <c r="B34" s="375" t="s">
        <v>963</v>
      </c>
      <c r="C34" s="508" t="s">
        <v>964</v>
      </c>
      <c r="D34" s="339">
        <v>6767</v>
      </c>
      <c r="E34" s="339">
        <f t="shared" si="0"/>
        <v>1592.2352941176471</v>
      </c>
      <c r="F34" s="339">
        <f t="shared" si="1"/>
        <v>7643</v>
      </c>
      <c r="G34" s="339" t="s">
        <v>699</v>
      </c>
      <c r="H34" s="339"/>
    </row>
    <row r="35" spans="1:20" x14ac:dyDescent="0.2">
      <c r="A35" s="504" t="s">
        <v>1095</v>
      </c>
      <c r="B35" s="375" t="s">
        <v>965</v>
      </c>
      <c r="C35" s="508" t="s">
        <v>964</v>
      </c>
      <c r="D35" s="339">
        <v>21946</v>
      </c>
      <c r="E35" s="339">
        <f t="shared" si="0"/>
        <v>5163.7647058823532</v>
      </c>
      <c r="F35" s="339">
        <f t="shared" si="1"/>
        <v>24786</v>
      </c>
      <c r="G35" s="339" t="s">
        <v>699</v>
      </c>
      <c r="H35" s="339"/>
    </row>
    <row r="36" spans="1:20" x14ac:dyDescent="0.2">
      <c r="A36" s="504" t="s">
        <v>1096</v>
      </c>
      <c r="B36" s="375" t="s">
        <v>966</v>
      </c>
      <c r="C36" s="508" t="s">
        <v>964</v>
      </c>
      <c r="D36" s="339">
        <v>4939</v>
      </c>
      <c r="E36" s="339">
        <f t="shared" si="0"/>
        <v>1162.1176470588234</v>
      </c>
      <c r="F36" s="339">
        <f t="shared" si="1"/>
        <v>5578</v>
      </c>
      <c r="G36" s="339" t="s">
        <v>699</v>
      </c>
      <c r="H36" s="339"/>
    </row>
    <row r="37" spans="1:20" x14ac:dyDescent="0.2">
      <c r="A37" s="504" t="s">
        <v>1097</v>
      </c>
      <c r="B37" s="375" t="s">
        <v>967</v>
      </c>
      <c r="C37" s="508" t="s">
        <v>968</v>
      </c>
      <c r="D37" s="339">
        <v>29074</v>
      </c>
      <c r="E37" s="339">
        <f t="shared" si="0"/>
        <v>6840.9411764705883</v>
      </c>
      <c r="F37" s="339">
        <f t="shared" si="1"/>
        <v>32837</v>
      </c>
      <c r="G37" s="339" t="s">
        <v>699</v>
      </c>
      <c r="H37" s="509" t="s">
        <v>1114</v>
      </c>
      <c r="P37" s="117"/>
      <c r="Q37" s="118"/>
      <c r="S37" s="117"/>
      <c r="T37" s="114"/>
    </row>
    <row r="38" spans="1:20" x14ac:dyDescent="0.2">
      <c r="A38" s="504" t="s">
        <v>1098</v>
      </c>
      <c r="B38" s="375" t="s">
        <v>969</v>
      </c>
      <c r="C38" s="508" t="s">
        <v>970</v>
      </c>
      <c r="D38" s="339">
        <v>6767</v>
      </c>
      <c r="E38" s="339">
        <f t="shared" si="0"/>
        <v>1592.2352941176471</v>
      </c>
      <c r="F38" s="339">
        <f t="shared" si="1"/>
        <v>7643</v>
      </c>
      <c r="G38" s="339" t="s">
        <v>699</v>
      </c>
      <c r="H38" s="339"/>
    </row>
    <row r="39" spans="1:20" x14ac:dyDescent="0.2">
      <c r="A39" s="504" t="s">
        <v>1099</v>
      </c>
      <c r="B39" s="375" t="s">
        <v>971</v>
      </c>
      <c r="C39" s="508" t="s">
        <v>970</v>
      </c>
      <c r="D39" s="339">
        <v>21946</v>
      </c>
      <c r="E39" s="339">
        <f t="shared" si="0"/>
        <v>5163.7647058823532</v>
      </c>
      <c r="F39" s="339">
        <f t="shared" si="1"/>
        <v>24786</v>
      </c>
      <c r="G39" s="339" t="s">
        <v>699</v>
      </c>
      <c r="H39" s="339"/>
    </row>
    <row r="40" spans="1:20" x14ac:dyDescent="0.2">
      <c r="A40" s="504" t="s">
        <v>1100</v>
      </c>
      <c r="B40" s="375" t="s">
        <v>972</v>
      </c>
      <c r="C40" s="508" t="s">
        <v>970</v>
      </c>
      <c r="D40" s="339">
        <v>4939</v>
      </c>
      <c r="E40" s="339">
        <f t="shared" si="0"/>
        <v>1162.1176470588234</v>
      </c>
      <c r="F40" s="339">
        <f t="shared" si="1"/>
        <v>5578</v>
      </c>
      <c r="G40" s="339" t="s">
        <v>699</v>
      </c>
      <c r="H40" s="339"/>
    </row>
    <row r="41" spans="1:20" x14ac:dyDescent="0.2">
      <c r="A41" s="504" t="s">
        <v>1113</v>
      </c>
      <c r="B41" s="375" t="s">
        <v>1111</v>
      </c>
      <c r="C41" s="508" t="s">
        <v>1112</v>
      </c>
      <c r="D41" s="339">
        <v>133</v>
      </c>
      <c r="E41" s="339">
        <f t="shared" si="0"/>
        <v>31.294117647058822</v>
      </c>
      <c r="F41" s="339">
        <f t="shared" si="1"/>
        <v>150</v>
      </c>
      <c r="G41" s="339" t="s">
        <v>699</v>
      </c>
      <c r="H41" s="339"/>
    </row>
    <row r="42" spans="1:20" x14ac:dyDescent="0.2">
      <c r="P42" s="117"/>
      <c r="Q42" s="118"/>
      <c r="S42" s="117"/>
      <c r="T42" s="114"/>
    </row>
    <row r="47" spans="1:20" x14ac:dyDescent="0.2">
      <c r="P47" s="117"/>
      <c r="Q47" s="118"/>
      <c r="S47" s="117"/>
      <c r="T47" s="114"/>
    </row>
  </sheetData>
  <sheetProtection algorithmName="SHA-512" hashValue="6XFXs1ZzzQONynqMy1Y5AGfd7S6jKbKpFEyhurrKRXYqszhgr8+qrV9ZfngOW3eELhtK0+haAlo74zck8BafuQ==" saltValue="24XTuDXAkxHDuGmbcl2xUA==" spinCount="100000" sheet="1" objects="1" scenarios="1"/>
  <mergeCells count="2">
    <mergeCell ref="A2:H3"/>
    <mergeCell ref="A5:H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"/>
  <sheetViews>
    <sheetView zoomScale="130" zoomScaleNormal="130" workbookViewId="0">
      <selection activeCell="E15" sqref="E15"/>
    </sheetView>
  </sheetViews>
  <sheetFormatPr defaultRowHeight="12.75" x14ac:dyDescent="0.2"/>
  <cols>
    <col min="1" max="1" width="12.85546875" customWidth="1"/>
    <col min="2" max="2" width="19.5703125" customWidth="1"/>
    <col min="3" max="3" width="52" customWidth="1"/>
    <col min="4" max="4" width="21.140625" hidden="1" customWidth="1"/>
    <col min="5" max="5" width="18" customWidth="1"/>
    <col min="6" max="6" width="19.7109375" customWidth="1"/>
    <col min="7" max="7" width="63.28515625" customWidth="1"/>
  </cols>
  <sheetData>
    <row r="1" spans="1:7" ht="8.25" customHeight="1" x14ac:dyDescent="0.2">
      <c r="A1" s="90"/>
      <c r="B1" s="12"/>
      <c r="C1" s="3"/>
      <c r="D1" s="4"/>
      <c r="E1" s="4"/>
      <c r="F1" s="4"/>
      <c r="G1" s="83"/>
    </row>
    <row r="2" spans="1:7" x14ac:dyDescent="0.2">
      <c r="A2" s="597" t="s">
        <v>870</v>
      </c>
      <c r="B2" s="597"/>
      <c r="C2" s="597"/>
      <c r="D2" s="597"/>
      <c r="E2" s="597"/>
      <c r="F2" s="597"/>
      <c r="G2" s="597"/>
    </row>
    <row r="3" spans="1:7" x14ac:dyDescent="0.2">
      <c r="A3" s="597"/>
      <c r="B3" s="597"/>
      <c r="C3" s="597"/>
      <c r="D3" s="597"/>
      <c r="E3" s="597"/>
      <c r="F3" s="597"/>
      <c r="G3" s="597"/>
    </row>
    <row r="4" spans="1:7" ht="37.5" customHeight="1" x14ac:dyDescent="0.2">
      <c r="A4" s="612" t="s">
        <v>859</v>
      </c>
      <c r="B4" s="612"/>
      <c r="C4" s="612"/>
      <c r="D4" s="612"/>
      <c r="E4" s="612"/>
      <c r="F4" s="612"/>
      <c r="G4" s="612"/>
    </row>
    <row r="5" spans="1:7" ht="14.25" customHeight="1" x14ac:dyDescent="0.2">
      <c r="A5" s="97" t="s">
        <v>0</v>
      </c>
      <c r="B5" s="97" t="s">
        <v>1</v>
      </c>
      <c r="C5" s="97" t="s">
        <v>2</v>
      </c>
      <c r="D5" s="98" t="s">
        <v>2681</v>
      </c>
      <c r="E5" s="98" t="s">
        <v>776</v>
      </c>
      <c r="F5" s="98" t="s">
        <v>777</v>
      </c>
      <c r="G5" s="99" t="s">
        <v>779</v>
      </c>
    </row>
    <row r="6" spans="1:7" ht="15" customHeight="1" x14ac:dyDescent="0.2">
      <c r="A6" s="331" t="s">
        <v>848</v>
      </c>
      <c r="B6" s="334" t="s">
        <v>838</v>
      </c>
      <c r="C6" s="331" t="s">
        <v>861</v>
      </c>
      <c r="D6" s="333">
        <v>85</v>
      </c>
      <c r="E6" s="332">
        <f>VLOOKUP(A6,'Warranty Extension'!$B$3:$G$20,5,0)</f>
        <v>103</v>
      </c>
      <c r="F6" s="332" t="s">
        <v>699</v>
      </c>
      <c r="G6" s="120"/>
    </row>
    <row r="7" spans="1:7" x14ac:dyDescent="0.2">
      <c r="A7" s="331" t="s">
        <v>849</v>
      </c>
      <c r="B7" s="334" t="s">
        <v>839</v>
      </c>
      <c r="C7" s="331" t="s">
        <v>860</v>
      </c>
      <c r="D7" s="333">
        <v>113</v>
      </c>
      <c r="E7" s="332">
        <f>VLOOKUP(A7,'Warranty Extension'!$B$3:$G$20,5,0)</f>
        <v>137</v>
      </c>
      <c r="F7" s="332" t="s">
        <v>699</v>
      </c>
      <c r="G7" s="113"/>
    </row>
    <row r="8" spans="1:7" x14ac:dyDescent="0.2">
      <c r="A8" s="331" t="s">
        <v>850</v>
      </c>
      <c r="B8" s="334" t="s">
        <v>840</v>
      </c>
      <c r="C8" s="331" t="s">
        <v>869</v>
      </c>
      <c r="D8" s="333">
        <v>14</v>
      </c>
      <c r="E8" s="332">
        <f>VLOOKUP(A8,'Warranty Extension'!$B$3:$G$20,5,0)</f>
        <v>17</v>
      </c>
      <c r="F8" s="332" t="s">
        <v>699</v>
      </c>
      <c r="G8" s="112"/>
    </row>
    <row r="9" spans="1:7" x14ac:dyDescent="0.2">
      <c r="A9" s="331" t="s">
        <v>851</v>
      </c>
      <c r="B9" s="334" t="s">
        <v>841</v>
      </c>
      <c r="C9" s="331" t="s">
        <v>862</v>
      </c>
      <c r="D9" s="333">
        <v>85</v>
      </c>
      <c r="E9" s="332">
        <f>VLOOKUP(A9,'Warranty Extension'!$B$3:$G$20,5,0)</f>
        <v>103</v>
      </c>
      <c r="F9" s="332" t="s">
        <v>699</v>
      </c>
      <c r="G9" s="113"/>
    </row>
    <row r="10" spans="1:7" x14ac:dyDescent="0.2">
      <c r="A10" s="331" t="s">
        <v>852</v>
      </c>
      <c r="B10" s="334" t="s">
        <v>842</v>
      </c>
      <c r="C10" s="331" t="s">
        <v>863</v>
      </c>
      <c r="D10" s="333">
        <v>28</v>
      </c>
      <c r="E10" s="332">
        <f>VLOOKUP(A10,'Warranty Extension'!$B$3:$G$20,5,0)</f>
        <v>34</v>
      </c>
      <c r="F10" s="332" t="s">
        <v>699</v>
      </c>
      <c r="G10" s="113"/>
    </row>
    <row r="11" spans="1:7" x14ac:dyDescent="0.2">
      <c r="A11" s="331" t="s">
        <v>853</v>
      </c>
      <c r="B11" s="334" t="s">
        <v>843</v>
      </c>
      <c r="C11" s="331" t="s">
        <v>864</v>
      </c>
      <c r="D11" s="333">
        <v>28</v>
      </c>
      <c r="E11" s="332">
        <f>VLOOKUP(A11,'Warranty Extension'!$B$3:$G$20,5,0)</f>
        <v>34</v>
      </c>
      <c r="F11" s="332" t="s">
        <v>699</v>
      </c>
      <c r="G11" s="113"/>
    </row>
    <row r="12" spans="1:7" x14ac:dyDescent="0.2">
      <c r="A12" s="331" t="s">
        <v>854</v>
      </c>
      <c r="B12" s="334" t="s">
        <v>844</v>
      </c>
      <c r="C12" s="331" t="s">
        <v>865</v>
      </c>
      <c r="D12" s="333">
        <v>57</v>
      </c>
      <c r="E12" s="332">
        <f>VLOOKUP(A12,'Warranty Extension'!$B$3:$G$20,5,0)</f>
        <v>69</v>
      </c>
      <c r="F12" s="332" t="s">
        <v>699</v>
      </c>
      <c r="G12" s="113"/>
    </row>
    <row r="13" spans="1:7" x14ac:dyDescent="0.2">
      <c r="A13" s="331" t="s">
        <v>855</v>
      </c>
      <c r="B13" s="334" t="s">
        <v>845</v>
      </c>
      <c r="C13" s="331" t="s">
        <v>866</v>
      </c>
      <c r="D13" s="333">
        <v>14</v>
      </c>
      <c r="E13" s="332">
        <f>VLOOKUP(A13,'Warranty Extension'!$B$3:$G$20,5,0)</f>
        <v>17</v>
      </c>
      <c r="F13" s="332" t="s">
        <v>699</v>
      </c>
      <c r="G13" s="112"/>
    </row>
    <row r="14" spans="1:7" x14ac:dyDescent="0.2">
      <c r="A14" s="331" t="s">
        <v>856</v>
      </c>
      <c r="B14" s="334" t="s">
        <v>846</v>
      </c>
      <c r="C14" s="331" t="s">
        <v>867</v>
      </c>
      <c r="D14" s="333">
        <v>57</v>
      </c>
      <c r="E14" s="332">
        <f>VLOOKUP(A14,'Warranty Extension'!$B$3:$G$20,5,0)</f>
        <v>69</v>
      </c>
      <c r="F14" s="332" t="s">
        <v>699</v>
      </c>
      <c r="G14" s="113"/>
    </row>
    <row r="15" spans="1:7" x14ac:dyDescent="0.2">
      <c r="A15" s="331" t="s">
        <v>857</v>
      </c>
      <c r="B15" s="334" t="s">
        <v>847</v>
      </c>
      <c r="C15" s="331" t="s">
        <v>868</v>
      </c>
      <c r="D15" s="333">
        <v>922</v>
      </c>
      <c r="E15" s="332">
        <f>VLOOKUP(A15,'Warranty Extension'!$B$3:$G$20,5,0)</f>
        <v>1117</v>
      </c>
      <c r="F15" s="332" t="s">
        <v>699</v>
      </c>
      <c r="G15" s="113"/>
    </row>
  </sheetData>
  <sheetProtection algorithmName="SHA-512" hashValue="iFHI0/uJt7xf6cht+jN+4SoE16+tJKbqIVZT4b+OEJjpbul/ngW95z+T2y8yX9lBw9XoFzPlgRB3uQW6i4ZTXA==" saltValue="oNJtmGM18ZiJHZoUDhM81Q==" spinCount="100000" sheet="1" objects="1" scenarios="1"/>
  <mergeCells count="2">
    <mergeCell ref="A2:G3"/>
    <mergeCell ref="A4:G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topLeftCell="A28" workbookViewId="0">
      <selection activeCell="L13" sqref="L13"/>
    </sheetView>
  </sheetViews>
  <sheetFormatPr defaultRowHeight="12.75" x14ac:dyDescent="0.2"/>
  <cols>
    <col min="2" max="3" width="9.140625" customWidth="1"/>
    <col min="4" max="4" width="20.5703125" customWidth="1"/>
    <col min="5" max="5" width="27.85546875" customWidth="1"/>
    <col min="6" max="6" width="9.140625" customWidth="1"/>
    <col min="7" max="7" width="43.28515625" customWidth="1"/>
    <col min="8" max="8" width="19" customWidth="1"/>
    <col min="9" max="9" width="35.85546875" customWidth="1"/>
    <col min="11" max="11" width="9.140625" customWidth="1"/>
  </cols>
  <sheetData>
    <row r="1" spans="1:9" ht="10.5" customHeight="1" thickBot="1" x14ac:dyDescent="0.25"/>
    <row r="2" spans="1:9" ht="30" customHeight="1" x14ac:dyDescent="0.35">
      <c r="A2" s="13" t="s">
        <v>599</v>
      </c>
      <c r="B2" s="14"/>
      <c r="C2" s="14"/>
      <c r="D2" s="14"/>
      <c r="E2" s="15"/>
      <c r="F2" s="15"/>
      <c r="G2" s="15"/>
      <c r="H2" s="15"/>
      <c r="I2" s="16"/>
    </row>
    <row r="3" spans="1:9" x14ac:dyDescent="0.2">
      <c r="A3" s="621" t="s">
        <v>600</v>
      </c>
      <c r="B3" s="622"/>
      <c r="C3" s="622"/>
      <c r="D3" s="622"/>
      <c r="E3" s="622"/>
      <c r="F3" s="622"/>
      <c r="G3" s="622"/>
      <c r="H3" s="622"/>
      <c r="I3" s="623"/>
    </row>
    <row r="4" spans="1:9" x14ac:dyDescent="0.2">
      <c r="A4" s="621" t="s">
        <v>701</v>
      </c>
      <c r="B4" s="622"/>
      <c r="C4" s="622"/>
      <c r="D4" s="622"/>
      <c r="E4" s="622"/>
      <c r="F4" s="622"/>
      <c r="G4" s="622"/>
      <c r="H4" s="622"/>
      <c r="I4" s="623"/>
    </row>
    <row r="5" spans="1:9" x14ac:dyDescent="0.2">
      <c r="A5" s="47"/>
      <c r="B5" s="48"/>
      <c r="C5" s="48"/>
      <c r="D5" s="48"/>
      <c r="E5" s="48"/>
      <c r="F5" s="48"/>
      <c r="G5" s="48"/>
      <c r="H5" s="48"/>
      <c r="I5" s="49"/>
    </row>
    <row r="6" spans="1:9" x14ac:dyDescent="0.2">
      <c r="A6" s="17"/>
      <c r="B6" s="18" t="s">
        <v>601</v>
      </c>
      <c r="C6" s="19"/>
      <c r="D6" s="19"/>
      <c r="E6" s="19"/>
      <c r="F6" s="19"/>
      <c r="G6" s="19"/>
      <c r="H6" s="20"/>
      <c r="I6" s="21"/>
    </row>
    <row r="7" spans="1:9" x14ac:dyDescent="0.2">
      <c r="A7" s="17"/>
      <c r="B7" s="76" t="s">
        <v>602</v>
      </c>
      <c r="C7" s="77"/>
      <c r="D7" s="77"/>
      <c r="E7" s="77"/>
      <c r="F7" s="22"/>
      <c r="G7" s="19"/>
      <c r="H7" s="20"/>
      <c r="I7" s="21"/>
    </row>
    <row r="8" spans="1:9" ht="15.75" customHeight="1" x14ac:dyDescent="0.2">
      <c r="A8" s="17"/>
      <c r="B8" s="78" t="s">
        <v>603</v>
      </c>
      <c r="C8" s="79"/>
      <c r="D8" s="80"/>
      <c r="E8" s="23"/>
      <c r="F8" s="20"/>
      <c r="G8" s="20"/>
      <c r="H8" s="20"/>
      <c r="I8" s="21"/>
    </row>
    <row r="9" spans="1:9" x14ac:dyDescent="0.2">
      <c r="A9" s="17"/>
      <c r="B9" s="20"/>
      <c r="C9" s="20"/>
      <c r="D9" s="20"/>
      <c r="E9" s="20"/>
      <c r="F9" s="20"/>
      <c r="G9" s="20"/>
      <c r="H9" s="20"/>
      <c r="I9" s="21"/>
    </row>
    <row r="10" spans="1:9" ht="12.75" customHeight="1" x14ac:dyDescent="0.2">
      <c r="A10" s="17"/>
      <c r="B10" s="20" t="s">
        <v>604</v>
      </c>
      <c r="C10" s="20"/>
      <c r="D10" s="20"/>
      <c r="E10" s="20"/>
      <c r="F10" s="20"/>
      <c r="G10" s="20"/>
      <c r="H10" s="20"/>
      <c r="I10" s="21"/>
    </row>
    <row r="11" spans="1:9" ht="12.75" customHeight="1" x14ac:dyDescent="0.2">
      <c r="A11" s="17"/>
      <c r="B11" s="24" t="s">
        <v>605</v>
      </c>
      <c r="C11" s="20"/>
      <c r="D11" s="20"/>
      <c r="E11" s="20"/>
      <c r="F11" s="20"/>
      <c r="G11" s="20"/>
      <c r="H11" s="20"/>
      <c r="I11" s="21"/>
    </row>
    <row r="12" spans="1:9" ht="12.75" customHeight="1" x14ac:dyDescent="0.2">
      <c r="A12" s="17"/>
      <c r="B12" s="24"/>
      <c r="C12" s="20"/>
      <c r="D12" s="20"/>
      <c r="E12" s="20"/>
      <c r="F12" s="20"/>
      <c r="G12" s="20"/>
      <c r="H12" s="20"/>
      <c r="I12" s="21"/>
    </row>
    <row r="13" spans="1:9" ht="13.5" thickBot="1" x14ac:dyDescent="0.25">
      <c r="A13" s="25"/>
      <c r="B13" s="26"/>
      <c r="C13" s="26"/>
      <c r="D13" s="26"/>
      <c r="E13" s="26"/>
      <c r="F13" s="26"/>
      <c r="G13" s="26"/>
      <c r="H13" s="26"/>
      <c r="I13" s="27"/>
    </row>
    <row r="14" spans="1:9" ht="13.5" thickBot="1" x14ac:dyDescent="0.25">
      <c r="A14" s="25"/>
      <c r="B14" s="28"/>
      <c r="C14" s="26"/>
      <c r="D14" s="26"/>
      <c r="E14" s="26"/>
      <c r="F14" s="26"/>
      <c r="G14" s="26"/>
      <c r="H14" s="26"/>
      <c r="I14" s="27"/>
    </row>
    <row r="15" spans="1:9" ht="15.75" customHeight="1" x14ac:dyDescent="0.25">
      <c r="A15" s="29" t="s">
        <v>606</v>
      </c>
      <c r="B15" s="30"/>
      <c r="C15" s="20"/>
      <c r="D15" s="20"/>
      <c r="E15" s="20"/>
      <c r="F15" s="20"/>
      <c r="G15" s="20"/>
      <c r="H15" s="20"/>
      <c r="I15" s="21"/>
    </row>
    <row r="16" spans="1:9" x14ac:dyDescent="0.2">
      <c r="A16" s="17"/>
      <c r="B16" s="20"/>
      <c r="C16" s="20"/>
      <c r="D16" s="20"/>
      <c r="E16" s="20"/>
      <c r="F16" s="20"/>
      <c r="G16" s="20"/>
      <c r="H16" s="20"/>
      <c r="I16" s="21"/>
    </row>
    <row r="17" spans="1:9" ht="12.75" customHeight="1" x14ac:dyDescent="0.2">
      <c r="A17" s="17"/>
      <c r="B17" s="619" t="s">
        <v>607</v>
      </c>
      <c r="C17" s="619"/>
      <c r="D17" s="619"/>
      <c r="E17" s="619"/>
      <c r="F17" s="619"/>
      <c r="G17" s="619"/>
      <c r="H17" s="619"/>
      <c r="I17" s="620"/>
    </row>
    <row r="18" spans="1:9" ht="12.75" customHeight="1" x14ac:dyDescent="0.2">
      <c r="A18" s="17"/>
      <c r="B18" s="20" t="s">
        <v>608</v>
      </c>
      <c r="C18" s="619" t="s">
        <v>609</v>
      </c>
      <c r="D18" s="619"/>
      <c r="E18" s="619"/>
      <c r="F18" s="619"/>
      <c r="G18" s="619"/>
      <c r="H18" s="619"/>
      <c r="I18" s="620"/>
    </row>
    <row r="19" spans="1:9" x14ac:dyDescent="0.2">
      <c r="A19" s="17"/>
      <c r="B19" s="20"/>
      <c r="C19" s="624" t="s">
        <v>610</v>
      </c>
      <c r="D19" s="624"/>
      <c r="E19" s="624"/>
      <c r="F19" s="624"/>
      <c r="G19" s="624"/>
      <c r="H19" s="624"/>
      <c r="I19" s="625"/>
    </row>
    <row r="20" spans="1:9" ht="12.75" customHeight="1" x14ac:dyDescent="0.2">
      <c r="A20" s="17"/>
      <c r="B20" s="20"/>
      <c r="C20" s="619" t="s">
        <v>611</v>
      </c>
      <c r="D20" s="619"/>
      <c r="E20" s="619"/>
      <c r="F20" s="619"/>
      <c r="G20" s="619"/>
      <c r="H20" s="619"/>
      <c r="I20" s="620"/>
    </row>
    <row r="21" spans="1:9" x14ac:dyDescent="0.2">
      <c r="A21" s="31"/>
      <c r="B21" s="32"/>
      <c r="C21" s="32"/>
      <c r="D21" s="32"/>
      <c r="E21" s="32"/>
      <c r="F21" s="32"/>
      <c r="G21" s="32"/>
      <c r="H21" s="32"/>
      <c r="I21" s="33"/>
    </row>
    <row r="22" spans="1:9" ht="15.75" customHeight="1" x14ac:dyDescent="0.25">
      <c r="A22" s="34" t="s">
        <v>681</v>
      </c>
      <c r="B22" s="35"/>
      <c r="C22" s="36"/>
      <c r="D22" s="36"/>
      <c r="E22" s="36"/>
      <c r="F22" s="36"/>
      <c r="G22" s="36"/>
      <c r="H22" s="36"/>
      <c r="I22" s="37"/>
    </row>
    <row r="23" spans="1:9" ht="13.5" customHeight="1" x14ac:dyDescent="0.2">
      <c r="A23" s="38"/>
      <c r="B23" s="39"/>
      <c r="C23" s="40"/>
      <c r="D23" s="40"/>
      <c r="E23" s="40"/>
      <c r="F23" s="40"/>
      <c r="G23" s="40"/>
      <c r="H23" s="40"/>
      <c r="I23" s="41"/>
    </row>
    <row r="24" spans="1:9" x14ac:dyDescent="0.2">
      <c r="A24" s="38"/>
      <c r="B24" s="39" t="s">
        <v>612</v>
      </c>
      <c r="C24" s="40"/>
      <c r="D24" s="40"/>
      <c r="E24" s="40"/>
      <c r="F24" s="40"/>
      <c r="G24" s="40"/>
      <c r="H24" s="40"/>
      <c r="I24" s="41"/>
    </row>
    <row r="25" spans="1:9" x14ac:dyDescent="0.2">
      <c r="A25" s="42"/>
      <c r="B25" s="40" t="s">
        <v>673</v>
      </c>
      <c r="C25" s="40"/>
      <c r="D25" s="40"/>
      <c r="E25" s="40"/>
      <c r="F25" s="40"/>
      <c r="G25" s="40"/>
      <c r="H25" s="40"/>
      <c r="I25" s="41"/>
    </row>
    <row r="26" spans="1:9" x14ac:dyDescent="0.2">
      <c r="A26" s="42"/>
      <c r="B26" s="40" t="s">
        <v>613</v>
      </c>
      <c r="C26" s="40"/>
      <c r="D26" s="40"/>
      <c r="E26" s="40"/>
      <c r="F26" s="40"/>
      <c r="G26" s="40"/>
      <c r="H26" s="40"/>
      <c r="I26" s="41"/>
    </row>
    <row r="27" spans="1:9" x14ac:dyDescent="0.2">
      <c r="A27" s="42"/>
      <c r="B27" s="40" t="s">
        <v>614</v>
      </c>
      <c r="C27" s="40"/>
      <c r="D27" s="40"/>
      <c r="E27" s="40"/>
      <c r="F27" s="40"/>
      <c r="G27" s="40"/>
      <c r="H27" s="40"/>
      <c r="I27" s="41"/>
    </row>
    <row r="28" spans="1:9" x14ac:dyDescent="0.2">
      <c r="A28" s="42"/>
      <c r="B28" s="40" t="s">
        <v>615</v>
      </c>
      <c r="C28" s="40"/>
      <c r="D28" s="40"/>
      <c r="E28" s="40"/>
      <c r="F28" s="40"/>
      <c r="G28" s="40"/>
      <c r="H28" s="40"/>
      <c r="I28" s="41"/>
    </row>
    <row r="29" spans="1:9" ht="12.75" customHeight="1" x14ac:dyDescent="0.2">
      <c r="A29" s="42"/>
      <c r="B29" s="40" t="s">
        <v>616</v>
      </c>
      <c r="C29" s="40"/>
      <c r="D29" s="40"/>
      <c r="E29" s="40"/>
      <c r="F29" s="40"/>
      <c r="G29" s="40"/>
      <c r="H29" s="40"/>
      <c r="I29" s="41"/>
    </row>
    <row r="30" spans="1:9" ht="12.75" customHeight="1" x14ac:dyDescent="0.2">
      <c r="A30" s="42"/>
      <c r="B30" s="40"/>
      <c r="C30" s="40"/>
      <c r="D30" s="40"/>
      <c r="E30" s="40"/>
      <c r="F30" s="40"/>
      <c r="G30" s="40"/>
      <c r="H30" s="40"/>
      <c r="I30" s="41"/>
    </row>
    <row r="31" spans="1:9" ht="12.75" customHeight="1" x14ac:dyDescent="0.2">
      <c r="A31" s="38"/>
      <c r="B31" s="39" t="s">
        <v>617</v>
      </c>
      <c r="C31" s="40"/>
      <c r="D31" s="40"/>
      <c r="E31" s="40"/>
      <c r="F31" s="40"/>
      <c r="G31" s="40"/>
      <c r="H31" s="40"/>
      <c r="I31" s="41"/>
    </row>
    <row r="32" spans="1:9" x14ac:dyDescent="0.2">
      <c r="A32" s="42"/>
      <c r="B32" s="40" t="s">
        <v>618</v>
      </c>
      <c r="C32" s="40"/>
      <c r="D32" s="40"/>
      <c r="E32" s="40"/>
      <c r="F32" s="40"/>
      <c r="G32" s="40"/>
      <c r="H32" s="40"/>
      <c r="I32" s="41"/>
    </row>
    <row r="33" spans="1:9" x14ac:dyDescent="0.2">
      <c r="A33" s="42"/>
      <c r="B33" s="40" t="s">
        <v>674</v>
      </c>
      <c r="C33" s="40"/>
      <c r="D33" s="40"/>
      <c r="E33" s="40"/>
      <c r="F33" s="40"/>
      <c r="G33" s="40"/>
      <c r="H33" s="40"/>
      <c r="I33" s="41"/>
    </row>
    <row r="34" spans="1:9" x14ac:dyDescent="0.2">
      <c r="A34" s="42"/>
      <c r="B34" s="40"/>
      <c r="C34" s="40"/>
      <c r="D34" s="40"/>
      <c r="E34" s="40"/>
      <c r="F34" s="40"/>
      <c r="G34" s="40"/>
      <c r="H34" s="40"/>
      <c r="I34" s="41"/>
    </row>
    <row r="35" spans="1:9" x14ac:dyDescent="0.2">
      <c r="A35" s="42"/>
      <c r="B35" s="40"/>
      <c r="C35" s="106" t="s">
        <v>619</v>
      </c>
      <c r="D35" s="626" t="s">
        <v>620</v>
      </c>
      <c r="E35" s="627"/>
      <c r="F35" s="628" t="s">
        <v>621</v>
      </c>
      <c r="G35" s="628"/>
      <c r="H35" s="43"/>
      <c r="I35" s="44"/>
    </row>
    <row r="36" spans="1:9" ht="36" customHeight="1" x14ac:dyDescent="0.2">
      <c r="A36" s="42"/>
      <c r="B36" s="40"/>
      <c r="C36" s="636">
        <v>1</v>
      </c>
      <c r="D36" s="615" t="s">
        <v>622</v>
      </c>
      <c r="E36" s="630"/>
      <c r="F36" s="615" t="s">
        <v>623</v>
      </c>
      <c r="G36" s="616"/>
      <c r="H36" s="43"/>
      <c r="I36" s="44"/>
    </row>
    <row r="37" spans="1:9" ht="36" customHeight="1" x14ac:dyDescent="0.2">
      <c r="A37" s="42"/>
      <c r="B37" s="40"/>
      <c r="C37" s="637"/>
      <c r="D37" s="631" t="s">
        <v>675</v>
      </c>
      <c r="E37" s="632"/>
      <c r="F37" s="631" t="s">
        <v>625</v>
      </c>
      <c r="G37" s="635"/>
      <c r="H37" s="43"/>
      <c r="I37" s="44"/>
    </row>
    <row r="38" spans="1:9" x14ac:dyDescent="0.2">
      <c r="A38" s="42"/>
      <c r="B38" s="40"/>
      <c r="C38" s="638"/>
      <c r="D38" s="633"/>
      <c r="E38" s="634"/>
      <c r="F38" s="617" t="s">
        <v>626</v>
      </c>
      <c r="G38" s="618"/>
      <c r="H38" s="43"/>
      <c r="I38" s="44"/>
    </row>
    <row r="39" spans="1:9" ht="26.25" customHeight="1" x14ac:dyDescent="0.2">
      <c r="A39" s="42"/>
      <c r="B39" s="40"/>
      <c r="C39" s="613" t="s">
        <v>3</v>
      </c>
      <c r="D39" s="615" t="s">
        <v>622</v>
      </c>
      <c r="E39" s="630"/>
      <c r="F39" s="615" t="s">
        <v>623</v>
      </c>
      <c r="G39" s="616"/>
      <c r="H39" s="45"/>
      <c r="I39" s="44"/>
    </row>
    <row r="40" spans="1:9" ht="29.25" customHeight="1" x14ac:dyDescent="0.2">
      <c r="A40" s="42"/>
      <c r="B40" s="40"/>
      <c r="C40" s="629"/>
      <c r="D40" s="631" t="s">
        <v>624</v>
      </c>
      <c r="E40" s="632"/>
      <c r="F40" s="631" t="s">
        <v>625</v>
      </c>
      <c r="G40" s="635"/>
      <c r="H40" s="45"/>
      <c r="I40" s="44"/>
    </row>
    <row r="41" spans="1:9" ht="27" customHeight="1" x14ac:dyDescent="0.2">
      <c r="A41" s="42"/>
      <c r="B41" s="40"/>
      <c r="C41" s="614"/>
      <c r="D41" s="633"/>
      <c r="E41" s="634"/>
      <c r="F41" s="617" t="s">
        <v>626</v>
      </c>
      <c r="G41" s="618"/>
      <c r="H41" s="45"/>
      <c r="I41" s="44"/>
    </row>
    <row r="42" spans="1:9" ht="28.5" customHeight="1" x14ac:dyDescent="0.2">
      <c r="A42" s="42"/>
      <c r="B42" s="40"/>
      <c r="C42" s="613" t="s">
        <v>34</v>
      </c>
      <c r="D42" s="615" t="s">
        <v>627</v>
      </c>
      <c r="E42" s="616"/>
      <c r="F42" s="615" t="s">
        <v>628</v>
      </c>
      <c r="G42" s="616"/>
      <c r="H42" s="45"/>
      <c r="I42" s="44"/>
    </row>
    <row r="43" spans="1:9" ht="28.5" customHeight="1" x14ac:dyDescent="0.2">
      <c r="A43" s="42"/>
      <c r="B43" s="40"/>
      <c r="C43" s="614"/>
      <c r="D43" s="631" t="s">
        <v>629</v>
      </c>
      <c r="E43" s="635"/>
      <c r="F43" s="631" t="s">
        <v>630</v>
      </c>
      <c r="G43" s="635"/>
      <c r="H43" s="45"/>
      <c r="I43" s="44"/>
    </row>
    <row r="44" spans="1:9" x14ac:dyDescent="0.2">
      <c r="A44" s="42"/>
      <c r="B44" s="40"/>
      <c r="C44" s="70" t="s">
        <v>230</v>
      </c>
      <c r="D44" s="615" t="s">
        <v>631</v>
      </c>
      <c r="E44" s="616"/>
      <c r="F44" s="615" t="s">
        <v>632</v>
      </c>
      <c r="G44" s="616"/>
      <c r="H44" s="45"/>
      <c r="I44" s="44"/>
    </row>
    <row r="45" spans="1:9" ht="18" customHeight="1" x14ac:dyDescent="0.2">
      <c r="A45" s="42"/>
      <c r="B45" s="40"/>
      <c r="C45" s="71" t="s">
        <v>672</v>
      </c>
      <c r="D45" s="617" t="s">
        <v>633</v>
      </c>
      <c r="E45" s="618"/>
      <c r="F45" s="617" t="s">
        <v>634</v>
      </c>
      <c r="G45" s="618"/>
      <c r="H45" s="45"/>
      <c r="I45" s="44"/>
    </row>
    <row r="46" spans="1:9" ht="24" customHeight="1" x14ac:dyDescent="0.2">
      <c r="A46" s="42"/>
      <c r="B46" s="40"/>
      <c r="C46" s="613" t="s">
        <v>671</v>
      </c>
      <c r="D46" s="615" t="s">
        <v>677</v>
      </c>
      <c r="E46" s="616"/>
      <c r="F46" s="615" t="s">
        <v>676</v>
      </c>
      <c r="G46" s="616"/>
      <c r="H46" s="45"/>
      <c r="I46" s="44"/>
    </row>
    <row r="47" spans="1:9" ht="30" customHeight="1" x14ac:dyDescent="0.2">
      <c r="A47" s="42"/>
      <c r="B47" s="40"/>
      <c r="C47" s="614"/>
      <c r="D47" s="617" t="s">
        <v>678</v>
      </c>
      <c r="E47" s="618"/>
      <c r="F47" s="617" t="s">
        <v>679</v>
      </c>
      <c r="G47" s="618"/>
      <c r="H47" s="45"/>
      <c r="I47" s="44"/>
    </row>
    <row r="48" spans="1:9" x14ac:dyDescent="0.2">
      <c r="A48" s="42"/>
      <c r="B48" s="40"/>
      <c r="C48" s="40"/>
      <c r="D48" s="40"/>
      <c r="E48" s="40"/>
      <c r="F48" s="40"/>
      <c r="G48" s="40"/>
      <c r="H48" s="40"/>
      <c r="I48" s="41"/>
    </row>
    <row r="49" spans="1:9" x14ac:dyDescent="0.2">
      <c r="A49" s="42"/>
      <c r="B49" s="46" t="s">
        <v>635</v>
      </c>
      <c r="C49" s="40"/>
      <c r="D49" s="40"/>
      <c r="E49" s="40"/>
      <c r="F49" s="40"/>
      <c r="G49" s="40"/>
      <c r="H49" s="40"/>
      <c r="I49" s="41"/>
    </row>
    <row r="50" spans="1:9" x14ac:dyDescent="0.2">
      <c r="A50" s="42"/>
      <c r="B50" s="40" t="s">
        <v>680</v>
      </c>
      <c r="C50" s="40"/>
      <c r="D50" s="40"/>
      <c r="E50" s="40"/>
      <c r="F50" s="40"/>
      <c r="G50" s="40"/>
      <c r="H50" s="40"/>
      <c r="I50" s="41"/>
    </row>
    <row r="51" spans="1:9" x14ac:dyDescent="0.2">
      <c r="A51" s="42"/>
      <c r="B51" s="40"/>
      <c r="C51" s="40"/>
      <c r="D51" s="40"/>
      <c r="E51" s="40"/>
      <c r="F51" s="40"/>
      <c r="G51" s="40"/>
      <c r="H51" s="40"/>
      <c r="I51" s="41"/>
    </row>
    <row r="52" spans="1:9" ht="15.75" thickBot="1" x14ac:dyDescent="0.25">
      <c r="A52" s="72"/>
      <c r="B52" s="73"/>
      <c r="C52" s="74"/>
      <c r="D52" s="73"/>
      <c r="E52" s="73"/>
      <c r="F52" s="73"/>
      <c r="G52" s="73"/>
      <c r="H52" s="28"/>
      <c r="I52" s="75"/>
    </row>
    <row r="53" spans="1:9" x14ac:dyDescent="0.2">
      <c r="A53" s="68"/>
      <c r="B53" s="69"/>
      <c r="C53" s="69"/>
      <c r="D53" s="69"/>
      <c r="E53" s="69"/>
      <c r="F53" s="69"/>
      <c r="G53" s="69"/>
    </row>
  </sheetData>
  <sheetProtection algorithmName="SHA-512" hashValue="FZfPW0OgTlUG+R9nbmhAS7mhGOQEdB7akZX6kAYJMmVWhoO4xeOvqfY+qWkxekW3A+tRIdfv2i1F6pUhg6jYtw==" saltValue="XDCAxvNecPJUlt8K5zZHgQ==" spinCount="100000" sheet="1" objects="1" scenarios="1"/>
  <mergeCells count="34"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C20:I20"/>
    <mergeCell ref="A3:I3"/>
    <mergeCell ref="A4:I4"/>
    <mergeCell ref="B17:I17"/>
    <mergeCell ref="C18:I18"/>
    <mergeCell ref="C19:I19"/>
    <mergeCell ref="C46:C47"/>
    <mergeCell ref="D46:E46"/>
    <mergeCell ref="F46:G46"/>
    <mergeCell ref="D47:E47"/>
    <mergeCell ref="F47:G47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AB2B2-BC7D-4402-96DD-D9D86DDBF654}">
  <sheetPr>
    <tabColor theme="7" tint="0.59999389629810485"/>
  </sheetPr>
  <dimension ref="A1:XBZ510"/>
  <sheetViews>
    <sheetView zoomScaleNormal="100" workbookViewId="0">
      <pane xSplit="3" ySplit="2" topLeftCell="D466" activePane="bottomRight" state="frozen"/>
      <selection pane="topRight" activeCell="D1" sqref="D1"/>
      <selection pane="bottomLeft" activeCell="A3" sqref="A3"/>
      <selection pane="bottomRight" activeCell="H436" sqref="H436"/>
    </sheetView>
  </sheetViews>
  <sheetFormatPr defaultColWidth="11.42578125" defaultRowHeight="12.75" x14ac:dyDescent="0.2"/>
  <cols>
    <col min="1" max="1" width="9" style="312" customWidth="1"/>
    <col min="2" max="2" width="11.42578125" style="133" customWidth="1"/>
    <col min="3" max="3" width="20.42578125" style="133" customWidth="1"/>
    <col min="4" max="4" width="15" style="313" bestFit="1" customWidth="1"/>
    <col min="5" max="5" width="27.5703125" style="314" bestFit="1" customWidth="1"/>
    <col min="6" max="6" width="12.7109375" style="133" bestFit="1" customWidth="1"/>
    <col min="7" max="8" width="11.7109375" style="315" customWidth="1"/>
    <col min="9" max="9" width="10.5703125" style="133" bestFit="1" customWidth="1"/>
    <col min="10" max="10" width="13.42578125" style="133" bestFit="1" customWidth="1"/>
    <col min="11" max="11" width="13.28515625" style="314" bestFit="1" customWidth="1"/>
    <col min="12" max="12" width="12.140625" style="133" bestFit="1" customWidth="1"/>
    <col min="13" max="13" width="13.85546875" style="133" bestFit="1" customWidth="1"/>
    <col min="14" max="14" width="14.85546875" style="133" bestFit="1" customWidth="1"/>
    <col min="15" max="15" width="14" style="313" bestFit="1" customWidth="1"/>
    <col min="16" max="16" width="49.5703125" style="503" bestFit="1" customWidth="1"/>
    <col min="17" max="17" width="12.140625" style="133" bestFit="1" customWidth="1"/>
    <col min="18" max="18" width="39.85546875" style="133" bestFit="1" customWidth="1"/>
    <col min="19" max="19" width="18.140625" style="133" bestFit="1" customWidth="1"/>
    <col min="20" max="16384" width="11.42578125" style="133"/>
  </cols>
  <sheetData>
    <row r="1" spans="1:19" ht="40.5" customHeight="1" thickBot="1" x14ac:dyDescent="0.25">
      <c r="A1" s="121" t="s">
        <v>1123</v>
      </c>
      <c r="B1" s="122"/>
      <c r="C1" s="123" t="s">
        <v>2739</v>
      </c>
      <c r="D1" s="124"/>
      <c r="E1" s="125"/>
      <c r="F1" s="126"/>
      <c r="G1" s="127"/>
      <c r="H1" s="127"/>
      <c r="I1" s="128"/>
      <c r="J1" s="163"/>
      <c r="K1" s="125"/>
      <c r="L1" s="129"/>
      <c r="M1" s="130"/>
      <c r="N1" s="130"/>
      <c r="O1" s="124"/>
      <c r="P1" s="438"/>
      <c r="Q1" s="131"/>
      <c r="R1" s="131"/>
      <c r="S1" s="132"/>
    </row>
    <row r="2" spans="1:19" ht="23.25" thickBot="1" x14ac:dyDescent="0.25">
      <c r="A2" s="134"/>
      <c r="B2" s="135" t="s">
        <v>1124</v>
      </c>
      <c r="C2" s="136" t="s">
        <v>1125</v>
      </c>
      <c r="D2" s="137" t="s">
        <v>1126</v>
      </c>
      <c r="E2" s="136" t="s">
        <v>1127</v>
      </c>
      <c r="F2" s="136" t="s">
        <v>1128</v>
      </c>
      <c r="G2" s="138" t="s">
        <v>2738</v>
      </c>
      <c r="H2" s="138" t="s">
        <v>2740</v>
      </c>
      <c r="I2" s="136" t="s">
        <v>1129</v>
      </c>
      <c r="J2" s="136" t="s">
        <v>1130</v>
      </c>
      <c r="K2" s="136" t="s">
        <v>1131</v>
      </c>
      <c r="L2" s="136" t="s">
        <v>1132</v>
      </c>
      <c r="M2" s="136" t="s">
        <v>1133</v>
      </c>
      <c r="N2" s="136" t="s">
        <v>1134</v>
      </c>
      <c r="O2" s="137" t="s">
        <v>1135</v>
      </c>
      <c r="P2" s="439" t="s">
        <v>1136</v>
      </c>
      <c r="Q2" s="136" t="s">
        <v>1137</v>
      </c>
      <c r="R2" s="136" t="s">
        <v>1138</v>
      </c>
      <c r="S2" s="139" t="s">
        <v>1139</v>
      </c>
    </row>
    <row r="3" spans="1:19" ht="13.5" thickBot="1" x14ac:dyDescent="0.25">
      <c r="A3" s="140"/>
      <c r="B3" s="141" t="s">
        <v>1140</v>
      </c>
      <c r="C3" s="142"/>
      <c r="D3" s="143"/>
      <c r="E3" s="144"/>
      <c r="F3" s="145"/>
      <c r="G3" s="146"/>
      <c r="H3" s="146"/>
      <c r="I3" s="144"/>
      <c r="J3" s="144"/>
      <c r="K3" s="144"/>
      <c r="L3" s="144"/>
      <c r="M3" s="144"/>
      <c r="N3" s="144"/>
      <c r="O3" s="144"/>
      <c r="P3" s="440"/>
      <c r="Q3" s="147"/>
      <c r="R3" s="147"/>
      <c r="S3" s="148"/>
    </row>
    <row r="4" spans="1:19" x14ac:dyDescent="0.2">
      <c r="A4" s="140"/>
      <c r="B4" s="149" t="s">
        <v>2687</v>
      </c>
      <c r="C4" s="150"/>
      <c r="D4" s="151"/>
      <c r="E4" s="152"/>
      <c r="F4" s="153"/>
      <c r="G4" s="154"/>
      <c r="H4" s="154"/>
      <c r="I4" s="155"/>
      <c r="J4" s="155"/>
      <c r="K4" s="152"/>
      <c r="L4" s="156"/>
      <c r="M4" s="155"/>
      <c r="N4" s="156"/>
      <c r="O4" s="529"/>
      <c r="P4" s="441"/>
      <c r="Q4" s="155"/>
      <c r="R4" s="155"/>
      <c r="S4" s="157"/>
    </row>
    <row r="5" spans="1:19" x14ac:dyDescent="0.2">
      <c r="A5" s="140"/>
      <c r="B5" s="158" t="s">
        <v>1141</v>
      </c>
      <c r="C5" s="159" t="s">
        <v>688</v>
      </c>
      <c r="D5" s="160" t="s">
        <v>5</v>
      </c>
      <c r="E5" s="161" t="s">
        <v>1142</v>
      </c>
      <c r="F5" s="162" t="s">
        <v>699</v>
      </c>
      <c r="G5" s="163">
        <v>211.69</v>
      </c>
      <c r="H5" s="163">
        <f>ROUND(ROUND(G5*4.8,2),0)</f>
        <v>1016</v>
      </c>
      <c r="I5" s="164" t="s">
        <v>230</v>
      </c>
      <c r="J5" s="165">
        <v>1</v>
      </c>
      <c r="K5" s="161" t="s">
        <v>842</v>
      </c>
      <c r="L5" s="165">
        <v>8537109199</v>
      </c>
      <c r="M5" s="164" t="s">
        <v>639</v>
      </c>
      <c r="N5" s="165">
        <v>148</v>
      </c>
      <c r="O5" s="493" t="s">
        <v>1143</v>
      </c>
      <c r="P5" s="442"/>
      <c r="Q5" s="164" t="s">
        <v>1144</v>
      </c>
      <c r="R5" s="167"/>
      <c r="S5" s="168">
        <v>800549180153</v>
      </c>
    </row>
    <row r="6" spans="1:19" x14ac:dyDescent="0.2">
      <c r="A6" s="140"/>
      <c r="B6" s="158" t="s">
        <v>1145</v>
      </c>
      <c r="C6" s="159" t="s">
        <v>8</v>
      </c>
      <c r="D6" s="160" t="s">
        <v>7</v>
      </c>
      <c r="E6" s="161" t="s">
        <v>1146</v>
      </c>
      <c r="F6" s="162" t="s">
        <v>699</v>
      </c>
      <c r="G6" s="163">
        <v>127.02</v>
      </c>
      <c r="H6" s="163">
        <f>ROUND(ROUND(G6*4.8,2),0)</f>
        <v>610</v>
      </c>
      <c r="I6" s="164" t="s">
        <v>230</v>
      </c>
      <c r="J6" s="164" t="s">
        <v>3</v>
      </c>
      <c r="K6" s="161" t="s">
        <v>842</v>
      </c>
      <c r="L6" s="165">
        <v>8537109199</v>
      </c>
      <c r="M6" s="164" t="s">
        <v>639</v>
      </c>
      <c r="N6" s="165">
        <v>7</v>
      </c>
      <c r="O6" s="493" t="s">
        <v>1147</v>
      </c>
      <c r="P6" s="442"/>
      <c r="Q6" s="164" t="s">
        <v>1144</v>
      </c>
      <c r="R6" s="167"/>
      <c r="S6" s="169">
        <v>8717332205882</v>
      </c>
    </row>
    <row r="7" spans="1:19" x14ac:dyDescent="0.2">
      <c r="A7" s="140"/>
      <c r="B7" s="158" t="s">
        <v>1148</v>
      </c>
      <c r="C7" s="159" t="s">
        <v>11</v>
      </c>
      <c r="D7" s="160" t="s">
        <v>10</v>
      </c>
      <c r="E7" s="161" t="s">
        <v>1149</v>
      </c>
      <c r="F7" s="162" t="s">
        <v>699</v>
      </c>
      <c r="G7" s="163">
        <v>169.34</v>
      </c>
      <c r="H7" s="163">
        <f t="shared" ref="H7:H19" si="0">ROUND(ROUND(G7*4.8,2),0)</f>
        <v>813</v>
      </c>
      <c r="I7" s="164" t="s">
        <v>230</v>
      </c>
      <c r="J7" s="165">
        <v>1</v>
      </c>
      <c r="K7" s="161" t="s">
        <v>842</v>
      </c>
      <c r="L7" s="165">
        <v>8537109199</v>
      </c>
      <c r="M7" s="164" t="s">
        <v>639</v>
      </c>
      <c r="N7" s="165">
        <v>98</v>
      </c>
      <c r="O7" s="493" t="s">
        <v>1150</v>
      </c>
      <c r="P7" s="442"/>
      <c r="Q7" s="164" t="s">
        <v>1144</v>
      </c>
      <c r="R7" s="167"/>
      <c r="S7" s="168">
        <v>8717332205912</v>
      </c>
    </row>
    <row r="8" spans="1:19" s="171" customFormat="1" x14ac:dyDescent="0.2">
      <c r="A8" s="170"/>
      <c r="B8" s="158" t="s">
        <v>1151</v>
      </c>
      <c r="C8" s="159" t="s">
        <v>14</v>
      </c>
      <c r="D8" s="160" t="s">
        <v>13</v>
      </c>
      <c r="E8" s="161" t="s">
        <v>1152</v>
      </c>
      <c r="F8" s="162" t="s">
        <v>699</v>
      </c>
      <c r="G8" s="163">
        <v>254.03</v>
      </c>
      <c r="H8" s="163">
        <f t="shared" si="0"/>
        <v>1219</v>
      </c>
      <c r="I8" s="164" t="s">
        <v>230</v>
      </c>
      <c r="J8" s="165">
        <v>1</v>
      </c>
      <c r="K8" s="161" t="s">
        <v>842</v>
      </c>
      <c r="L8" s="165">
        <v>8537109199</v>
      </c>
      <c r="M8" s="164" t="s">
        <v>639</v>
      </c>
      <c r="N8" s="165">
        <v>15</v>
      </c>
      <c r="O8" s="493" t="s">
        <v>1153</v>
      </c>
      <c r="P8" s="442"/>
      <c r="Q8" s="164" t="s">
        <v>1144</v>
      </c>
      <c r="R8" s="167"/>
      <c r="S8" s="168">
        <v>8717332205929</v>
      </c>
    </row>
    <row r="9" spans="1:19" x14ac:dyDescent="0.2">
      <c r="A9" s="140"/>
      <c r="B9" s="158" t="s">
        <v>1154</v>
      </c>
      <c r="C9" s="159" t="s">
        <v>17</v>
      </c>
      <c r="D9" s="160" t="s">
        <v>16</v>
      </c>
      <c r="E9" s="161" t="s">
        <v>1155</v>
      </c>
      <c r="F9" s="162" t="s">
        <v>699</v>
      </c>
      <c r="G9" s="163">
        <v>254.03</v>
      </c>
      <c r="H9" s="163">
        <f t="shared" si="0"/>
        <v>1219</v>
      </c>
      <c r="I9" s="164" t="s">
        <v>230</v>
      </c>
      <c r="J9" s="164" t="s">
        <v>3</v>
      </c>
      <c r="K9" s="161" t="s">
        <v>842</v>
      </c>
      <c r="L9" s="165">
        <v>8537109199</v>
      </c>
      <c r="M9" s="164" t="s">
        <v>639</v>
      </c>
      <c r="N9" s="165">
        <v>4</v>
      </c>
      <c r="O9" s="493" t="s">
        <v>1156</v>
      </c>
      <c r="P9" s="442"/>
      <c r="Q9" s="164" t="s">
        <v>1144</v>
      </c>
      <c r="R9" s="167"/>
      <c r="S9" s="168">
        <v>8717332205936</v>
      </c>
    </row>
    <row r="10" spans="1:19" x14ac:dyDescent="0.2">
      <c r="A10" s="172"/>
      <c r="B10" s="173" t="s">
        <v>1157</v>
      </c>
      <c r="C10" s="174" t="s">
        <v>20</v>
      </c>
      <c r="D10" s="175" t="s">
        <v>19</v>
      </c>
      <c r="E10" s="176" t="s">
        <v>1158</v>
      </c>
      <c r="F10" s="177" t="s">
        <v>699</v>
      </c>
      <c r="G10" s="163">
        <v>232.51</v>
      </c>
      <c r="H10" s="163">
        <f t="shared" si="0"/>
        <v>1116</v>
      </c>
      <c r="I10" s="178" t="s">
        <v>230</v>
      </c>
      <c r="J10" s="179">
        <v>1</v>
      </c>
      <c r="K10" s="176" t="s">
        <v>842</v>
      </c>
      <c r="L10" s="179">
        <v>8537109199</v>
      </c>
      <c r="M10" s="178" t="s">
        <v>639</v>
      </c>
      <c r="N10" s="179">
        <v>17</v>
      </c>
      <c r="O10" s="300" t="s">
        <v>1159</v>
      </c>
      <c r="P10" s="443"/>
      <c r="Q10" s="178" t="s">
        <v>1144</v>
      </c>
      <c r="R10" s="180"/>
      <c r="S10" s="181">
        <v>8717332205943</v>
      </c>
    </row>
    <row r="11" spans="1:19" x14ac:dyDescent="0.2">
      <c r="A11" s="172"/>
      <c r="B11" s="173" t="s">
        <v>1160</v>
      </c>
      <c r="C11" s="174" t="s">
        <v>23</v>
      </c>
      <c r="D11" s="175" t="s">
        <v>22</v>
      </c>
      <c r="E11" s="176" t="s">
        <v>1161</v>
      </c>
      <c r="F11" s="177" t="s">
        <v>699</v>
      </c>
      <c r="G11" s="163">
        <v>459.06</v>
      </c>
      <c r="H11" s="163">
        <f t="shared" si="0"/>
        <v>2203</v>
      </c>
      <c r="I11" s="178" t="s">
        <v>230</v>
      </c>
      <c r="J11" s="179">
        <v>1</v>
      </c>
      <c r="K11" s="176" t="s">
        <v>842</v>
      </c>
      <c r="L11" s="179">
        <v>8537109199</v>
      </c>
      <c r="M11" s="178" t="s">
        <v>639</v>
      </c>
      <c r="N11" s="179">
        <v>52</v>
      </c>
      <c r="O11" s="300" t="s">
        <v>1162</v>
      </c>
      <c r="P11" s="443"/>
      <c r="Q11" s="178" t="s">
        <v>1144</v>
      </c>
      <c r="R11" s="180"/>
      <c r="S11" s="181">
        <v>8717332205950</v>
      </c>
    </row>
    <row r="12" spans="1:19" s="171" customFormat="1" x14ac:dyDescent="0.2">
      <c r="A12" s="170"/>
      <c r="B12" s="158" t="s">
        <v>1163</v>
      </c>
      <c r="C12" s="159" t="s">
        <v>1164</v>
      </c>
      <c r="D12" s="160" t="s">
        <v>1165</v>
      </c>
      <c r="E12" s="161" t="s">
        <v>1166</v>
      </c>
      <c r="F12" s="162" t="s">
        <v>699</v>
      </c>
      <c r="G12" s="163">
        <v>338.7</v>
      </c>
      <c r="H12" s="163">
        <f t="shared" si="0"/>
        <v>1626</v>
      </c>
      <c r="I12" s="164" t="s">
        <v>230</v>
      </c>
      <c r="J12" s="165">
        <v>1</v>
      </c>
      <c r="K12" s="161" t="s">
        <v>842</v>
      </c>
      <c r="L12" s="165">
        <v>8537109199</v>
      </c>
      <c r="M12" s="164" t="s">
        <v>639</v>
      </c>
      <c r="N12" s="165">
        <v>79</v>
      </c>
      <c r="O12" s="493" t="s">
        <v>1167</v>
      </c>
      <c r="P12" s="442"/>
      <c r="Q12" s="164" t="s">
        <v>1144</v>
      </c>
      <c r="R12" s="167"/>
      <c r="S12" s="168">
        <v>800549134231</v>
      </c>
    </row>
    <row r="13" spans="1:19" s="171" customFormat="1" x14ac:dyDescent="0.2">
      <c r="A13" s="172"/>
      <c r="B13" s="173" t="s">
        <v>1168</v>
      </c>
      <c r="C13" s="174" t="s">
        <v>26</v>
      </c>
      <c r="D13" s="175" t="s">
        <v>25</v>
      </c>
      <c r="E13" s="176" t="s">
        <v>1169</v>
      </c>
      <c r="F13" s="177" t="s">
        <v>699</v>
      </c>
      <c r="G13" s="163">
        <v>387.52</v>
      </c>
      <c r="H13" s="163">
        <f t="shared" si="0"/>
        <v>1860</v>
      </c>
      <c r="I13" s="178" t="s">
        <v>230</v>
      </c>
      <c r="J13" s="178" t="s">
        <v>3</v>
      </c>
      <c r="K13" s="176" t="s">
        <v>842</v>
      </c>
      <c r="L13" s="179">
        <v>8537109199</v>
      </c>
      <c r="M13" s="178" t="s">
        <v>639</v>
      </c>
      <c r="N13" s="179">
        <v>15</v>
      </c>
      <c r="O13" s="300" t="s">
        <v>1170</v>
      </c>
      <c r="P13" s="443"/>
      <c r="Q13" s="178" t="s">
        <v>1144</v>
      </c>
      <c r="R13" s="180"/>
      <c r="S13" s="181">
        <v>8717332205998</v>
      </c>
    </row>
    <row r="14" spans="1:19" s="171" customFormat="1" x14ac:dyDescent="0.2">
      <c r="A14" s="170"/>
      <c r="B14" s="158" t="s">
        <v>1171</v>
      </c>
      <c r="C14" s="159" t="s">
        <v>29</v>
      </c>
      <c r="D14" s="160" t="s">
        <v>28</v>
      </c>
      <c r="E14" s="161" t="s">
        <v>1172</v>
      </c>
      <c r="F14" s="162" t="s">
        <v>699</v>
      </c>
      <c r="G14" s="163">
        <v>338.7</v>
      </c>
      <c r="H14" s="163">
        <f t="shared" si="0"/>
        <v>1626</v>
      </c>
      <c r="I14" s="164" t="s">
        <v>230</v>
      </c>
      <c r="J14" s="165">
        <v>1</v>
      </c>
      <c r="K14" s="161" t="s">
        <v>842</v>
      </c>
      <c r="L14" s="165">
        <v>8537109199</v>
      </c>
      <c r="M14" s="164" t="s">
        <v>639</v>
      </c>
      <c r="N14" s="165">
        <v>37</v>
      </c>
      <c r="O14" s="493" t="s">
        <v>1150</v>
      </c>
      <c r="P14" s="442"/>
      <c r="Q14" s="164" t="s">
        <v>1144</v>
      </c>
      <c r="R14" s="167"/>
      <c r="S14" s="168">
        <v>8717332206001</v>
      </c>
    </row>
    <row r="15" spans="1:19" x14ac:dyDescent="0.2">
      <c r="A15" s="140"/>
      <c r="B15" s="158" t="s">
        <v>1173</v>
      </c>
      <c r="C15" s="159" t="s">
        <v>32</v>
      </c>
      <c r="D15" s="160" t="s">
        <v>31</v>
      </c>
      <c r="E15" s="161" t="s">
        <v>1174</v>
      </c>
      <c r="F15" s="162" t="s">
        <v>699</v>
      </c>
      <c r="G15" s="163">
        <v>447.07</v>
      </c>
      <c r="H15" s="163">
        <f t="shared" si="0"/>
        <v>2146</v>
      </c>
      <c r="I15" s="164" t="s">
        <v>230</v>
      </c>
      <c r="J15" s="164" t="s">
        <v>3</v>
      </c>
      <c r="K15" s="161" t="s">
        <v>1175</v>
      </c>
      <c r="L15" s="165">
        <v>8537109199</v>
      </c>
      <c r="M15" s="164" t="s">
        <v>639</v>
      </c>
      <c r="N15" s="165">
        <v>32</v>
      </c>
      <c r="O15" s="493" t="s">
        <v>1167</v>
      </c>
      <c r="P15" s="442"/>
      <c r="Q15" s="164" t="s">
        <v>1144</v>
      </c>
      <c r="R15" s="167"/>
      <c r="S15" s="169">
        <v>8717332260041</v>
      </c>
    </row>
    <row r="16" spans="1:19" x14ac:dyDescent="0.2">
      <c r="A16" s="172"/>
      <c r="B16" s="173" t="s">
        <v>1176</v>
      </c>
      <c r="C16" s="174" t="s">
        <v>36</v>
      </c>
      <c r="D16" s="175" t="s">
        <v>35</v>
      </c>
      <c r="E16" s="176" t="s">
        <v>1177</v>
      </c>
      <c r="F16" s="177" t="s">
        <v>699</v>
      </c>
      <c r="G16" s="163">
        <v>494.82</v>
      </c>
      <c r="H16" s="163">
        <f t="shared" si="0"/>
        <v>2375</v>
      </c>
      <c r="I16" s="178" t="s">
        <v>230</v>
      </c>
      <c r="J16" s="179">
        <v>1</v>
      </c>
      <c r="K16" s="176" t="s">
        <v>842</v>
      </c>
      <c r="L16" s="179">
        <v>8538909999</v>
      </c>
      <c r="M16" s="178" t="s">
        <v>639</v>
      </c>
      <c r="N16" s="179">
        <v>462</v>
      </c>
      <c r="O16" s="300" t="s">
        <v>1150</v>
      </c>
      <c r="P16" s="443"/>
      <c r="Q16" s="178" t="s">
        <v>1144</v>
      </c>
      <c r="R16" s="180"/>
      <c r="S16" s="182">
        <v>8717332206018</v>
      </c>
    </row>
    <row r="17" spans="1:19" x14ac:dyDescent="0.2">
      <c r="A17" s="172"/>
      <c r="B17" s="173" t="s">
        <v>1178</v>
      </c>
      <c r="C17" s="174" t="s">
        <v>39</v>
      </c>
      <c r="D17" s="175" t="s">
        <v>38</v>
      </c>
      <c r="E17" s="176" t="s">
        <v>1179</v>
      </c>
      <c r="F17" s="177" t="s">
        <v>699</v>
      </c>
      <c r="G17" s="163">
        <v>983.69</v>
      </c>
      <c r="H17" s="163">
        <f t="shared" si="0"/>
        <v>4722</v>
      </c>
      <c r="I17" s="178" t="s">
        <v>230</v>
      </c>
      <c r="J17" s="178" t="s">
        <v>3</v>
      </c>
      <c r="K17" s="176" t="s">
        <v>841</v>
      </c>
      <c r="L17" s="179">
        <v>8538909999</v>
      </c>
      <c r="M17" s="178" t="s">
        <v>639</v>
      </c>
      <c r="N17" s="179">
        <v>27</v>
      </c>
      <c r="O17" s="300" t="s">
        <v>1180</v>
      </c>
      <c r="P17" s="443"/>
      <c r="Q17" s="178" t="s">
        <v>1144</v>
      </c>
      <c r="R17" s="180"/>
      <c r="S17" s="182">
        <v>8717332309719</v>
      </c>
    </row>
    <row r="18" spans="1:19" x14ac:dyDescent="0.2">
      <c r="A18" s="140"/>
      <c r="B18" s="183" t="s">
        <v>1181</v>
      </c>
      <c r="C18" s="184" t="s">
        <v>41</v>
      </c>
      <c r="D18" s="185" t="s">
        <v>1052</v>
      </c>
      <c r="E18" s="161" t="s">
        <v>1182</v>
      </c>
      <c r="F18" s="162" t="s">
        <v>699</v>
      </c>
      <c r="G18" s="163">
        <v>57.43</v>
      </c>
      <c r="H18" s="163">
        <f t="shared" si="0"/>
        <v>276</v>
      </c>
      <c r="I18" s="186" t="s">
        <v>230</v>
      </c>
      <c r="J18" s="186" t="s">
        <v>3</v>
      </c>
      <c r="K18" s="161" t="s">
        <v>1175</v>
      </c>
      <c r="L18" s="165">
        <v>8536901000</v>
      </c>
      <c r="M18" s="186" t="s">
        <v>639</v>
      </c>
      <c r="N18" s="165">
        <v>165</v>
      </c>
      <c r="O18" s="493" t="s">
        <v>1183</v>
      </c>
      <c r="P18" s="161"/>
      <c r="Q18" s="186" t="s">
        <v>1144</v>
      </c>
      <c r="R18" s="167"/>
      <c r="S18" s="187">
        <v>8717332206025</v>
      </c>
    </row>
    <row r="19" spans="1:19" x14ac:dyDescent="0.2">
      <c r="A19" s="140"/>
      <c r="B19" s="158" t="s">
        <v>1184</v>
      </c>
      <c r="C19" s="159" t="s">
        <v>44</v>
      </c>
      <c r="D19" s="160" t="s">
        <v>43</v>
      </c>
      <c r="E19" s="161" t="s">
        <v>1185</v>
      </c>
      <c r="F19" s="162" t="s">
        <v>699</v>
      </c>
      <c r="G19" s="163">
        <v>143.94999999999999</v>
      </c>
      <c r="H19" s="163">
        <f t="shared" si="0"/>
        <v>691</v>
      </c>
      <c r="I19" s="164" t="s">
        <v>230</v>
      </c>
      <c r="J19" s="165">
        <v>1</v>
      </c>
      <c r="K19" s="161" t="s">
        <v>1175</v>
      </c>
      <c r="L19" s="165">
        <v>8536901000</v>
      </c>
      <c r="M19" s="164" t="s">
        <v>639</v>
      </c>
      <c r="N19" s="165">
        <v>129</v>
      </c>
      <c r="O19" s="493" t="s">
        <v>1186</v>
      </c>
      <c r="P19" s="442"/>
      <c r="Q19" s="164" t="s">
        <v>1144</v>
      </c>
      <c r="R19" s="167"/>
      <c r="S19" s="168">
        <v>8717332206032</v>
      </c>
    </row>
    <row r="20" spans="1:19" x14ac:dyDescent="0.2">
      <c r="A20" s="140"/>
      <c r="B20" s="188" t="s">
        <v>1187</v>
      </c>
      <c r="C20" s="189"/>
      <c r="D20" s="190" t="s">
        <v>1188</v>
      </c>
      <c r="E20" s="189"/>
      <c r="F20" s="191"/>
      <c r="G20" s="192"/>
      <c r="H20" s="192"/>
      <c r="I20" s="189"/>
      <c r="J20" s="189"/>
      <c r="K20" s="189" t="s">
        <v>1188</v>
      </c>
      <c r="L20" s="193"/>
      <c r="M20" s="193"/>
      <c r="N20" s="194" t="s">
        <v>1188</v>
      </c>
      <c r="O20" s="275" t="s">
        <v>1188</v>
      </c>
      <c r="P20" s="444"/>
      <c r="Q20" s="195"/>
      <c r="R20" s="196"/>
      <c r="S20" s="197"/>
    </row>
    <row r="21" spans="1:19" x14ac:dyDescent="0.2">
      <c r="A21" s="140"/>
      <c r="B21" s="198" t="s">
        <v>1189</v>
      </c>
      <c r="C21" s="199" t="s">
        <v>987</v>
      </c>
      <c r="D21" s="200" t="s">
        <v>989</v>
      </c>
      <c r="E21" s="176" t="s">
        <v>1190</v>
      </c>
      <c r="F21" s="177" t="s">
        <v>699</v>
      </c>
      <c r="G21" s="163">
        <v>822.73</v>
      </c>
      <c r="H21" s="163">
        <f>ROUND(ROUND(G21*4.8,2),0)</f>
        <v>3949</v>
      </c>
      <c r="I21" s="178" t="s">
        <v>230</v>
      </c>
      <c r="J21" s="179" t="s">
        <v>3</v>
      </c>
      <c r="K21" s="176" t="s">
        <v>838</v>
      </c>
      <c r="L21" s="179">
        <v>8537109199</v>
      </c>
      <c r="M21" s="201" t="s">
        <v>638</v>
      </c>
      <c r="N21" s="179">
        <v>24</v>
      </c>
      <c r="O21" s="300">
        <v>3.1909999999999998</v>
      </c>
      <c r="P21" s="176"/>
      <c r="Q21" s="201" t="s">
        <v>1144</v>
      </c>
      <c r="R21" s="180"/>
      <c r="S21" s="202">
        <v>8717332940417</v>
      </c>
    </row>
    <row r="22" spans="1:19" x14ac:dyDescent="0.2">
      <c r="A22" s="140"/>
      <c r="B22" s="198" t="s">
        <v>1191</v>
      </c>
      <c r="C22" s="199" t="s">
        <v>988</v>
      </c>
      <c r="D22" s="200" t="s">
        <v>990</v>
      </c>
      <c r="E22" s="176" t="s">
        <v>1192</v>
      </c>
      <c r="F22" s="177" t="s">
        <v>699</v>
      </c>
      <c r="G22" s="163">
        <v>1412.94</v>
      </c>
      <c r="H22" s="163">
        <f>ROUND(ROUND(G22*4.8,2),0)</f>
        <v>6782</v>
      </c>
      <c r="I22" s="178" t="s">
        <v>230</v>
      </c>
      <c r="J22" s="179" t="s">
        <v>3</v>
      </c>
      <c r="K22" s="176" t="s">
        <v>838</v>
      </c>
      <c r="L22" s="179">
        <v>8537109199</v>
      </c>
      <c r="M22" s="201" t="s">
        <v>638</v>
      </c>
      <c r="N22" s="179">
        <v>27</v>
      </c>
      <c r="O22" s="300">
        <v>3.1909999999999998</v>
      </c>
      <c r="P22" s="176"/>
      <c r="Q22" s="201" t="s">
        <v>1144</v>
      </c>
      <c r="R22" s="180"/>
      <c r="S22" s="202">
        <v>4060039031174</v>
      </c>
    </row>
    <row r="23" spans="1:19" x14ac:dyDescent="0.2">
      <c r="A23" s="140"/>
      <c r="B23" s="149" t="s">
        <v>2688</v>
      </c>
      <c r="C23" s="152"/>
      <c r="D23" s="203" t="s">
        <v>1188</v>
      </c>
      <c r="E23" s="152"/>
      <c r="F23" s="153"/>
      <c r="G23" s="154"/>
      <c r="H23" s="154"/>
      <c r="I23" s="152"/>
      <c r="J23" s="152"/>
      <c r="K23" s="152" t="s">
        <v>1188</v>
      </c>
      <c r="L23" s="152"/>
      <c r="M23" s="152"/>
      <c r="N23" s="204" t="s">
        <v>1188</v>
      </c>
      <c r="O23" s="529" t="s">
        <v>1188</v>
      </c>
      <c r="P23" s="445"/>
      <c r="Q23" s="155"/>
      <c r="R23" s="205"/>
      <c r="S23" s="157"/>
    </row>
    <row r="24" spans="1:19" x14ac:dyDescent="0.2">
      <c r="A24" s="140"/>
      <c r="B24" s="158" t="s">
        <v>1200</v>
      </c>
      <c r="C24" s="159" t="s">
        <v>47</v>
      </c>
      <c r="D24" s="160" t="s">
        <v>46</v>
      </c>
      <c r="E24" s="161" t="s">
        <v>1201</v>
      </c>
      <c r="F24" s="162" t="s">
        <v>699</v>
      </c>
      <c r="G24" s="163">
        <v>504.01</v>
      </c>
      <c r="H24" s="163">
        <f>ROUND(ROUND(G24*4.8,2),0)</f>
        <v>2419</v>
      </c>
      <c r="I24" s="164" t="s">
        <v>230</v>
      </c>
      <c r="J24" s="165">
        <v>1</v>
      </c>
      <c r="K24" s="161" t="s">
        <v>1175</v>
      </c>
      <c r="L24" s="165">
        <v>8538909999</v>
      </c>
      <c r="M24" s="164" t="s">
        <v>639</v>
      </c>
      <c r="N24" s="165">
        <v>68</v>
      </c>
      <c r="O24" s="493" t="s">
        <v>1202</v>
      </c>
      <c r="P24" s="442"/>
      <c r="Q24" s="164" t="s">
        <v>1144</v>
      </c>
      <c r="R24" s="211"/>
      <c r="S24" s="169">
        <v>8717332206131</v>
      </c>
    </row>
    <row r="25" spans="1:19" x14ac:dyDescent="0.2">
      <c r="A25" s="140"/>
      <c r="B25" s="158" t="s">
        <v>1203</v>
      </c>
      <c r="C25" s="159" t="s">
        <v>50</v>
      </c>
      <c r="D25" s="160" t="s">
        <v>49</v>
      </c>
      <c r="E25" s="161" t="s">
        <v>1204</v>
      </c>
      <c r="F25" s="162" t="s">
        <v>699</v>
      </c>
      <c r="G25" s="163">
        <v>635.04999999999995</v>
      </c>
      <c r="H25" s="163">
        <f t="shared" ref="H25:H40" si="1">ROUND(ROUND(G25*4.8,2),0)</f>
        <v>3048</v>
      </c>
      <c r="I25" s="164" t="s">
        <v>230</v>
      </c>
      <c r="J25" s="165">
        <v>1</v>
      </c>
      <c r="K25" s="161" t="s">
        <v>1175</v>
      </c>
      <c r="L25" s="165">
        <v>8538909999</v>
      </c>
      <c r="M25" s="164" t="s">
        <v>639</v>
      </c>
      <c r="N25" s="165">
        <v>74</v>
      </c>
      <c r="O25" s="493" t="s">
        <v>1205</v>
      </c>
      <c r="P25" s="442"/>
      <c r="Q25" s="164" t="s">
        <v>1144</v>
      </c>
      <c r="R25" s="167"/>
      <c r="S25" s="169">
        <v>8717332206148</v>
      </c>
    </row>
    <row r="26" spans="1:19" x14ac:dyDescent="0.2">
      <c r="A26" s="140"/>
      <c r="B26" s="173" t="s">
        <v>1206</v>
      </c>
      <c r="C26" s="174" t="s">
        <v>53</v>
      </c>
      <c r="D26" s="175" t="s">
        <v>52</v>
      </c>
      <c r="E26" s="176" t="s">
        <v>1207</v>
      </c>
      <c r="F26" s="177" t="s">
        <v>699</v>
      </c>
      <c r="G26" s="163">
        <v>1079.08</v>
      </c>
      <c r="H26" s="163">
        <f t="shared" si="1"/>
        <v>5180</v>
      </c>
      <c r="I26" s="178" t="s">
        <v>230</v>
      </c>
      <c r="J26" s="179">
        <v>1</v>
      </c>
      <c r="K26" s="176" t="s">
        <v>1175</v>
      </c>
      <c r="L26" s="179">
        <v>8538909999</v>
      </c>
      <c r="M26" s="178" t="s">
        <v>639</v>
      </c>
      <c r="N26" s="179">
        <v>21</v>
      </c>
      <c r="O26" s="300" t="s">
        <v>1208</v>
      </c>
      <c r="P26" s="443"/>
      <c r="Q26" s="178" t="s">
        <v>1144</v>
      </c>
      <c r="R26" s="180"/>
      <c r="S26" s="182">
        <v>8717332206155</v>
      </c>
    </row>
    <row r="27" spans="1:19" x14ac:dyDescent="0.2">
      <c r="A27" s="140"/>
      <c r="B27" s="158" t="s">
        <v>1209</v>
      </c>
      <c r="C27" s="159" t="s">
        <v>56</v>
      </c>
      <c r="D27" s="160" t="s">
        <v>55</v>
      </c>
      <c r="E27" s="161" t="s">
        <v>1210</v>
      </c>
      <c r="F27" s="162" t="s">
        <v>699</v>
      </c>
      <c r="G27" s="163">
        <v>340.52</v>
      </c>
      <c r="H27" s="163">
        <f t="shared" si="1"/>
        <v>1635</v>
      </c>
      <c r="I27" s="164" t="s">
        <v>230</v>
      </c>
      <c r="J27" s="165">
        <v>1</v>
      </c>
      <c r="K27" s="161" t="s">
        <v>1175</v>
      </c>
      <c r="L27" s="165">
        <v>8538909999</v>
      </c>
      <c r="M27" s="164" t="s">
        <v>639</v>
      </c>
      <c r="N27" s="165">
        <v>54</v>
      </c>
      <c r="O27" s="493" t="s">
        <v>1211</v>
      </c>
      <c r="P27" s="442"/>
      <c r="Q27" s="164" t="s">
        <v>1144</v>
      </c>
      <c r="R27" s="167"/>
      <c r="S27" s="169">
        <v>8717332206162</v>
      </c>
    </row>
    <row r="28" spans="1:19" x14ac:dyDescent="0.2">
      <c r="A28" s="140"/>
      <c r="B28" s="158" t="s">
        <v>1212</v>
      </c>
      <c r="C28" s="159" t="s">
        <v>1213</v>
      </c>
      <c r="D28" s="160" t="s">
        <v>1214</v>
      </c>
      <c r="E28" s="161" t="s">
        <v>1215</v>
      </c>
      <c r="F28" s="162" t="s">
        <v>699</v>
      </c>
      <c r="G28" s="163">
        <v>343.53</v>
      </c>
      <c r="H28" s="163">
        <f t="shared" si="1"/>
        <v>1649</v>
      </c>
      <c r="I28" s="164" t="s">
        <v>230</v>
      </c>
      <c r="J28" s="164" t="s">
        <v>3</v>
      </c>
      <c r="K28" s="161" t="s">
        <v>1175</v>
      </c>
      <c r="L28" s="165">
        <v>3926909790</v>
      </c>
      <c r="M28" s="164" t="s">
        <v>639</v>
      </c>
      <c r="N28" s="165">
        <v>124</v>
      </c>
      <c r="O28" s="493" t="s">
        <v>1216</v>
      </c>
      <c r="P28" s="442"/>
      <c r="Q28" s="164" t="s">
        <v>1144</v>
      </c>
      <c r="R28" s="167"/>
      <c r="S28" s="169">
        <v>8717332206667</v>
      </c>
    </row>
    <row r="29" spans="1:19" x14ac:dyDescent="0.2">
      <c r="A29" s="140"/>
      <c r="B29" s="158" t="s">
        <v>1217</v>
      </c>
      <c r="C29" s="159" t="s">
        <v>59</v>
      </c>
      <c r="D29" s="160" t="s">
        <v>58</v>
      </c>
      <c r="E29" s="161" t="s">
        <v>1218</v>
      </c>
      <c r="F29" s="162" t="s">
        <v>699</v>
      </c>
      <c r="G29" s="163">
        <v>393.67</v>
      </c>
      <c r="H29" s="163">
        <f t="shared" si="1"/>
        <v>1890</v>
      </c>
      <c r="I29" s="164" t="s">
        <v>230</v>
      </c>
      <c r="J29" s="165">
        <v>1</v>
      </c>
      <c r="K29" s="161" t="s">
        <v>1175</v>
      </c>
      <c r="L29" s="165">
        <v>8538909999</v>
      </c>
      <c r="M29" s="164" t="s">
        <v>639</v>
      </c>
      <c r="N29" s="165">
        <v>64</v>
      </c>
      <c r="O29" s="493" t="s">
        <v>1219</v>
      </c>
      <c r="P29" s="442"/>
      <c r="Q29" s="164" t="s">
        <v>1144</v>
      </c>
      <c r="R29" s="167"/>
      <c r="S29" s="169">
        <v>8717332206179</v>
      </c>
    </row>
    <row r="30" spans="1:19" x14ac:dyDescent="0.2">
      <c r="A30" s="140"/>
      <c r="B30" s="158" t="s">
        <v>1220</v>
      </c>
      <c r="C30" s="159" t="s">
        <v>62</v>
      </c>
      <c r="D30" s="160" t="s">
        <v>61</v>
      </c>
      <c r="E30" s="161" t="s">
        <v>1221</v>
      </c>
      <c r="F30" s="162" t="s">
        <v>699</v>
      </c>
      <c r="G30" s="163">
        <v>327.61</v>
      </c>
      <c r="H30" s="163">
        <f t="shared" si="1"/>
        <v>1573</v>
      </c>
      <c r="I30" s="164" t="s">
        <v>230</v>
      </c>
      <c r="J30" s="164" t="s">
        <v>3</v>
      </c>
      <c r="K30" s="161" t="s">
        <v>1175</v>
      </c>
      <c r="L30" s="165">
        <v>8538909999</v>
      </c>
      <c r="M30" s="164" t="s">
        <v>639</v>
      </c>
      <c r="N30" s="165">
        <v>13</v>
      </c>
      <c r="O30" s="493" t="s">
        <v>1222</v>
      </c>
      <c r="P30" s="442"/>
      <c r="Q30" s="164" t="s">
        <v>1144</v>
      </c>
      <c r="R30" s="167"/>
      <c r="S30" s="169">
        <v>8717332206315</v>
      </c>
    </row>
    <row r="31" spans="1:19" x14ac:dyDescent="0.2">
      <c r="A31" s="140"/>
      <c r="B31" s="158" t="s">
        <v>1223</v>
      </c>
      <c r="C31" s="159" t="s">
        <v>68</v>
      </c>
      <c r="D31" s="160" t="s">
        <v>67</v>
      </c>
      <c r="E31" s="161" t="s">
        <v>1224</v>
      </c>
      <c r="F31" s="162" t="s">
        <v>699</v>
      </c>
      <c r="G31" s="163">
        <v>171.37</v>
      </c>
      <c r="H31" s="163">
        <f t="shared" si="1"/>
        <v>823</v>
      </c>
      <c r="I31" s="164" t="s">
        <v>230</v>
      </c>
      <c r="J31" s="165">
        <v>1</v>
      </c>
      <c r="K31" s="161" t="s">
        <v>1175</v>
      </c>
      <c r="L31" s="165">
        <v>3926909790</v>
      </c>
      <c r="M31" s="164" t="s">
        <v>639</v>
      </c>
      <c r="N31" s="165">
        <v>500</v>
      </c>
      <c r="O31" s="493" t="s">
        <v>1225</v>
      </c>
      <c r="P31" s="442"/>
      <c r="Q31" s="164" t="s">
        <v>1144</v>
      </c>
      <c r="R31" s="167"/>
      <c r="S31" s="168">
        <v>8717332206193</v>
      </c>
    </row>
    <row r="32" spans="1:19" x14ac:dyDescent="0.2">
      <c r="A32" s="140"/>
      <c r="B32" s="158" t="s">
        <v>1226</v>
      </c>
      <c r="C32" s="159" t="s">
        <v>71</v>
      </c>
      <c r="D32" s="160" t="s">
        <v>70</v>
      </c>
      <c r="E32" s="161" t="s">
        <v>1227</v>
      </c>
      <c r="F32" s="162" t="s">
        <v>699</v>
      </c>
      <c r="G32" s="163">
        <v>126</v>
      </c>
      <c r="H32" s="163">
        <f t="shared" si="1"/>
        <v>605</v>
      </c>
      <c r="I32" s="164" t="s">
        <v>230</v>
      </c>
      <c r="J32" s="165">
        <v>1</v>
      </c>
      <c r="K32" s="161" t="s">
        <v>1175</v>
      </c>
      <c r="L32" s="165">
        <v>3926909790</v>
      </c>
      <c r="M32" s="164" t="s">
        <v>639</v>
      </c>
      <c r="N32" s="165">
        <v>150</v>
      </c>
      <c r="O32" s="493" t="s">
        <v>1228</v>
      </c>
      <c r="P32" s="442"/>
      <c r="Q32" s="164" t="s">
        <v>1144</v>
      </c>
      <c r="R32" s="167"/>
      <c r="S32" s="168">
        <v>8717332206209</v>
      </c>
    </row>
    <row r="33" spans="1:19" x14ac:dyDescent="0.2">
      <c r="A33" s="140"/>
      <c r="B33" s="158" t="s">
        <v>1229</v>
      </c>
      <c r="C33" s="159" t="s">
        <v>74</v>
      </c>
      <c r="D33" s="160" t="s">
        <v>73</v>
      </c>
      <c r="E33" s="161" t="s">
        <v>1230</v>
      </c>
      <c r="F33" s="162" t="s">
        <v>699</v>
      </c>
      <c r="G33" s="163">
        <v>100.81</v>
      </c>
      <c r="H33" s="163">
        <f t="shared" si="1"/>
        <v>484</v>
      </c>
      <c r="I33" s="164" t="s">
        <v>230</v>
      </c>
      <c r="J33" s="164" t="s">
        <v>3</v>
      </c>
      <c r="K33" s="161" t="s">
        <v>1175</v>
      </c>
      <c r="L33" s="165">
        <v>3926909790</v>
      </c>
      <c r="M33" s="164" t="s">
        <v>639</v>
      </c>
      <c r="N33" s="165">
        <v>20</v>
      </c>
      <c r="O33" s="493" t="s">
        <v>1231</v>
      </c>
      <c r="P33" s="442"/>
      <c r="Q33" s="164" t="s">
        <v>1144</v>
      </c>
      <c r="R33" s="167"/>
      <c r="S33" s="168">
        <v>8717332206216</v>
      </c>
    </row>
    <row r="34" spans="1:19" x14ac:dyDescent="0.2">
      <c r="A34" s="140"/>
      <c r="B34" s="183" t="s">
        <v>1232</v>
      </c>
      <c r="C34" s="184" t="s">
        <v>65</v>
      </c>
      <c r="D34" s="185" t="s">
        <v>64</v>
      </c>
      <c r="E34" s="161" t="s">
        <v>1233</v>
      </c>
      <c r="F34" s="162" t="s">
        <v>699</v>
      </c>
      <c r="G34" s="163">
        <v>425.92</v>
      </c>
      <c r="H34" s="163">
        <f t="shared" si="1"/>
        <v>2044</v>
      </c>
      <c r="I34" s="186" t="s">
        <v>230</v>
      </c>
      <c r="J34" s="186" t="s">
        <v>3</v>
      </c>
      <c r="K34" s="161" t="s">
        <v>1175</v>
      </c>
      <c r="L34" s="165">
        <v>85189000</v>
      </c>
      <c r="M34" s="186" t="s">
        <v>682</v>
      </c>
      <c r="N34" s="186">
        <v>7</v>
      </c>
      <c r="O34" s="528" t="s">
        <v>1234</v>
      </c>
      <c r="P34" s="161"/>
      <c r="Q34" s="186" t="s">
        <v>1144</v>
      </c>
      <c r="R34" s="167"/>
      <c r="S34" s="187">
        <v>8717332875269</v>
      </c>
    </row>
    <row r="35" spans="1:19" x14ac:dyDescent="0.2">
      <c r="A35" s="140"/>
      <c r="B35" s="158" t="s">
        <v>1235</v>
      </c>
      <c r="C35" s="159" t="s">
        <v>1236</v>
      </c>
      <c r="D35" s="160" t="s">
        <v>1237</v>
      </c>
      <c r="E35" s="161" t="s">
        <v>1238</v>
      </c>
      <c r="F35" s="162" t="s">
        <v>699</v>
      </c>
      <c r="G35" s="163">
        <v>127.02</v>
      </c>
      <c r="H35" s="163">
        <f t="shared" si="1"/>
        <v>610</v>
      </c>
      <c r="I35" s="164" t="s">
        <v>230</v>
      </c>
      <c r="J35" s="164" t="s">
        <v>3</v>
      </c>
      <c r="K35" s="161" t="s">
        <v>1175</v>
      </c>
      <c r="L35" s="165">
        <v>3926909790</v>
      </c>
      <c r="M35" s="164" t="s">
        <v>639</v>
      </c>
      <c r="N35" s="165">
        <v>8</v>
      </c>
      <c r="O35" s="493" t="s">
        <v>1239</v>
      </c>
      <c r="P35" s="442"/>
      <c r="Q35" s="164" t="s">
        <v>1144</v>
      </c>
      <c r="R35" s="167"/>
      <c r="S35" s="169">
        <v>8717332206650</v>
      </c>
    </row>
    <row r="36" spans="1:19" x14ac:dyDescent="0.2">
      <c r="A36" s="140"/>
      <c r="B36" s="158" t="s">
        <v>1240</v>
      </c>
      <c r="C36" s="159" t="s">
        <v>77</v>
      </c>
      <c r="D36" s="160" t="s">
        <v>76</v>
      </c>
      <c r="E36" s="161" t="s">
        <v>1241</v>
      </c>
      <c r="F36" s="162" t="s">
        <v>699</v>
      </c>
      <c r="G36" s="163">
        <v>135.47999999999999</v>
      </c>
      <c r="H36" s="163">
        <f t="shared" si="1"/>
        <v>650</v>
      </c>
      <c r="I36" s="164" t="s">
        <v>230</v>
      </c>
      <c r="J36" s="164" t="s">
        <v>3</v>
      </c>
      <c r="K36" s="161" t="s">
        <v>1175</v>
      </c>
      <c r="L36" s="165">
        <v>7326909890</v>
      </c>
      <c r="M36" s="164" t="s">
        <v>639</v>
      </c>
      <c r="N36" s="165">
        <v>10</v>
      </c>
      <c r="O36" s="493" t="s">
        <v>1242</v>
      </c>
      <c r="P36" s="442"/>
      <c r="Q36" s="164" t="s">
        <v>1144</v>
      </c>
      <c r="R36" s="211"/>
      <c r="S36" s="169">
        <v>8717332206278</v>
      </c>
    </row>
    <row r="37" spans="1:19" x14ac:dyDescent="0.2">
      <c r="A37" s="140"/>
      <c r="B37" s="158" t="s">
        <v>1243</v>
      </c>
      <c r="C37" s="159" t="s">
        <v>80</v>
      </c>
      <c r="D37" s="160" t="s">
        <v>79</v>
      </c>
      <c r="E37" s="161" t="s">
        <v>1244</v>
      </c>
      <c r="F37" s="162" t="s">
        <v>699</v>
      </c>
      <c r="G37" s="163">
        <v>105.84</v>
      </c>
      <c r="H37" s="163">
        <f t="shared" si="1"/>
        <v>508</v>
      </c>
      <c r="I37" s="164" t="s">
        <v>230</v>
      </c>
      <c r="J37" s="164" t="s">
        <v>3</v>
      </c>
      <c r="K37" s="161" t="s">
        <v>1175</v>
      </c>
      <c r="L37" s="165">
        <v>7326909890</v>
      </c>
      <c r="M37" s="164" t="s">
        <v>639</v>
      </c>
      <c r="N37" s="165">
        <v>4</v>
      </c>
      <c r="O37" s="493" t="s">
        <v>1245</v>
      </c>
      <c r="P37" s="442"/>
      <c r="Q37" s="164" t="s">
        <v>1144</v>
      </c>
      <c r="R37" s="211"/>
      <c r="S37" s="169">
        <v>8717332206285</v>
      </c>
    </row>
    <row r="38" spans="1:19" x14ac:dyDescent="0.2">
      <c r="A38" s="140"/>
      <c r="B38" s="158" t="s">
        <v>1246</v>
      </c>
      <c r="C38" s="159" t="s">
        <v>83</v>
      </c>
      <c r="D38" s="160" t="s">
        <v>82</v>
      </c>
      <c r="E38" s="161" t="s">
        <v>1247</v>
      </c>
      <c r="F38" s="162" t="s">
        <v>699</v>
      </c>
      <c r="G38" s="163">
        <v>93.14</v>
      </c>
      <c r="H38" s="163">
        <f t="shared" si="1"/>
        <v>447</v>
      </c>
      <c r="I38" s="164" t="s">
        <v>230</v>
      </c>
      <c r="J38" s="164" t="s">
        <v>3</v>
      </c>
      <c r="K38" s="161" t="s">
        <v>1175</v>
      </c>
      <c r="L38" s="165">
        <v>3926909790</v>
      </c>
      <c r="M38" s="164" t="s">
        <v>639</v>
      </c>
      <c r="N38" s="165">
        <v>3</v>
      </c>
      <c r="O38" s="493" t="s">
        <v>1248</v>
      </c>
      <c r="P38" s="442"/>
      <c r="Q38" s="164" t="s">
        <v>1144</v>
      </c>
      <c r="R38" s="211"/>
      <c r="S38" s="169">
        <v>8717332206292</v>
      </c>
    </row>
    <row r="39" spans="1:19" x14ac:dyDescent="0.2">
      <c r="A39" s="140"/>
      <c r="B39" s="173" t="s">
        <v>1249</v>
      </c>
      <c r="C39" s="174" t="s">
        <v>86</v>
      </c>
      <c r="D39" s="175" t="s">
        <v>85</v>
      </c>
      <c r="E39" s="176" t="s">
        <v>1250</v>
      </c>
      <c r="F39" s="177" t="s">
        <v>699</v>
      </c>
      <c r="G39" s="163">
        <v>16.93</v>
      </c>
      <c r="H39" s="163">
        <f t="shared" si="1"/>
        <v>81</v>
      </c>
      <c r="I39" s="178" t="s">
        <v>230</v>
      </c>
      <c r="J39" s="179">
        <v>1</v>
      </c>
      <c r="K39" s="176" t="s">
        <v>1175</v>
      </c>
      <c r="L39" s="179">
        <v>3926909790</v>
      </c>
      <c r="M39" s="178" t="s">
        <v>639</v>
      </c>
      <c r="N39" s="179">
        <v>737</v>
      </c>
      <c r="O39" s="300" t="s">
        <v>1251</v>
      </c>
      <c r="P39" s="443"/>
      <c r="Q39" s="178" t="s">
        <v>1144</v>
      </c>
      <c r="R39" s="212"/>
      <c r="S39" s="181">
        <v>8717332206605</v>
      </c>
    </row>
    <row r="40" spans="1:19" x14ac:dyDescent="0.2">
      <c r="A40" s="140"/>
      <c r="B40" s="158" t="s">
        <v>1252</v>
      </c>
      <c r="C40" s="159" t="s">
        <v>89</v>
      </c>
      <c r="D40" s="160" t="s">
        <v>88</v>
      </c>
      <c r="E40" s="161" t="s">
        <v>1253</v>
      </c>
      <c r="F40" s="162" t="s">
        <v>699</v>
      </c>
      <c r="G40" s="163">
        <v>84.68</v>
      </c>
      <c r="H40" s="163">
        <f t="shared" si="1"/>
        <v>406</v>
      </c>
      <c r="I40" s="164" t="s">
        <v>230</v>
      </c>
      <c r="J40" s="164" t="s">
        <v>3</v>
      </c>
      <c r="K40" s="161" t="s">
        <v>1175</v>
      </c>
      <c r="L40" s="165">
        <v>7326909890</v>
      </c>
      <c r="M40" s="164" t="s">
        <v>639</v>
      </c>
      <c r="N40" s="165">
        <v>31</v>
      </c>
      <c r="O40" s="493" t="s">
        <v>1254</v>
      </c>
      <c r="P40" s="442"/>
      <c r="Q40" s="164" t="s">
        <v>1144</v>
      </c>
      <c r="R40" s="211"/>
      <c r="S40" s="168">
        <v>8717332206766</v>
      </c>
    </row>
    <row r="41" spans="1:19" x14ac:dyDescent="0.2">
      <c r="A41" s="140"/>
      <c r="B41" s="149" t="s">
        <v>2689</v>
      </c>
      <c r="C41" s="152"/>
      <c r="D41" s="203" t="s">
        <v>1188</v>
      </c>
      <c r="E41" s="152"/>
      <c r="F41" s="153"/>
      <c r="G41" s="154"/>
      <c r="H41" s="154"/>
      <c r="I41" s="152"/>
      <c r="J41" s="152"/>
      <c r="K41" s="152" t="s">
        <v>1188</v>
      </c>
      <c r="L41" s="152"/>
      <c r="M41" s="152"/>
      <c r="N41" s="204" t="s">
        <v>1188</v>
      </c>
      <c r="O41" s="529" t="s">
        <v>1188</v>
      </c>
      <c r="P41" s="446"/>
      <c r="Q41" s="156"/>
      <c r="R41" s="205"/>
      <c r="S41" s="157"/>
    </row>
    <row r="42" spans="1:19" x14ac:dyDescent="0.2">
      <c r="A42" s="140"/>
      <c r="B42" s="158" t="s">
        <v>1255</v>
      </c>
      <c r="C42" s="159" t="s">
        <v>92</v>
      </c>
      <c r="D42" s="160" t="s">
        <v>91</v>
      </c>
      <c r="E42" s="161" t="s">
        <v>1256</v>
      </c>
      <c r="F42" s="162" t="s">
        <v>699</v>
      </c>
      <c r="G42" s="163">
        <v>423.37</v>
      </c>
      <c r="H42" s="163">
        <f>ROUND(ROUND(G42*4.8,2),0)</f>
        <v>2032</v>
      </c>
      <c r="I42" s="164" t="s">
        <v>230</v>
      </c>
      <c r="J42" s="165">
        <v>1</v>
      </c>
      <c r="K42" s="161" t="s">
        <v>1175</v>
      </c>
      <c r="L42" s="165">
        <v>8529904900</v>
      </c>
      <c r="M42" s="164" t="s">
        <v>639</v>
      </c>
      <c r="N42" s="165">
        <v>64</v>
      </c>
      <c r="O42" s="493" t="s">
        <v>1257</v>
      </c>
      <c r="P42" s="442"/>
      <c r="Q42" s="164" t="s">
        <v>1144</v>
      </c>
      <c r="R42" s="167"/>
      <c r="S42" s="168">
        <v>8717332206087</v>
      </c>
    </row>
    <row r="43" spans="1:19" x14ac:dyDescent="0.2">
      <c r="A43" s="140"/>
      <c r="B43" s="158" t="s">
        <v>1258</v>
      </c>
      <c r="C43" s="159" t="s">
        <v>95</v>
      </c>
      <c r="D43" s="160" t="s">
        <v>94</v>
      </c>
      <c r="E43" s="161" t="s">
        <v>1259</v>
      </c>
      <c r="F43" s="162" t="s">
        <v>699</v>
      </c>
      <c r="G43" s="163">
        <v>635.04999999999995</v>
      </c>
      <c r="H43" s="163">
        <f t="shared" ref="H43:H50" si="2">ROUND(ROUND(G43*4.8,2),0)</f>
        <v>3048</v>
      </c>
      <c r="I43" s="164" t="s">
        <v>230</v>
      </c>
      <c r="J43" s="165">
        <v>1</v>
      </c>
      <c r="K43" s="161" t="s">
        <v>1175</v>
      </c>
      <c r="L43" s="165">
        <v>8529904900</v>
      </c>
      <c r="M43" s="164" t="s">
        <v>639</v>
      </c>
      <c r="N43" s="165">
        <v>13</v>
      </c>
      <c r="O43" s="493" t="s">
        <v>1260</v>
      </c>
      <c r="P43" s="442"/>
      <c r="Q43" s="164" t="s">
        <v>1144</v>
      </c>
      <c r="R43" s="167"/>
      <c r="S43" s="169">
        <v>8717332206094</v>
      </c>
    </row>
    <row r="44" spans="1:19" x14ac:dyDescent="0.2">
      <c r="A44" s="140"/>
      <c r="B44" s="173" t="s">
        <v>1261</v>
      </c>
      <c r="C44" s="174" t="s">
        <v>98</v>
      </c>
      <c r="D44" s="175" t="s">
        <v>97</v>
      </c>
      <c r="E44" s="176" t="s">
        <v>1262</v>
      </c>
      <c r="F44" s="177" t="s">
        <v>699</v>
      </c>
      <c r="G44" s="163">
        <v>1079.08</v>
      </c>
      <c r="H44" s="163">
        <f t="shared" si="2"/>
        <v>5180</v>
      </c>
      <c r="I44" s="178" t="s">
        <v>230</v>
      </c>
      <c r="J44" s="178" t="s">
        <v>3</v>
      </c>
      <c r="K44" s="176" t="s">
        <v>1175</v>
      </c>
      <c r="L44" s="179">
        <v>8529904900</v>
      </c>
      <c r="M44" s="178" t="s">
        <v>639</v>
      </c>
      <c r="N44" s="179">
        <v>7</v>
      </c>
      <c r="O44" s="300" t="s">
        <v>1263</v>
      </c>
      <c r="P44" s="443"/>
      <c r="Q44" s="178" t="s">
        <v>1144</v>
      </c>
      <c r="R44" s="180"/>
      <c r="S44" s="182">
        <v>8717332206100</v>
      </c>
    </row>
    <row r="45" spans="1:19" x14ac:dyDescent="0.2">
      <c r="A45" s="140"/>
      <c r="B45" s="158" t="s">
        <v>1264</v>
      </c>
      <c r="C45" s="159" t="s">
        <v>101</v>
      </c>
      <c r="D45" s="160" t="s">
        <v>100</v>
      </c>
      <c r="E45" s="161" t="s">
        <v>1265</v>
      </c>
      <c r="F45" s="162" t="s">
        <v>699</v>
      </c>
      <c r="G45" s="163">
        <v>468.02</v>
      </c>
      <c r="H45" s="163">
        <f t="shared" si="2"/>
        <v>2247</v>
      </c>
      <c r="I45" s="164" t="s">
        <v>230</v>
      </c>
      <c r="J45" s="164" t="s">
        <v>3</v>
      </c>
      <c r="K45" s="161" t="s">
        <v>1175</v>
      </c>
      <c r="L45" s="165">
        <v>3926909790</v>
      </c>
      <c r="M45" s="164" t="s">
        <v>639</v>
      </c>
      <c r="N45" s="165">
        <v>8</v>
      </c>
      <c r="O45" s="493" t="s">
        <v>1266</v>
      </c>
      <c r="P45" s="442"/>
      <c r="Q45" s="164" t="s">
        <v>1144</v>
      </c>
      <c r="R45" s="167"/>
      <c r="S45" s="169">
        <v>8717332206117</v>
      </c>
    </row>
    <row r="46" spans="1:19" x14ac:dyDescent="0.2">
      <c r="A46" s="140"/>
      <c r="B46" s="158" t="s">
        <v>1267</v>
      </c>
      <c r="C46" s="159" t="s">
        <v>104</v>
      </c>
      <c r="D46" s="160" t="s">
        <v>103</v>
      </c>
      <c r="E46" s="161" t="s">
        <v>1268</v>
      </c>
      <c r="F46" s="162" t="s">
        <v>699</v>
      </c>
      <c r="G46" s="163">
        <v>635.04999999999995</v>
      </c>
      <c r="H46" s="163">
        <f t="shared" si="2"/>
        <v>3048</v>
      </c>
      <c r="I46" s="164" t="s">
        <v>230</v>
      </c>
      <c r="J46" s="164" t="s">
        <v>3</v>
      </c>
      <c r="K46" s="161" t="s">
        <v>1175</v>
      </c>
      <c r="L46" s="165">
        <v>3926909790</v>
      </c>
      <c r="M46" s="164" t="s">
        <v>639</v>
      </c>
      <c r="N46" s="165">
        <v>10</v>
      </c>
      <c r="O46" s="493" t="s">
        <v>1269</v>
      </c>
      <c r="P46" s="442"/>
      <c r="Q46" s="164" t="s">
        <v>1144</v>
      </c>
      <c r="R46" s="167"/>
      <c r="S46" s="169">
        <v>8717332206124</v>
      </c>
    </row>
    <row r="47" spans="1:19" x14ac:dyDescent="0.2">
      <c r="A47" s="140"/>
      <c r="B47" s="158" t="s">
        <v>1270</v>
      </c>
      <c r="C47" s="159" t="s">
        <v>1271</v>
      </c>
      <c r="D47" s="160" t="s">
        <v>1272</v>
      </c>
      <c r="E47" s="161" t="s">
        <v>1273</v>
      </c>
      <c r="F47" s="162" t="s">
        <v>699</v>
      </c>
      <c r="G47" s="163">
        <v>281.85000000000002</v>
      </c>
      <c r="H47" s="163">
        <f t="shared" si="2"/>
        <v>1353</v>
      </c>
      <c r="I47" s="164" t="s">
        <v>230</v>
      </c>
      <c r="J47" s="164" t="s">
        <v>3</v>
      </c>
      <c r="K47" s="161" t="s">
        <v>1175</v>
      </c>
      <c r="L47" s="165">
        <v>7326909890</v>
      </c>
      <c r="M47" s="164" t="s">
        <v>682</v>
      </c>
      <c r="N47" s="165">
        <v>1</v>
      </c>
      <c r="O47" s="493" t="s">
        <v>1274</v>
      </c>
      <c r="P47" s="442"/>
      <c r="Q47" s="164" t="s">
        <v>1144</v>
      </c>
      <c r="R47" s="167"/>
      <c r="S47" s="168">
        <v>8717332263493</v>
      </c>
    </row>
    <row r="48" spans="1:19" x14ac:dyDescent="0.2">
      <c r="A48" s="140"/>
      <c r="B48" s="183" t="s">
        <v>1275</v>
      </c>
      <c r="C48" s="184" t="s">
        <v>121</v>
      </c>
      <c r="D48" s="185" t="s">
        <v>120</v>
      </c>
      <c r="E48" s="161" t="s">
        <v>1276</v>
      </c>
      <c r="F48" s="162" t="s">
        <v>699</v>
      </c>
      <c r="G48" s="163">
        <v>751.61</v>
      </c>
      <c r="H48" s="163">
        <f t="shared" si="2"/>
        <v>3608</v>
      </c>
      <c r="I48" s="186" t="s">
        <v>230</v>
      </c>
      <c r="J48" s="186" t="s">
        <v>3</v>
      </c>
      <c r="K48" s="161" t="s">
        <v>1175</v>
      </c>
      <c r="L48" s="165">
        <v>8302500000</v>
      </c>
      <c r="M48" s="186" t="s">
        <v>682</v>
      </c>
      <c r="N48" s="165">
        <v>5</v>
      </c>
      <c r="O48" s="493" t="s">
        <v>1277</v>
      </c>
      <c r="P48" s="161"/>
      <c r="Q48" s="186" t="s">
        <v>1144</v>
      </c>
      <c r="R48" s="186"/>
      <c r="S48" s="187">
        <v>8717332875252</v>
      </c>
    </row>
    <row r="49" spans="1:19" x14ac:dyDescent="0.2">
      <c r="A49" s="140"/>
      <c r="B49" s="183" t="s">
        <v>1278</v>
      </c>
      <c r="C49" s="184" t="s">
        <v>124</v>
      </c>
      <c r="D49" s="185" t="s">
        <v>123</v>
      </c>
      <c r="E49" s="161" t="s">
        <v>1279</v>
      </c>
      <c r="F49" s="162" t="s">
        <v>699</v>
      </c>
      <c r="G49" s="163">
        <v>907.8</v>
      </c>
      <c r="H49" s="163">
        <f t="shared" si="2"/>
        <v>4357</v>
      </c>
      <c r="I49" s="186" t="s">
        <v>230</v>
      </c>
      <c r="J49" s="186" t="s">
        <v>3</v>
      </c>
      <c r="K49" s="161" t="s">
        <v>1175</v>
      </c>
      <c r="L49" s="165">
        <v>8504409090</v>
      </c>
      <c r="M49" s="186" t="s">
        <v>1280</v>
      </c>
      <c r="N49" s="186">
        <v>31</v>
      </c>
      <c r="O49" s="528" t="s">
        <v>1281</v>
      </c>
      <c r="P49" s="161"/>
      <c r="Q49" s="186" t="s">
        <v>1144</v>
      </c>
      <c r="R49" s="186"/>
      <c r="S49" s="187">
        <v>8717332871018</v>
      </c>
    </row>
    <row r="50" spans="1:19" x14ac:dyDescent="0.2">
      <c r="A50" s="140"/>
      <c r="B50" s="183" t="s">
        <v>1282</v>
      </c>
      <c r="C50" s="184" t="s">
        <v>127</v>
      </c>
      <c r="D50" s="185" t="s">
        <v>126</v>
      </c>
      <c r="E50" s="161" t="s">
        <v>1283</v>
      </c>
      <c r="F50" s="162" t="s">
        <v>699</v>
      </c>
      <c r="G50" s="163">
        <v>1261.33</v>
      </c>
      <c r="H50" s="163">
        <f t="shared" si="2"/>
        <v>6054</v>
      </c>
      <c r="I50" s="186" t="s">
        <v>230</v>
      </c>
      <c r="J50" s="186" t="s">
        <v>3</v>
      </c>
      <c r="K50" s="161" t="s">
        <v>1175</v>
      </c>
      <c r="L50" s="165">
        <v>8504409090</v>
      </c>
      <c r="M50" s="186" t="s">
        <v>1280</v>
      </c>
      <c r="N50" s="186">
        <v>23</v>
      </c>
      <c r="O50" s="528" t="s">
        <v>1281</v>
      </c>
      <c r="P50" s="161"/>
      <c r="Q50" s="186" t="s">
        <v>1144</v>
      </c>
      <c r="R50" s="186"/>
      <c r="S50" s="187">
        <v>8717332871032</v>
      </c>
    </row>
    <row r="51" spans="1:19" x14ac:dyDescent="0.2">
      <c r="A51" s="140"/>
      <c r="B51" s="149" t="s">
        <v>2690</v>
      </c>
      <c r="C51" s="152"/>
      <c r="D51" s="203"/>
      <c r="E51" s="152"/>
      <c r="F51" s="153"/>
      <c r="G51" s="154"/>
      <c r="H51" s="154"/>
      <c r="I51" s="152"/>
      <c r="J51" s="152"/>
      <c r="K51" s="152" t="s">
        <v>1188</v>
      </c>
      <c r="L51" s="152"/>
      <c r="M51" s="152"/>
      <c r="N51" s="152" t="s">
        <v>1188</v>
      </c>
      <c r="O51" s="203" t="s">
        <v>1188</v>
      </c>
      <c r="P51" s="446"/>
      <c r="Q51" s="156"/>
      <c r="R51" s="205"/>
      <c r="S51" s="157"/>
    </row>
    <row r="52" spans="1:19" x14ac:dyDescent="0.2">
      <c r="A52" s="140"/>
      <c r="B52" s="158" t="s">
        <v>1284</v>
      </c>
      <c r="C52" s="159" t="s">
        <v>689</v>
      </c>
      <c r="D52" s="160" t="s">
        <v>106</v>
      </c>
      <c r="E52" s="161" t="s">
        <v>1285</v>
      </c>
      <c r="F52" s="162" t="s">
        <v>699</v>
      </c>
      <c r="G52" s="163">
        <v>414.9</v>
      </c>
      <c r="H52" s="163">
        <f>ROUND(ROUND(G52*4.8,2),0)</f>
        <v>1992</v>
      </c>
      <c r="I52" s="164" t="s">
        <v>230</v>
      </c>
      <c r="J52" s="165">
        <v>1</v>
      </c>
      <c r="K52" s="161" t="s">
        <v>846</v>
      </c>
      <c r="L52" s="165">
        <v>8504403090</v>
      </c>
      <c r="M52" s="164" t="s">
        <v>639</v>
      </c>
      <c r="N52" s="165">
        <v>1250</v>
      </c>
      <c r="O52" s="493" t="s">
        <v>1286</v>
      </c>
      <c r="P52" s="442"/>
      <c r="Q52" s="164" t="s">
        <v>1144</v>
      </c>
      <c r="R52" s="167"/>
      <c r="S52" s="169">
        <v>8717332206582</v>
      </c>
    </row>
    <row r="53" spans="1:19" x14ac:dyDescent="0.2">
      <c r="A53" s="140"/>
      <c r="B53" s="158" t="s">
        <v>1287</v>
      </c>
      <c r="C53" s="159" t="s">
        <v>109</v>
      </c>
      <c r="D53" s="160" t="s">
        <v>108</v>
      </c>
      <c r="E53" s="161" t="s">
        <v>1288</v>
      </c>
      <c r="F53" s="162" t="s">
        <v>699</v>
      </c>
      <c r="G53" s="163">
        <v>21.17</v>
      </c>
      <c r="H53" s="163">
        <f t="shared" ref="H53:H58" si="3">ROUND(ROUND(G53*4.8,2),0)</f>
        <v>102</v>
      </c>
      <c r="I53" s="164" t="s">
        <v>230</v>
      </c>
      <c r="J53" s="164" t="s">
        <v>3</v>
      </c>
      <c r="K53" s="161" t="s">
        <v>1175</v>
      </c>
      <c r="L53" s="165">
        <v>8544429090</v>
      </c>
      <c r="M53" s="164" t="s">
        <v>639</v>
      </c>
      <c r="N53" s="165">
        <v>700</v>
      </c>
      <c r="O53" s="493" t="s">
        <v>1289</v>
      </c>
      <c r="P53" s="442"/>
      <c r="Q53" s="164" t="s">
        <v>1144</v>
      </c>
      <c r="R53" s="167"/>
      <c r="S53" s="169">
        <v>8717332206520</v>
      </c>
    </row>
    <row r="54" spans="1:19" x14ac:dyDescent="0.2">
      <c r="A54" s="140"/>
      <c r="B54" s="158" t="s">
        <v>1290</v>
      </c>
      <c r="C54" s="159" t="s">
        <v>112</v>
      </c>
      <c r="D54" s="160" t="s">
        <v>111</v>
      </c>
      <c r="E54" s="161" t="s">
        <v>1291</v>
      </c>
      <c r="F54" s="162" t="s">
        <v>699</v>
      </c>
      <c r="G54" s="163">
        <v>93.14</v>
      </c>
      <c r="H54" s="163">
        <f t="shared" si="3"/>
        <v>447</v>
      </c>
      <c r="I54" s="164" t="s">
        <v>230</v>
      </c>
      <c r="J54" s="164" t="s">
        <v>3</v>
      </c>
      <c r="K54" s="161" t="s">
        <v>1175</v>
      </c>
      <c r="L54" s="165">
        <v>3926909790</v>
      </c>
      <c r="M54" s="164" t="s">
        <v>639</v>
      </c>
      <c r="N54" s="165">
        <v>12</v>
      </c>
      <c r="O54" s="493" t="s">
        <v>1292</v>
      </c>
      <c r="P54" s="442"/>
      <c r="Q54" s="164" t="s">
        <v>1144</v>
      </c>
      <c r="R54" s="167"/>
      <c r="S54" s="214">
        <v>8717332342655</v>
      </c>
    </row>
    <row r="55" spans="1:19" x14ac:dyDescent="0.2">
      <c r="A55" s="140"/>
      <c r="B55" s="158" t="s">
        <v>1293</v>
      </c>
      <c r="C55" s="159" t="s">
        <v>115</v>
      </c>
      <c r="D55" s="160" t="s">
        <v>114</v>
      </c>
      <c r="E55" s="161" t="s">
        <v>1294</v>
      </c>
      <c r="F55" s="162" t="s">
        <v>699</v>
      </c>
      <c r="G55" s="163">
        <v>118.55</v>
      </c>
      <c r="H55" s="163">
        <f t="shared" si="3"/>
        <v>569</v>
      </c>
      <c r="I55" s="164" t="s">
        <v>230</v>
      </c>
      <c r="J55" s="165">
        <v>1</v>
      </c>
      <c r="K55" s="161" t="s">
        <v>1175</v>
      </c>
      <c r="L55" s="165">
        <v>3926909790</v>
      </c>
      <c r="M55" s="164" t="s">
        <v>639</v>
      </c>
      <c r="N55" s="165">
        <v>375</v>
      </c>
      <c r="O55" s="493" t="s">
        <v>1295</v>
      </c>
      <c r="P55" s="442"/>
      <c r="Q55" s="164" t="s">
        <v>1144</v>
      </c>
      <c r="R55" s="167"/>
      <c r="S55" s="214">
        <v>8717332342679</v>
      </c>
    </row>
    <row r="56" spans="1:19" s="218" customFormat="1" x14ac:dyDescent="0.2">
      <c r="A56" s="140"/>
      <c r="B56" s="173">
        <v>705000398453</v>
      </c>
      <c r="C56" s="174" t="s">
        <v>1296</v>
      </c>
      <c r="D56" s="175" t="s">
        <v>2682</v>
      </c>
      <c r="E56" s="176" t="s">
        <v>1297</v>
      </c>
      <c r="F56" s="177" t="s">
        <v>699</v>
      </c>
      <c r="G56" s="163">
        <v>572.12</v>
      </c>
      <c r="H56" s="163">
        <f t="shared" si="3"/>
        <v>2746</v>
      </c>
      <c r="I56" s="178" t="s">
        <v>230</v>
      </c>
      <c r="J56" s="179" t="s">
        <v>3</v>
      </c>
      <c r="K56" s="176" t="s">
        <v>1175</v>
      </c>
      <c r="L56" s="179">
        <v>85044055</v>
      </c>
      <c r="M56" s="178" t="s">
        <v>1298</v>
      </c>
      <c r="N56" s="179">
        <v>23</v>
      </c>
      <c r="O56" s="300">
        <v>11</v>
      </c>
      <c r="P56" s="447"/>
      <c r="Q56" s="178" t="s">
        <v>1144</v>
      </c>
      <c r="R56" s="180"/>
      <c r="S56" s="217">
        <v>4060039146991</v>
      </c>
    </row>
    <row r="57" spans="1:19" x14ac:dyDescent="0.2">
      <c r="A57" s="140"/>
      <c r="B57" s="158" t="s">
        <v>1299</v>
      </c>
      <c r="C57" s="159" t="s">
        <v>1300</v>
      </c>
      <c r="D57" s="160" t="s">
        <v>1301</v>
      </c>
      <c r="E57" s="161" t="s">
        <v>1302</v>
      </c>
      <c r="F57" s="162" t="s">
        <v>699</v>
      </c>
      <c r="G57" s="163">
        <v>1151.56</v>
      </c>
      <c r="H57" s="163">
        <f t="shared" si="3"/>
        <v>5527</v>
      </c>
      <c r="I57" s="164" t="s">
        <v>230</v>
      </c>
      <c r="J57" s="164" t="s">
        <v>34</v>
      </c>
      <c r="K57" s="161" t="s">
        <v>1175</v>
      </c>
      <c r="L57" s="165">
        <v>8504900500</v>
      </c>
      <c r="M57" s="164" t="s">
        <v>1303</v>
      </c>
      <c r="N57" s="165">
        <v>20</v>
      </c>
      <c r="O57" s="493" t="s">
        <v>1304</v>
      </c>
      <c r="P57" s="448"/>
      <c r="Q57" s="164" t="s">
        <v>1305</v>
      </c>
      <c r="R57" s="211"/>
      <c r="S57" s="168">
        <v>8717332206674</v>
      </c>
    </row>
    <row r="58" spans="1:19" x14ac:dyDescent="0.2">
      <c r="A58" s="140"/>
      <c r="B58" s="158" t="s">
        <v>1306</v>
      </c>
      <c r="C58" s="219" t="s">
        <v>1307</v>
      </c>
      <c r="D58" s="185" t="s">
        <v>1308</v>
      </c>
      <c r="E58" s="220" t="s">
        <v>1309</v>
      </c>
      <c r="F58" s="162" t="s">
        <v>699</v>
      </c>
      <c r="G58" s="163">
        <v>171</v>
      </c>
      <c r="H58" s="163">
        <f t="shared" si="3"/>
        <v>821</v>
      </c>
      <c r="I58" s="221" t="s">
        <v>230</v>
      </c>
      <c r="J58" s="221" t="s">
        <v>3</v>
      </c>
      <c r="K58" s="220" t="s">
        <v>840</v>
      </c>
      <c r="L58" s="165">
        <v>8531900000</v>
      </c>
      <c r="M58" s="221" t="s">
        <v>639</v>
      </c>
      <c r="N58" s="449">
        <v>111</v>
      </c>
      <c r="O58" s="528" t="s">
        <v>1150</v>
      </c>
      <c r="P58" s="220"/>
      <c r="Q58" s="221"/>
      <c r="R58" s="221"/>
      <c r="S58" s="168">
        <v>8717332754281</v>
      </c>
    </row>
    <row r="59" spans="1:19" x14ac:dyDescent="0.2">
      <c r="A59" s="140"/>
      <c r="B59" s="149" t="s">
        <v>2691</v>
      </c>
      <c r="C59" s="152"/>
      <c r="D59" s="203"/>
      <c r="E59" s="152"/>
      <c r="F59" s="153"/>
      <c r="G59" s="154"/>
      <c r="H59" s="154"/>
      <c r="I59" s="152"/>
      <c r="J59" s="152"/>
      <c r="K59" s="152" t="s">
        <v>1188</v>
      </c>
      <c r="L59" s="152"/>
      <c r="M59" s="204"/>
      <c r="N59" s="204" t="s">
        <v>1188</v>
      </c>
      <c r="O59" s="529" t="s">
        <v>1188</v>
      </c>
      <c r="P59" s="446"/>
      <c r="Q59" s="156"/>
      <c r="R59" s="205"/>
      <c r="S59" s="157"/>
    </row>
    <row r="60" spans="1:19" x14ac:dyDescent="0.2">
      <c r="A60" s="140"/>
      <c r="B60" s="158" t="s">
        <v>1310</v>
      </c>
      <c r="C60" s="159" t="s">
        <v>118</v>
      </c>
      <c r="D60" s="160" t="s">
        <v>117</v>
      </c>
      <c r="E60" s="161" t="s">
        <v>1311</v>
      </c>
      <c r="F60" s="162" t="s">
        <v>699</v>
      </c>
      <c r="G60" s="163">
        <v>27.52</v>
      </c>
      <c r="H60" s="163">
        <f>ROUND(ROUND(G60*4.8,2),0)</f>
        <v>132</v>
      </c>
      <c r="I60" s="164" t="s">
        <v>230</v>
      </c>
      <c r="J60" s="165">
        <v>1</v>
      </c>
      <c r="K60" s="161" t="s">
        <v>1175</v>
      </c>
      <c r="L60" s="165">
        <v>8544429090</v>
      </c>
      <c r="M60" s="164" t="s">
        <v>639</v>
      </c>
      <c r="N60" s="165">
        <v>788</v>
      </c>
      <c r="O60" s="493" t="s">
        <v>1289</v>
      </c>
      <c r="P60" s="442"/>
      <c r="Q60" s="164" t="s">
        <v>1144</v>
      </c>
      <c r="R60" s="167"/>
      <c r="S60" s="168">
        <v>8717332206537</v>
      </c>
    </row>
    <row r="61" spans="1:19" x14ac:dyDescent="0.2">
      <c r="A61" s="140"/>
      <c r="B61" s="158" t="s">
        <v>1312</v>
      </c>
      <c r="C61" s="159" t="s">
        <v>1313</v>
      </c>
      <c r="D61" s="160" t="s">
        <v>1314</v>
      </c>
      <c r="E61" s="161" t="s">
        <v>1315</v>
      </c>
      <c r="F61" s="162" t="s">
        <v>699</v>
      </c>
      <c r="G61" s="163">
        <v>169.34</v>
      </c>
      <c r="H61" s="163">
        <f t="shared" ref="H61:H63" si="4">ROUND(ROUND(G61*4.8,2),0)</f>
        <v>813</v>
      </c>
      <c r="I61" s="164" t="s">
        <v>230</v>
      </c>
      <c r="J61" s="164" t="s">
        <v>3</v>
      </c>
      <c r="K61" s="161" t="s">
        <v>1175</v>
      </c>
      <c r="L61" s="165">
        <v>8537109199</v>
      </c>
      <c r="M61" s="164" t="s">
        <v>639</v>
      </c>
      <c r="N61" s="165">
        <v>1</v>
      </c>
      <c r="O61" s="493" t="s">
        <v>1316</v>
      </c>
      <c r="P61" s="442"/>
      <c r="Q61" s="164" t="s">
        <v>1144</v>
      </c>
      <c r="R61" s="167"/>
      <c r="S61" s="168">
        <v>8717332206551</v>
      </c>
    </row>
    <row r="62" spans="1:19" x14ac:dyDescent="0.2">
      <c r="A62" s="140"/>
      <c r="B62" s="198" t="s">
        <v>1317</v>
      </c>
      <c r="C62" s="199" t="s">
        <v>1004</v>
      </c>
      <c r="D62" s="200" t="s">
        <v>1006</v>
      </c>
      <c r="E62" s="176" t="s">
        <v>1318</v>
      </c>
      <c r="F62" s="177" t="s">
        <v>699</v>
      </c>
      <c r="G62" s="163">
        <v>71.540000000000006</v>
      </c>
      <c r="H62" s="163">
        <f t="shared" si="4"/>
        <v>343</v>
      </c>
      <c r="I62" s="164" t="s">
        <v>230</v>
      </c>
      <c r="J62" s="179" t="s">
        <v>3</v>
      </c>
      <c r="K62" s="176" t="s">
        <v>1175</v>
      </c>
      <c r="L62" s="179">
        <v>8544429090</v>
      </c>
      <c r="M62" s="201" t="s">
        <v>638</v>
      </c>
      <c r="N62" s="179">
        <v>13</v>
      </c>
      <c r="O62" s="300">
        <v>0.64200000000000002</v>
      </c>
      <c r="P62" s="176"/>
      <c r="Q62" s="201" t="s">
        <v>1144</v>
      </c>
      <c r="R62" s="180"/>
      <c r="S62" s="202">
        <v>4060039022608</v>
      </c>
    </row>
    <row r="63" spans="1:19" x14ac:dyDescent="0.2">
      <c r="A63" s="140"/>
      <c r="B63" s="198" t="s">
        <v>1319</v>
      </c>
      <c r="C63" s="199" t="s">
        <v>1005</v>
      </c>
      <c r="D63" s="200" t="s">
        <v>1007</v>
      </c>
      <c r="E63" s="176" t="s">
        <v>1320</v>
      </c>
      <c r="F63" s="177" t="s">
        <v>699</v>
      </c>
      <c r="G63" s="163">
        <v>42.92</v>
      </c>
      <c r="H63" s="163">
        <f t="shared" si="4"/>
        <v>206</v>
      </c>
      <c r="I63" s="164" t="s">
        <v>230</v>
      </c>
      <c r="J63" s="179" t="s">
        <v>3</v>
      </c>
      <c r="K63" s="176" t="s">
        <v>1175</v>
      </c>
      <c r="L63" s="179">
        <v>8544429090</v>
      </c>
      <c r="M63" s="201" t="s">
        <v>638</v>
      </c>
      <c r="N63" s="179">
        <v>25</v>
      </c>
      <c r="O63" s="300">
        <v>0.25800000000000001</v>
      </c>
      <c r="P63" s="176"/>
      <c r="Q63" s="201" t="s">
        <v>1144</v>
      </c>
      <c r="R63" s="180"/>
      <c r="S63" s="202">
        <v>4060039022615</v>
      </c>
    </row>
    <row r="64" spans="1:19" x14ac:dyDescent="0.2">
      <c r="A64" s="140"/>
      <c r="B64" s="149" t="s">
        <v>1321</v>
      </c>
      <c r="C64" s="152"/>
      <c r="D64" s="203"/>
      <c r="E64" s="152"/>
      <c r="F64" s="153"/>
      <c r="G64" s="154"/>
      <c r="H64" s="154"/>
      <c r="I64" s="152"/>
      <c r="J64" s="152"/>
      <c r="K64" s="152" t="s">
        <v>1188</v>
      </c>
      <c r="L64" s="152"/>
      <c r="M64" s="204"/>
      <c r="N64" s="204" t="s">
        <v>1188</v>
      </c>
      <c r="O64" s="529" t="s">
        <v>1188</v>
      </c>
      <c r="P64" s="446"/>
      <c r="Q64" s="156"/>
      <c r="R64" s="205"/>
      <c r="S64" s="157"/>
    </row>
    <row r="65" spans="1:19" x14ac:dyDescent="0.2">
      <c r="A65" s="140"/>
      <c r="B65" s="158" t="s">
        <v>1322</v>
      </c>
      <c r="C65" s="159" t="s">
        <v>1323</v>
      </c>
      <c r="D65" s="160" t="s">
        <v>1324</v>
      </c>
      <c r="E65" s="161" t="s">
        <v>1325</v>
      </c>
      <c r="F65" s="162" t="s">
        <v>699</v>
      </c>
      <c r="G65" s="163">
        <v>566.5</v>
      </c>
      <c r="H65" s="163">
        <f>ROUND(ROUND(G65*4.8,2),0)</f>
        <v>2719</v>
      </c>
      <c r="I65" s="164" t="s">
        <v>230</v>
      </c>
      <c r="J65" s="164" t="s">
        <v>3</v>
      </c>
      <c r="K65" s="161" t="s">
        <v>838</v>
      </c>
      <c r="L65" s="165">
        <v>8537109199</v>
      </c>
      <c r="M65" s="164" t="s">
        <v>682</v>
      </c>
      <c r="N65" s="165">
        <v>3</v>
      </c>
      <c r="O65" s="493" t="s">
        <v>1326</v>
      </c>
      <c r="P65" s="185"/>
      <c r="Q65" s="164" t="s">
        <v>1144</v>
      </c>
      <c r="R65" s="222" t="s">
        <v>1327</v>
      </c>
      <c r="S65" s="169">
        <v>8717332004584</v>
      </c>
    </row>
    <row r="66" spans="1:19" ht="16.5" x14ac:dyDescent="0.2">
      <c r="A66" s="140"/>
      <c r="B66" s="158">
        <v>8717332915347</v>
      </c>
      <c r="C66" s="159" t="s">
        <v>1328</v>
      </c>
      <c r="D66" s="160" t="s">
        <v>1329</v>
      </c>
      <c r="E66" s="161" t="s">
        <v>1330</v>
      </c>
      <c r="F66" s="162" t="s">
        <v>699</v>
      </c>
      <c r="G66" s="163">
        <v>346.34</v>
      </c>
      <c r="H66" s="163">
        <f t="shared" ref="H66:H69" si="5">ROUND(ROUND(G66*4.8,2),0)</f>
        <v>1662</v>
      </c>
      <c r="I66" s="164" t="s">
        <v>230</v>
      </c>
      <c r="J66" s="164" t="s">
        <v>3</v>
      </c>
      <c r="K66" s="161" t="s">
        <v>1331</v>
      </c>
      <c r="L66" s="165">
        <v>8538909189</v>
      </c>
      <c r="M66" s="164" t="s">
        <v>682</v>
      </c>
      <c r="N66" s="165">
        <v>11</v>
      </c>
      <c r="O66" s="493" t="s">
        <v>1332</v>
      </c>
      <c r="P66" s="185"/>
      <c r="Q66" s="164" t="s">
        <v>1144</v>
      </c>
      <c r="R66" s="222"/>
      <c r="S66" s="169">
        <v>8717332915347</v>
      </c>
    </row>
    <row r="67" spans="1:19" x14ac:dyDescent="0.2">
      <c r="A67" s="140"/>
      <c r="B67" s="158" t="s">
        <v>1333</v>
      </c>
      <c r="C67" s="159" t="s">
        <v>1334</v>
      </c>
      <c r="D67" s="160" t="s">
        <v>1335</v>
      </c>
      <c r="E67" s="161" t="s">
        <v>1336</v>
      </c>
      <c r="F67" s="162" t="s">
        <v>699</v>
      </c>
      <c r="G67" s="163">
        <v>85.5</v>
      </c>
      <c r="H67" s="163">
        <f t="shared" si="5"/>
        <v>410</v>
      </c>
      <c r="I67" s="164" t="s">
        <v>230</v>
      </c>
      <c r="J67" s="164" t="s">
        <v>230</v>
      </c>
      <c r="K67" s="161" t="s">
        <v>1175</v>
      </c>
      <c r="L67" s="165">
        <v>3919908099</v>
      </c>
      <c r="M67" s="164" t="s">
        <v>682</v>
      </c>
      <c r="N67" s="165">
        <v>2</v>
      </c>
      <c r="O67" s="493" t="s">
        <v>1337</v>
      </c>
      <c r="P67" s="185"/>
      <c r="Q67" s="164" t="s">
        <v>1144</v>
      </c>
      <c r="R67" s="222"/>
      <c r="S67" s="169">
        <v>8717332019816</v>
      </c>
    </row>
    <row r="68" spans="1:19" x14ac:dyDescent="0.2">
      <c r="A68" s="140"/>
      <c r="B68" s="158">
        <v>8531901000</v>
      </c>
      <c r="C68" s="159" t="s">
        <v>1338</v>
      </c>
      <c r="D68" s="160" t="s">
        <v>1339</v>
      </c>
      <c r="E68" s="161" t="s">
        <v>1340</v>
      </c>
      <c r="F68" s="162" t="s">
        <v>699</v>
      </c>
      <c r="G68" s="163">
        <v>346.34</v>
      </c>
      <c r="H68" s="163">
        <f t="shared" si="5"/>
        <v>1662</v>
      </c>
      <c r="I68" s="164" t="s">
        <v>230</v>
      </c>
      <c r="J68" s="164" t="s">
        <v>230</v>
      </c>
      <c r="K68" s="161" t="s">
        <v>1331</v>
      </c>
      <c r="L68" s="165">
        <v>8531209590</v>
      </c>
      <c r="M68" s="164" t="s">
        <v>639</v>
      </c>
      <c r="N68" s="165">
        <v>9</v>
      </c>
      <c r="O68" s="493" t="s">
        <v>1341</v>
      </c>
      <c r="P68" s="185"/>
      <c r="Q68" s="164" t="s">
        <v>1144</v>
      </c>
      <c r="R68" s="222"/>
      <c r="S68" s="169">
        <v>8717332915330</v>
      </c>
    </row>
    <row r="69" spans="1:19" x14ac:dyDescent="0.2">
      <c r="A69" s="140"/>
      <c r="B69" s="158" t="s">
        <v>1342</v>
      </c>
      <c r="C69" s="159" t="s">
        <v>1343</v>
      </c>
      <c r="D69" s="160" t="s">
        <v>1344</v>
      </c>
      <c r="E69" s="161" t="s">
        <v>1345</v>
      </c>
      <c r="F69" s="162" t="s">
        <v>699</v>
      </c>
      <c r="G69" s="163">
        <v>46.04</v>
      </c>
      <c r="H69" s="163">
        <f t="shared" si="5"/>
        <v>221</v>
      </c>
      <c r="I69" s="164" t="s">
        <v>230</v>
      </c>
      <c r="J69" s="164" t="s">
        <v>230</v>
      </c>
      <c r="K69" s="161" t="s">
        <v>1175</v>
      </c>
      <c r="L69" s="165">
        <v>3919908099</v>
      </c>
      <c r="M69" s="164" t="s">
        <v>682</v>
      </c>
      <c r="N69" s="165">
        <v>10</v>
      </c>
      <c r="O69" s="493" t="s">
        <v>1346</v>
      </c>
      <c r="P69" s="442"/>
      <c r="Q69" s="164" t="s">
        <v>608</v>
      </c>
      <c r="R69" s="167"/>
      <c r="S69" s="168" t="s">
        <v>1188</v>
      </c>
    </row>
    <row r="70" spans="1:19" x14ac:dyDescent="0.2">
      <c r="A70" s="140"/>
      <c r="B70" s="149" t="s">
        <v>2692</v>
      </c>
      <c r="C70" s="152"/>
      <c r="D70" s="203"/>
      <c r="E70" s="152"/>
      <c r="F70" s="153"/>
      <c r="G70" s="154"/>
      <c r="H70" s="154"/>
      <c r="I70" s="152"/>
      <c r="J70" s="152"/>
      <c r="K70" s="152"/>
      <c r="L70" s="152"/>
      <c r="M70" s="204"/>
      <c r="N70" s="204" t="s">
        <v>1188</v>
      </c>
      <c r="O70" s="529"/>
      <c r="P70" s="446"/>
      <c r="Q70" s="156"/>
      <c r="R70" s="205"/>
      <c r="S70" s="157"/>
    </row>
    <row r="71" spans="1:19" x14ac:dyDescent="0.2">
      <c r="A71" s="140"/>
      <c r="B71" s="158" t="s">
        <v>1249</v>
      </c>
      <c r="C71" s="159" t="s">
        <v>86</v>
      </c>
      <c r="D71" s="160" t="s">
        <v>85</v>
      </c>
      <c r="E71" s="176" t="s">
        <v>1250</v>
      </c>
      <c r="F71" s="162" t="s">
        <v>699</v>
      </c>
      <c r="G71" s="163">
        <v>16.93</v>
      </c>
      <c r="H71" s="163">
        <f>ROUND(ROUND(G71*4.8,2),0)</f>
        <v>81</v>
      </c>
      <c r="I71" s="165" t="s">
        <v>230</v>
      </c>
      <c r="J71" s="165">
        <v>1</v>
      </c>
      <c r="K71" s="161" t="s">
        <v>1175</v>
      </c>
      <c r="L71" s="165">
        <v>3926909790</v>
      </c>
      <c r="M71" s="164" t="s">
        <v>639</v>
      </c>
      <c r="N71" s="165">
        <v>737</v>
      </c>
      <c r="O71" s="493" t="s">
        <v>1251</v>
      </c>
      <c r="P71" s="442"/>
      <c r="Q71" s="164" t="s">
        <v>1144</v>
      </c>
      <c r="R71" s="167"/>
      <c r="S71" s="168">
        <v>8717332206605</v>
      </c>
    </row>
    <row r="72" spans="1:19" x14ac:dyDescent="0.2">
      <c r="A72" s="140"/>
      <c r="B72" s="158" t="s">
        <v>1349</v>
      </c>
      <c r="C72" s="159" t="s">
        <v>1350</v>
      </c>
      <c r="D72" s="160" t="s">
        <v>1351</v>
      </c>
      <c r="E72" s="183" t="s">
        <v>1352</v>
      </c>
      <c r="F72" s="162" t="s">
        <v>699</v>
      </c>
      <c r="G72" s="163">
        <v>115.56</v>
      </c>
      <c r="H72" s="163">
        <f>ROUND(ROUND(G72*4.8,2),0)</f>
        <v>555</v>
      </c>
      <c r="I72" s="165" t="s">
        <v>230</v>
      </c>
      <c r="J72" s="164" t="s">
        <v>3</v>
      </c>
      <c r="K72" s="183" t="s">
        <v>1175</v>
      </c>
      <c r="L72" s="165">
        <v>8531900000</v>
      </c>
      <c r="M72" s="164" t="s">
        <v>682</v>
      </c>
      <c r="N72" s="165">
        <v>5</v>
      </c>
      <c r="O72" s="493" t="s">
        <v>1353</v>
      </c>
      <c r="P72" s="448"/>
      <c r="Q72" s="164" t="s">
        <v>1144</v>
      </c>
      <c r="R72" s="211"/>
      <c r="S72" s="168">
        <v>8717332212309</v>
      </c>
    </row>
    <row r="73" spans="1:19" x14ac:dyDescent="0.2">
      <c r="A73" s="140"/>
      <c r="B73" s="188" t="s">
        <v>1354</v>
      </c>
      <c r="C73" s="189"/>
      <c r="D73" s="190" t="s">
        <v>1188</v>
      </c>
      <c r="E73" s="189"/>
      <c r="F73" s="191"/>
      <c r="G73" s="192"/>
      <c r="H73" s="192"/>
      <c r="I73" s="189"/>
      <c r="J73" s="189"/>
      <c r="K73" s="189" t="s">
        <v>1188</v>
      </c>
      <c r="L73" s="189"/>
      <c r="M73" s="193"/>
      <c r="N73" s="193" t="s">
        <v>1188</v>
      </c>
      <c r="O73" s="275" t="s">
        <v>1188</v>
      </c>
      <c r="P73" s="444"/>
      <c r="Q73" s="194"/>
      <c r="R73" s="196"/>
      <c r="S73" s="197"/>
    </row>
    <row r="74" spans="1:19" x14ac:dyDescent="0.2">
      <c r="A74" s="140"/>
      <c r="B74" s="224" t="s">
        <v>1355</v>
      </c>
      <c r="C74" s="199" t="s">
        <v>1002</v>
      </c>
      <c r="D74" s="200" t="s">
        <v>1001</v>
      </c>
      <c r="E74" s="176" t="s">
        <v>1356</v>
      </c>
      <c r="F74" s="177" t="s">
        <v>699</v>
      </c>
      <c r="G74" s="163">
        <v>1448.71</v>
      </c>
      <c r="H74" s="163">
        <f>ROUND(ROUND(G74*4.8,2),0)</f>
        <v>6954</v>
      </c>
      <c r="I74" s="164" t="s">
        <v>230</v>
      </c>
      <c r="J74" s="179" t="s">
        <v>3</v>
      </c>
      <c r="K74" s="176" t="s">
        <v>839</v>
      </c>
      <c r="L74" s="179">
        <v>8537109199</v>
      </c>
      <c r="M74" s="201" t="s">
        <v>638</v>
      </c>
      <c r="N74" s="225">
        <v>22</v>
      </c>
      <c r="O74" s="226">
        <v>3.121</v>
      </c>
      <c r="P74" s="176"/>
      <c r="Q74" s="201" t="s">
        <v>1144</v>
      </c>
      <c r="R74" s="180"/>
      <c r="S74" s="202">
        <v>8717332940431</v>
      </c>
    </row>
    <row r="75" spans="1:19" x14ac:dyDescent="0.2">
      <c r="A75" s="140"/>
      <c r="B75" s="188" t="s">
        <v>1357</v>
      </c>
      <c r="C75" s="189"/>
      <c r="D75" s="190" t="s">
        <v>1188</v>
      </c>
      <c r="E75" s="189"/>
      <c r="F75" s="191"/>
      <c r="G75" s="192"/>
      <c r="H75" s="192"/>
      <c r="I75" s="189"/>
      <c r="J75" s="189"/>
      <c r="K75" s="189" t="s">
        <v>1188</v>
      </c>
      <c r="L75" s="189"/>
      <c r="M75" s="193"/>
      <c r="N75" s="193" t="s">
        <v>1188</v>
      </c>
      <c r="O75" s="275" t="s">
        <v>1188</v>
      </c>
      <c r="P75" s="444"/>
      <c r="Q75" s="194"/>
      <c r="R75" s="196"/>
      <c r="S75" s="197"/>
    </row>
    <row r="76" spans="1:19" x14ac:dyDescent="0.2">
      <c r="A76" s="140"/>
      <c r="B76" s="183" t="s">
        <v>1358</v>
      </c>
      <c r="C76" s="184" t="s">
        <v>1359</v>
      </c>
      <c r="D76" s="185" t="s">
        <v>1360</v>
      </c>
      <c r="E76" s="161" t="s">
        <v>1361</v>
      </c>
      <c r="F76" s="162" t="s">
        <v>699</v>
      </c>
      <c r="G76" s="163">
        <v>822.73</v>
      </c>
      <c r="H76" s="163">
        <f>ROUND(ROUND(G76*4.8,2),0)</f>
        <v>3949</v>
      </c>
      <c r="I76" s="164" t="s">
        <v>230</v>
      </c>
      <c r="J76" s="165" t="s">
        <v>3</v>
      </c>
      <c r="K76" s="161" t="s">
        <v>838</v>
      </c>
      <c r="L76" s="165">
        <v>8537109199</v>
      </c>
      <c r="M76" s="186" t="s">
        <v>638</v>
      </c>
      <c r="N76" s="207">
        <v>28</v>
      </c>
      <c r="O76" s="530">
        <v>3.1909999999999998</v>
      </c>
      <c r="P76" s="161"/>
      <c r="Q76" s="186" t="s">
        <v>1144</v>
      </c>
      <c r="R76" s="167"/>
      <c r="S76" s="230">
        <v>8717332940424</v>
      </c>
    </row>
    <row r="77" spans="1:19" ht="16.5" x14ac:dyDescent="0.2">
      <c r="A77" s="140"/>
      <c r="B77" s="183" t="s">
        <v>1362</v>
      </c>
      <c r="C77" s="184" t="s">
        <v>1363</v>
      </c>
      <c r="D77" s="185" t="s">
        <v>1364</v>
      </c>
      <c r="E77" s="161" t="s">
        <v>1365</v>
      </c>
      <c r="F77" s="162" t="s">
        <v>699</v>
      </c>
      <c r="G77" s="163">
        <v>1412.94</v>
      </c>
      <c r="H77" s="163">
        <f>ROUND(ROUND(G77*4.8,2),0)</f>
        <v>6782</v>
      </c>
      <c r="I77" s="164" t="s">
        <v>230</v>
      </c>
      <c r="J77" s="165" t="s">
        <v>3</v>
      </c>
      <c r="K77" s="161" t="s">
        <v>838</v>
      </c>
      <c r="L77" s="165">
        <v>8537109199</v>
      </c>
      <c r="M77" s="186" t="s">
        <v>638</v>
      </c>
      <c r="N77" s="207">
        <v>18</v>
      </c>
      <c r="O77" s="530">
        <v>3.1909999999999998</v>
      </c>
      <c r="P77" s="161"/>
      <c r="Q77" s="186" t="s">
        <v>1144</v>
      </c>
      <c r="R77" s="167"/>
      <c r="S77" s="187">
        <v>4060039031181</v>
      </c>
    </row>
    <row r="78" spans="1:19" x14ac:dyDescent="0.2">
      <c r="A78" s="140"/>
      <c r="B78" s="198" t="s">
        <v>1366</v>
      </c>
      <c r="C78" s="199" t="s">
        <v>979</v>
      </c>
      <c r="D78" s="200" t="s">
        <v>983</v>
      </c>
      <c r="E78" s="176" t="s">
        <v>1367</v>
      </c>
      <c r="F78" s="177" t="s">
        <v>699</v>
      </c>
      <c r="G78" s="163">
        <v>1721.76</v>
      </c>
      <c r="H78" s="534">
        <f>ROUND(ROUND(G78*4.8*1.05,2),0)</f>
        <v>8678</v>
      </c>
      <c r="I78" s="164" t="s">
        <v>230</v>
      </c>
      <c r="J78" s="179" t="s">
        <v>3</v>
      </c>
      <c r="K78" s="176" t="s">
        <v>1175</v>
      </c>
      <c r="L78" s="179">
        <v>8537109199</v>
      </c>
      <c r="M78" s="201" t="s">
        <v>638</v>
      </c>
      <c r="N78" s="228">
        <v>0</v>
      </c>
      <c r="O78" s="531">
        <v>19.7</v>
      </c>
      <c r="P78" s="176"/>
      <c r="Q78" s="201" t="s">
        <v>1144</v>
      </c>
      <c r="R78" s="180"/>
      <c r="S78" s="202">
        <v>4060039107411</v>
      </c>
    </row>
    <row r="79" spans="1:19" x14ac:dyDescent="0.2">
      <c r="A79" s="140"/>
      <c r="B79" s="198" t="s">
        <v>1368</v>
      </c>
      <c r="C79" s="199" t="s">
        <v>980</v>
      </c>
      <c r="D79" s="200" t="s">
        <v>984</v>
      </c>
      <c r="E79" s="176" t="s">
        <v>1369</v>
      </c>
      <c r="F79" s="177" t="s">
        <v>699</v>
      </c>
      <c r="G79" s="163">
        <v>1851.22</v>
      </c>
      <c r="H79" s="534">
        <f t="shared" ref="H79:H81" si="6">ROUND(ROUND(G79*4.8*1.05,2),0)</f>
        <v>9330</v>
      </c>
      <c r="I79" s="164" t="s">
        <v>230</v>
      </c>
      <c r="J79" s="179" t="s">
        <v>3</v>
      </c>
      <c r="K79" s="176" t="s">
        <v>1175</v>
      </c>
      <c r="L79" s="179">
        <v>8537109199</v>
      </c>
      <c r="M79" s="201" t="s">
        <v>638</v>
      </c>
      <c r="N79" s="228">
        <v>5</v>
      </c>
      <c r="O79" s="531">
        <v>22.8</v>
      </c>
      <c r="P79" s="176"/>
      <c r="Q79" s="201" t="s">
        <v>1144</v>
      </c>
      <c r="R79" s="180"/>
      <c r="S79" s="202">
        <v>4060039107428</v>
      </c>
    </row>
    <row r="80" spans="1:19" x14ac:dyDescent="0.2">
      <c r="A80" s="140"/>
      <c r="B80" s="198" t="s">
        <v>1370</v>
      </c>
      <c r="C80" s="199" t="s">
        <v>981</v>
      </c>
      <c r="D80" s="200" t="s">
        <v>985</v>
      </c>
      <c r="E80" s="176" t="s">
        <v>1371</v>
      </c>
      <c r="F80" s="177" t="s">
        <v>699</v>
      </c>
      <c r="G80" s="163">
        <v>2258.9499999999998</v>
      </c>
      <c r="H80" s="534">
        <f t="shared" si="6"/>
        <v>11385</v>
      </c>
      <c r="I80" s="164" t="s">
        <v>230</v>
      </c>
      <c r="J80" s="179" t="s">
        <v>3</v>
      </c>
      <c r="K80" s="176" t="s">
        <v>1175</v>
      </c>
      <c r="L80" s="179">
        <v>8537109199</v>
      </c>
      <c r="M80" s="201" t="s">
        <v>638</v>
      </c>
      <c r="N80" s="228">
        <v>0</v>
      </c>
      <c r="O80" s="531">
        <v>19.7</v>
      </c>
      <c r="P80" s="176"/>
      <c r="Q80" s="201" t="s">
        <v>1144</v>
      </c>
      <c r="R80" s="180"/>
      <c r="S80" s="202">
        <v>4090039107435</v>
      </c>
    </row>
    <row r="81" spans="1:19" x14ac:dyDescent="0.2">
      <c r="A81" s="140"/>
      <c r="B81" s="198" t="s">
        <v>1372</v>
      </c>
      <c r="C81" s="199" t="s">
        <v>982</v>
      </c>
      <c r="D81" s="200" t="s">
        <v>986</v>
      </c>
      <c r="E81" s="176" t="s">
        <v>1373</v>
      </c>
      <c r="F81" s="177" t="s">
        <v>699</v>
      </c>
      <c r="G81" s="163">
        <v>2382.7199999999998</v>
      </c>
      <c r="H81" s="534">
        <f t="shared" si="6"/>
        <v>12009</v>
      </c>
      <c r="I81" s="164" t="s">
        <v>230</v>
      </c>
      <c r="J81" s="179" t="s">
        <v>3</v>
      </c>
      <c r="K81" s="176" t="s">
        <v>1175</v>
      </c>
      <c r="L81" s="179">
        <v>8537109199</v>
      </c>
      <c r="M81" s="201" t="s">
        <v>638</v>
      </c>
      <c r="N81" s="228">
        <v>2</v>
      </c>
      <c r="O81" s="531">
        <v>22.8</v>
      </c>
      <c r="P81" s="176"/>
      <c r="Q81" s="201" t="s">
        <v>1144</v>
      </c>
      <c r="R81" s="180"/>
      <c r="S81" s="202">
        <v>4060039107442</v>
      </c>
    </row>
    <row r="82" spans="1:19" x14ac:dyDescent="0.2">
      <c r="A82" s="140"/>
      <c r="B82" s="188" t="s">
        <v>2683</v>
      </c>
      <c r="C82" s="189"/>
      <c r="D82" s="190"/>
      <c r="E82" s="189"/>
      <c r="F82" s="191"/>
      <c r="G82" s="192"/>
      <c r="H82" s="192"/>
      <c r="I82" s="189"/>
      <c r="J82" s="189"/>
      <c r="K82" s="189"/>
      <c r="L82" s="189"/>
      <c r="M82" s="193"/>
      <c r="N82" s="193" t="s">
        <v>1188</v>
      </c>
      <c r="O82" s="275"/>
      <c r="P82" s="444"/>
      <c r="Q82" s="194"/>
      <c r="R82" s="196"/>
      <c r="S82" s="197"/>
    </row>
    <row r="83" spans="1:19" ht="16.5" x14ac:dyDescent="0.2">
      <c r="A83" s="140"/>
      <c r="B83" s="223" t="s">
        <v>1347</v>
      </c>
      <c r="C83" s="199" t="s">
        <v>876</v>
      </c>
      <c r="D83" s="175" t="s">
        <v>875</v>
      </c>
      <c r="E83" s="176" t="s">
        <v>1348</v>
      </c>
      <c r="F83" s="177" t="s">
        <v>699</v>
      </c>
      <c r="G83" s="163">
        <v>770.65</v>
      </c>
      <c r="H83" s="163">
        <f>ROUND(ROUND(G83*4.8,2),0)</f>
        <v>3699</v>
      </c>
      <c r="I83" s="179" t="s">
        <v>230</v>
      </c>
      <c r="J83" s="178" t="s">
        <v>3</v>
      </c>
      <c r="K83" s="176" t="s">
        <v>1175</v>
      </c>
      <c r="L83" s="179">
        <v>8517620000</v>
      </c>
      <c r="M83" s="178" t="s">
        <v>682</v>
      </c>
      <c r="N83" s="179">
        <v>3</v>
      </c>
      <c r="O83" s="300" t="s">
        <v>2693</v>
      </c>
      <c r="P83" s="443" t="s">
        <v>2694</v>
      </c>
      <c r="Q83" s="178"/>
      <c r="R83" s="450"/>
      <c r="S83" s="182">
        <v>8717332977307</v>
      </c>
    </row>
    <row r="84" spans="1:19" ht="13.5" thickBot="1" x14ac:dyDescent="0.25">
      <c r="A84" s="140"/>
      <c r="B84" s="158" t="s">
        <v>1194</v>
      </c>
      <c r="C84" s="159" t="s">
        <v>803</v>
      </c>
      <c r="D84" s="160" t="s">
        <v>744</v>
      </c>
      <c r="E84" s="183" t="s">
        <v>1195</v>
      </c>
      <c r="F84" s="206" t="s">
        <v>699</v>
      </c>
      <c r="G84" s="163">
        <v>670.19</v>
      </c>
      <c r="H84" s="163">
        <f>ROUND(ROUND(G84*4.8,2),0)</f>
        <v>3217</v>
      </c>
      <c r="I84" s="207" t="s">
        <v>230</v>
      </c>
      <c r="J84" s="207" t="s">
        <v>1194</v>
      </c>
      <c r="K84" s="183" t="s">
        <v>1175</v>
      </c>
      <c r="L84" s="165">
        <v>4911990000</v>
      </c>
      <c r="M84" s="207" t="s">
        <v>682</v>
      </c>
      <c r="N84" s="207" t="s">
        <v>1188</v>
      </c>
      <c r="O84" s="530" t="s">
        <v>1196</v>
      </c>
      <c r="P84" s="448" t="s">
        <v>1197</v>
      </c>
      <c r="Q84" s="208"/>
      <c r="R84" s="209" t="s">
        <v>1198</v>
      </c>
      <c r="S84" s="168" t="s">
        <v>1199</v>
      </c>
    </row>
    <row r="85" spans="1:19" ht="13.5" thickBot="1" x14ac:dyDescent="0.25">
      <c r="A85" s="140"/>
      <c r="B85" s="231" t="s">
        <v>1374</v>
      </c>
      <c r="C85" s="232"/>
      <c r="D85" s="232" t="s">
        <v>1188</v>
      </c>
      <c r="E85" s="232"/>
      <c r="F85" s="233"/>
      <c r="G85" s="234"/>
      <c r="H85" s="234"/>
      <c r="I85" s="235"/>
      <c r="J85" s="235"/>
      <c r="K85" s="232" t="s">
        <v>1188</v>
      </c>
      <c r="L85" s="235"/>
      <c r="M85" s="235"/>
      <c r="N85" s="235" t="s">
        <v>1188</v>
      </c>
      <c r="O85" s="235" t="s">
        <v>1188</v>
      </c>
      <c r="P85" s="232"/>
      <c r="Q85" s="236"/>
      <c r="R85" s="236"/>
      <c r="S85" s="237"/>
    </row>
    <row r="86" spans="1:19" x14ac:dyDescent="0.2">
      <c r="A86" s="238"/>
      <c r="B86" s="184" t="s">
        <v>1375</v>
      </c>
      <c r="C86" s="161" t="s">
        <v>418</v>
      </c>
      <c r="D86" s="185" t="s">
        <v>1376</v>
      </c>
      <c r="E86" s="239" t="s">
        <v>1377</v>
      </c>
      <c r="F86" s="240" t="s">
        <v>699</v>
      </c>
      <c r="G86" s="163">
        <v>5122.49</v>
      </c>
      <c r="H86" s="163">
        <f>ROUND(ROUND(G86*4.8,2),0)</f>
        <v>24588</v>
      </c>
      <c r="I86" s="165" t="s">
        <v>230</v>
      </c>
      <c r="J86" s="164" t="s">
        <v>230</v>
      </c>
      <c r="K86" s="239" t="s">
        <v>1175</v>
      </c>
      <c r="L86" s="186">
        <v>4911990000</v>
      </c>
      <c r="M86" s="207" t="s">
        <v>687</v>
      </c>
      <c r="N86" s="166">
        <v>0</v>
      </c>
      <c r="O86" s="493" t="s">
        <v>1378</v>
      </c>
      <c r="P86" s="442" t="s">
        <v>1379</v>
      </c>
      <c r="Q86" s="164" t="s">
        <v>1380</v>
      </c>
      <c r="R86" s="167" t="s">
        <v>1379</v>
      </c>
      <c r="S86" s="187">
        <v>8717332995257</v>
      </c>
    </row>
    <row r="87" spans="1:19" x14ac:dyDescent="0.2">
      <c r="A87" s="238"/>
      <c r="B87" s="158" t="s">
        <v>1381</v>
      </c>
      <c r="C87" s="159" t="s">
        <v>419</v>
      </c>
      <c r="D87" s="241" t="s">
        <v>1382</v>
      </c>
      <c r="E87" s="161" t="s">
        <v>1383</v>
      </c>
      <c r="F87" s="162" t="s">
        <v>699</v>
      </c>
      <c r="G87" s="163">
        <v>3472.88</v>
      </c>
      <c r="H87" s="163">
        <f t="shared" ref="H87:H92" si="7">ROUND(ROUND(G87*4.8,2),0)</f>
        <v>16670</v>
      </c>
      <c r="I87" s="221" t="s">
        <v>230</v>
      </c>
      <c r="J87" s="221" t="s">
        <v>230</v>
      </c>
      <c r="K87" s="161" t="s">
        <v>1175</v>
      </c>
      <c r="L87" s="165">
        <v>4911990000</v>
      </c>
      <c r="M87" s="221" t="s">
        <v>687</v>
      </c>
      <c r="N87" s="165">
        <v>0</v>
      </c>
      <c r="O87" s="493" t="s">
        <v>1378</v>
      </c>
      <c r="P87" s="442" t="s">
        <v>1379</v>
      </c>
      <c r="Q87" s="164" t="s">
        <v>1380</v>
      </c>
      <c r="R87" s="167" t="s">
        <v>1379</v>
      </c>
      <c r="S87" s="187">
        <v>8717332995240</v>
      </c>
    </row>
    <row r="88" spans="1:19" x14ac:dyDescent="0.2">
      <c r="A88" s="238"/>
      <c r="B88" s="184"/>
      <c r="C88" s="161" t="s">
        <v>1384</v>
      </c>
      <c r="D88" s="291" t="s">
        <v>1063</v>
      </c>
      <c r="E88" s="239" t="s">
        <v>1385</v>
      </c>
      <c r="F88" s="240" t="s">
        <v>699</v>
      </c>
      <c r="G88" s="163">
        <v>9261</v>
      </c>
      <c r="H88" s="163">
        <f t="shared" si="7"/>
        <v>44453</v>
      </c>
      <c r="I88" s="165" t="s">
        <v>230</v>
      </c>
      <c r="J88" s="164" t="s">
        <v>230</v>
      </c>
      <c r="K88" s="239" t="s">
        <v>1175</v>
      </c>
      <c r="L88" s="165">
        <v>4911990000</v>
      </c>
      <c r="M88" s="207" t="s">
        <v>687</v>
      </c>
      <c r="N88" s="166" t="s">
        <v>1188</v>
      </c>
      <c r="O88" s="493" t="s">
        <v>1378</v>
      </c>
      <c r="P88" s="442" t="s">
        <v>1386</v>
      </c>
      <c r="Q88" s="164" t="s">
        <v>1380</v>
      </c>
      <c r="R88" s="167" t="s">
        <v>1386</v>
      </c>
      <c r="S88" s="187">
        <v>4060039091192</v>
      </c>
    </row>
    <row r="89" spans="1:19" x14ac:dyDescent="0.2">
      <c r="A89" s="238"/>
      <c r="B89" s="184"/>
      <c r="C89" s="161" t="s">
        <v>418</v>
      </c>
      <c r="D89" s="176" t="s">
        <v>1387</v>
      </c>
      <c r="E89" s="239" t="s">
        <v>1377</v>
      </c>
      <c r="F89" s="240" t="s">
        <v>699</v>
      </c>
      <c r="G89" s="163">
        <v>5122.49</v>
      </c>
      <c r="H89" s="163">
        <f t="shared" si="7"/>
        <v>24588</v>
      </c>
      <c r="I89" s="165" t="s">
        <v>230</v>
      </c>
      <c r="J89" s="164" t="s">
        <v>230</v>
      </c>
      <c r="K89" s="239" t="s">
        <v>1175</v>
      </c>
      <c r="L89" s="165">
        <v>4911990000</v>
      </c>
      <c r="M89" s="207" t="s">
        <v>687</v>
      </c>
      <c r="N89" s="166">
        <v>0</v>
      </c>
      <c r="O89" s="493" t="s">
        <v>1378</v>
      </c>
      <c r="P89" s="442" t="s">
        <v>1386</v>
      </c>
      <c r="Q89" s="164" t="s">
        <v>1380</v>
      </c>
      <c r="R89" s="167" t="s">
        <v>1386</v>
      </c>
      <c r="S89" s="187">
        <v>4060039091437</v>
      </c>
    </row>
    <row r="90" spans="1:19" x14ac:dyDescent="0.2">
      <c r="A90" s="238"/>
      <c r="B90" s="184"/>
      <c r="C90" s="161" t="s">
        <v>419</v>
      </c>
      <c r="D90" s="176" t="s">
        <v>1388</v>
      </c>
      <c r="E90" s="239" t="s">
        <v>1383</v>
      </c>
      <c r="F90" s="240" t="s">
        <v>699</v>
      </c>
      <c r="G90" s="163">
        <v>3472.88</v>
      </c>
      <c r="H90" s="163">
        <f t="shared" si="7"/>
        <v>16670</v>
      </c>
      <c r="I90" s="165" t="s">
        <v>230</v>
      </c>
      <c r="J90" s="164" t="s">
        <v>230</v>
      </c>
      <c r="K90" s="239" t="s">
        <v>1175</v>
      </c>
      <c r="L90" s="165">
        <v>4911990000</v>
      </c>
      <c r="M90" s="207" t="s">
        <v>687</v>
      </c>
      <c r="N90" s="166">
        <v>0</v>
      </c>
      <c r="O90" s="493" t="s">
        <v>1378</v>
      </c>
      <c r="P90" s="442" t="s">
        <v>1386</v>
      </c>
      <c r="Q90" s="164" t="s">
        <v>1380</v>
      </c>
      <c r="R90" s="167" t="s">
        <v>1386</v>
      </c>
      <c r="S90" s="187">
        <v>4060039091420</v>
      </c>
    </row>
    <row r="91" spans="1:19" x14ac:dyDescent="0.2">
      <c r="A91" s="140"/>
      <c r="B91" s="158" t="s">
        <v>1389</v>
      </c>
      <c r="C91" s="159" t="s">
        <v>1390</v>
      </c>
      <c r="D91" s="241" t="s">
        <v>1391</v>
      </c>
      <c r="E91" s="161" t="s">
        <v>1392</v>
      </c>
      <c r="F91" s="162" t="s">
        <v>699</v>
      </c>
      <c r="G91" s="163">
        <v>499.86</v>
      </c>
      <c r="H91" s="163">
        <f t="shared" si="7"/>
        <v>2399</v>
      </c>
      <c r="I91" s="221" t="s">
        <v>230</v>
      </c>
      <c r="J91" s="221" t="s">
        <v>230</v>
      </c>
      <c r="K91" s="161" t="s">
        <v>1175</v>
      </c>
      <c r="L91" s="165">
        <v>4911990000</v>
      </c>
      <c r="M91" s="221" t="s">
        <v>687</v>
      </c>
      <c r="N91" s="165">
        <v>0</v>
      </c>
      <c r="O91" s="493" t="s">
        <v>1378</v>
      </c>
      <c r="P91" s="442"/>
      <c r="Q91" s="164" t="s">
        <v>1380</v>
      </c>
      <c r="R91" s="167"/>
      <c r="S91" s="187">
        <v>8717332995264</v>
      </c>
    </row>
    <row r="92" spans="1:19" x14ac:dyDescent="0.2">
      <c r="A92" s="140"/>
      <c r="B92" s="158" t="s">
        <v>1393</v>
      </c>
      <c r="C92" s="159" t="s">
        <v>1394</v>
      </c>
      <c r="D92" s="241" t="s">
        <v>1395</v>
      </c>
      <c r="E92" s="161" t="s">
        <v>1396</v>
      </c>
      <c r="F92" s="162" t="s">
        <v>699</v>
      </c>
      <c r="G92" s="163">
        <v>349.05</v>
      </c>
      <c r="H92" s="163">
        <f t="shared" si="7"/>
        <v>1675</v>
      </c>
      <c r="I92" s="221" t="s">
        <v>230</v>
      </c>
      <c r="J92" s="221" t="s">
        <v>230</v>
      </c>
      <c r="K92" s="161" t="s">
        <v>1175</v>
      </c>
      <c r="L92" s="165">
        <v>4911990000</v>
      </c>
      <c r="M92" s="221" t="s">
        <v>687</v>
      </c>
      <c r="N92" s="165">
        <v>0</v>
      </c>
      <c r="O92" s="493" t="s">
        <v>1378</v>
      </c>
      <c r="P92" s="442"/>
      <c r="Q92" s="164" t="s">
        <v>1380</v>
      </c>
      <c r="R92" s="167"/>
      <c r="S92" s="187">
        <v>8717332995288</v>
      </c>
    </row>
    <row r="93" spans="1:19" x14ac:dyDescent="0.2">
      <c r="A93" s="140"/>
      <c r="B93" s="149" t="s">
        <v>1397</v>
      </c>
      <c r="C93" s="242"/>
      <c r="D93" s="242" t="s">
        <v>1188</v>
      </c>
      <c r="E93" s="242"/>
      <c r="F93" s="243"/>
      <c r="G93" s="244"/>
      <c r="H93" s="244"/>
      <c r="I93" s="245"/>
      <c r="J93" s="245"/>
      <c r="K93" s="242" t="s">
        <v>1188</v>
      </c>
      <c r="L93" s="152"/>
      <c r="M93" s="245"/>
      <c r="N93" s="245" t="s">
        <v>1188</v>
      </c>
      <c r="O93" s="245" t="s">
        <v>1188</v>
      </c>
      <c r="P93" s="242"/>
      <c r="Q93" s="245"/>
      <c r="R93" s="246"/>
      <c r="S93" s="451"/>
    </row>
    <row r="94" spans="1:19" x14ac:dyDescent="0.2">
      <c r="A94" s="140"/>
      <c r="B94" s="158">
        <v>705000164791</v>
      </c>
      <c r="C94" s="159" t="s">
        <v>553</v>
      </c>
      <c r="D94" s="160" t="s">
        <v>552</v>
      </c>
      <c r="E94" s="247" t="s">
        <v>1398</v>
      </c>
      <c r="F94" s="162" t="s">
        <v>699</v>
      </c>
      <c r="G94" s="163">
        <v>381.77</v>
      </c>
      <c r="H94" s="163">
        <f>ROUND(ROUND(G94*4.8,2),0)</f>
        <v>1833</v>
      </c>
      <c r="I94" s="186" t="s">
        <v>230</v>
      </c>
      <c r="J94" s="164" t="s">
        <v>3</v>
      </c>
      <c r="K94" s="247" t="s">
        <v>844</v>
      </c>
      <c r="L94" s="165">
        <v>8531103000</v>
      </c>
      <c r="M94" s="164" t="s">
        <v>639</v>
      </c>
      <c r="N94" s="165">
        <v>15</v>
      </c>
      <c r="O94" s="493" t="s">
        <v>1399</v>
      </c>
      <c r="P94" s="185"/>
      <c r="Q94" s="164"/>
      <c r="R94" s="248"/>
      <c r="S94" s="187">
        <v>8717332759385</v>
      </c>
    </row>
    <row r="95" spans="1:19" x14ac:dyDescent="0.2">
      <c r="A95" s="140"/>
      <c r="B95" s="158">
        <v>705000164792</v>
      </c>
      <c r="C95" s="159" t="s">
        <v>556</v>
      </c>
      <c r="D95" s="160" t="s">
        <v>555</v>
      </c>
      <c r="E95" s="247" t="s">
        <v>1400</v>
      </c>
      <c r="F95" s="162" t="s">
        <v>699</v>
      </c>
      <c r="G95" s="163">
        <v>470.55</v>
      </c>
      <c r="H95" s="163">
        <f t="shared" ref="H95:H99" si="8">ROUND(ROUND(G95*4.8,2),0)</f>
        <v>2259</v>
      </c>
      <c r="I95" s="186" t="s">
        <v>230</v>
      </c>
      <c r="J95" s="164" t="s">
        <v>3</v>
      </c>
      <c r="K95" s="247" t="s">
        <v>844</v>
      </c>
      <c r="L95" s="165">
        <v>8531103000</v>
      </c>
      <c r="M95" s="164" t="s">
        <v>639</v>
      </c>
      <c r="N95" s="165">
        <v>20</v>
      </c>
      <c r="O95" s="493" t="s">
        <v>1401</v>
      </c>
      <c r="P95" s="185"/>
      <c r="Q95" s="164"/>
      <c r="R95" s="248"/>
      <c r="S95" s="187">
        <v>8717332759392</v>
      </c>
    </row>
    <row r="96" spans="1:19" x14ac:dyDescent="0.2">
      <c r="A96" s="140"/>
      <c r="B96" s="158">
        <v>705000164793</v>
      </c>
      <c r="C96" s="159" t="s">
        <v>559</v>
      </c>
      <c r="D96" s="160" t="s">
        <v>558</v>
      </c>
      <c r="E96" s="247" t="s">
        <v>1402</v>
      </c>
      <c r="F96" s="162" t="s">
        <v>699</v>
      </c>
      <c r="G96" s="163">
        <v>588.92999999999995</v>
      </c>
      <c r="H96" s="163">
        <f t="shared" si="8"/>
        <v>2827</v>
      </c>
      <c r="I96" s="186" t="s">
        <v>230</v>
      </c>
      <c r="J96" s="164" t="s">
        <v>3</v>
      </c>
      <c r="K96" s="247" t="s">
        <v>844</v>
      </c>
      <c r="L96" s="165">
        <v>8531103000</v>
      </c>
      <c r="M96" s="164" t="s">
        <v>639</v>
      </c>
      <c r="N96" s="165">
        <v>14</v>
      </c>
      <c r="O96" s="493" t="s">
        <v>1403</v>
      </c>
      <c r="P96" s="185"/>
      <c r="Q96" s="164"/>
      <c r="R96" s="248"/>
      <c r="S96" s="187">
        <v>8717332759408</v>
      </c>
    </row>
    <row r="97" spans="1:19" x14ac:dyDescent="0.2">
      <c r="A97" s="140"/>
      <c r="B97" s="158">
        <v>705000164794</v>
      </c>
      <c r="C97" s="159" t="s">
        <v>562</v>
      </c>
      <c r="D97" s="160" t="s">
        <v>561</v>
      </c>
      <c r="E97" s="247" t="s">
        <v>1404</v>
      </c>
      <c r="F97" s="162" t="s">
        <v>699</v>
      </c>
      <c r="G97" s="163">
        <v>44.4</v>
      </c>
      <c r="H97" s="163">
        <f t="shared" si="8"/>
        <v>213</v>
      </c>
      <c r="I97" s="186" t="s">
        <v>230</v>
      </c>
      <c r="J97" s="164" t="s">
        <v>3</v>
      </c>
      <c r="K97" s="247" t="s">
        <v>1175</v>
      </c>
      <c r="L97" s="165">
        <v>8531900000</v>
      </c>
      <c r="M97" s="164" t="s">
        <v>639</v>
      </c>
      <c r="N97" s="165">
        <v>1</v>
      </c>
      <c r="O97" s="493" t="s">
        <v>1251</v>
      </c>
      <c r="P97" s="185"/>
      <c r="Q97" s="164"/>
      <c r="R97" s="248"/>
      <c r="S97" s="187">
        <v>8717332759415</v>
      </c>
    </row>
    <row r="98" spans="1:19" x14ac:dyDescent="0.2">
      <c r="A98" s="140"/>
      <c r="B98" s="158">
        <v>705000164795</v>
      </c>
      <c r="C98" s="159" t="s">
        <v>565</v>
      </c>
      <c r="D98" s="160" t="s">
        <v>564</v>
      </c>
      <c r="E98" s="247" t="s">
        <v>1405</v>
      </c>
      <c r="F98" s="162" t="s">
        <v>699</v>
      </c>
      <c r="G98" s="163">
        <v>82.86</v>
      </c>
      <c r="H98" s="163">
        <f t="shared" si="8"/>
        <v>398</v>
      </c>
      <c r="I98" s="186" t="s">
        <v>230</v>
      </c>
      <c r="J98" s="164" t="s">
        <v>3</v>
      </c>
      <c r="K98" s="247" t="s">
        <v>1175</v>
      </c>
      <c r="L98" s="165">
        <v>8531900000</v>
      </c>
      <c r="M98" s="164" t="s">
        <v>639</v>
      </c>
      <c r="N98" s="165">
        <v>10</v>
      </c>
      <c r="O98" s="493" t="s">
        <v>1251</v>
      </c>
      <c r="P98" s="185"/>
      <c r="Q98" s="164"/>
      <c r="R98" s="248"/>
      <c r="S98" s="187">
        <v>8717332759422</v>
      </c>
    </row>
    <row r="99" spans="1:19" ht="13.5" thickBot="1" x14ac:dyDescent="0.25">
      <c r="A99" s="140"/>
      <c r="B99" s="158">
        <v>705000164844</v>
      </c>
      <c r="C99" s="159" t="s">
        <v>568</v>
      </c>
      <c r="D99" s="160" t="s">
        <v>567</v>
      </c>
      <c r="E99" s="247" t="s">
        <v>1406</v>
      </c>
      <c r="F99" s="162" t="s">
        <v>699</v>
      </c>
      <c r="G99" s="163">
        <v>29.6</v>
      </c>
      <c r="H99" s="163">
        <f t="shared" si="8"/>
        <v>142</v>
      </c>
      <c r="I99" s="186" t="s">
        <v>230</v>
      </c>
      <c r="J99" s="164" t="s">
        <v>3</v>
      </c>
      <c r="K99" s="247" t="s">
        <v>1175</v>
      </c>
      <c r="L99" s="165">
        <v>3926909790</v>
      </c>
      <c r="M99" s="164" t="s">
        <v>639</v>
      </c>
      <c r="N99" s="165">
        <v>8</v>
      </c>
      <c r="O99" s="493" t="s">
        <v>1407</v>
      </c>
      <c r="P99" s="452"/>
      <c r="Q99" s="164"/>
      <c r="R99" s="249"/>
      <c r="S99" s="187">
        <v>8717332759859</v>
      </c>
    </row>
    <row r="100" spans="1:19" ht="13.5" thickBot="1" x14ac:dyDescent="0.25">
      <c r="A100" s="140"/>
      <c r="B100" s="231" t="s">
        <v>2695</v>
      </c>
      <c r="C100" s="232"/>
      <c r="D100" s="232" t="s">
        <v>1188</v>
      </c>
      <c r="E100" s="232"/>
      <c r="F100" s="233"/>
      <c r="G100" s="236"/>
      <c r="H100" s="236"/>
      <c r="I100" s="232" t="s">
        <v>1188</v>
      </c>
      <c r="J100" s="235"/>
      <c r="K100" s="236"/>
      <c r="L100" s="236"/>
      <c r="M100" s="236" t="s">
        <v>1188</v>
      </c>
      <c r="N100" s="235"/>
      <c r="O100" s="236"/>
      <c r="P100" s="453"/>
      <c r="Q100" s="454"/>
      <c r="R100" s="454"/>
      <c r="S100" s="455"/>
    </row>
    <row r="101" spans="1:19" x14ac:dyDescent="0.2">
      <c r="A101" s="140"/>
      <c r="B101" s="149" t="s">
        <v>2696</v>
      </c>
      <c r="C101" s="152"/>
      <c r="D101" s="203" t="s">
        <v>1188</v>
      </c>
      <c r="E101" s="152"/>
      <c r="F101" s="153"/>
      <c r="G101" s="155"/>
      <c r="H101" s="155"/>
      <c r="I101" s="152" t="s">
        <v>1188</v>
      </c>
      <c r="J101" s="155"/>
      <c r="K101" s="155"/>
      <c r="L101" s="155"/>
      <c r="M101" s="155" t="s">
        <v>1188</v>
      </c>
      <c r="N101" s="210"/>
      <c r="O101" s="529"/>
      <c r="P101" s="456"/>
      <c r="Q101" s="205"/>
      <c r="R101" s="205"/>
      <c r="S101" s="457"/>
    </row>
    <row r="102" spans="1:19" x14ac:dyDescent="0.2">
      <c r="A102" s="140"/>
      <c r="B102" s="458"/>
      <c r="C102" s="459" t="s">
        <v>2697</v>
      </c>
      <c r="D102" s="241" t="s">
        <v>2698</v>
      </c>
      <c r="E102" s="460" t="s">
        <v>2699</v>
      </c>
      <c r="F102" s="162"/>
      <c r="G102" s="461" t="s">
        <v>2700</v>
      </c>
      <c r="H102" s="461"/>
      <c r="I102" s="460"/>
      <c r="J102" s="165"/>
      <c r="K102" s="221"/>
      <c r="L102" s="221"/>
      <c r="M102" s="221"/>
      <c r="N102" s="462"/>
      <c r="O102" s="528" t="s">
        <v>2701</v>
      </c>
      <c r="P102" s="463"/>
      <c r="Q102" s="464"/>
      <c r="S102" s="465"/>
    </row>
    <row r="103" spans="1:19" x14ac:dyDescent="0.2">
      <c r="A103" s="140"/>
      <c r="B103" s="466"/>
      <c r="C103" s="459" t="s">
        <v>2702</v>
      </c>
      <c r="D103" s="241" t="s">
        <v>2703</v>
      </c>
      <c r="E103" s="460" t="s">
        <v>2704</v>
      </c>
      <c r="F103" s="162"/>
      <c r="G103" s="461" t="s">
        <v>2700</v>
      </c>
      <c r="H103" s="461"/>
      <c r="I103" s="460"/>
      <c r="J103" s="165"/>
      <c r="K103" s="467"/>
      <c r="L103" s="221"/>
      <c r="M103" s="221"/>
      <c r="N103" s="462"/>
      <c r="O103" s="528" t="s">
        <v>2705</v>
      </c>
      <c r="P103" s="463"/>
      <c r="Q103" s="464"/>
      <c r="S103" s="465"/>
    </row>
    <row r="104" spans="1:19" ht="13.5" thickBot="1" x14ac:dyDescent="0.25">
      <c r="A104" s="140"/>
      <c r="B104" s="468"/>
      <c r="C104" s="459" t="s">
        <v>2706</v>
      </c>
      <c r="D104" s="241" t="s">
        <v>2707</v>
      </c>
      <c r="E104" s="460" t="s">
        <v>2708</v>
      </c>
      <c r="F104" s="162"/>
      <c r="G104" s="461" t="s">
        <v>2700</v>
      </c>
      <c r="H104" s="461"/>
      <c r="I104" s="460"/>
      <c r="J104" s="165"/>
      <c r="K104" s="467"/>
      <c r="L104" s="165"/>
      <c r="M104" s="165"/>
      <c r="N104" s="462"/>
      <c r="O104" s="493" t="s">
        <v>2709</v>
      </c>
      <c r="P104" s="463"/>
      <c r="Q104" s="469"/>
      <c r="R104" s="469"/>
      <c r="S104" s="465"/>
    </row>
    <row r="105" spans="1:19" ht="13.5" thickBot="1" x14ac:dyDescent="0.25">
      <c r="A105" s="140"/>
      <c r="B105" s="250" t="s">
        <v>1408</v>
      </c>
      <c r="C105" s="251"/>
      <c r="D105" s="251" t="s">
        <v>1188</v>
      </c>
      <c r="E105" s="251"/>
      <c r="F105" s="252"/>
      <c r="G105" s="253"/>
      <c r="H105" s="253"/>
      <c r="I105" s="254"/>
      <c r="J105" s="254"/>
      <c r="K105" s="251" t="s">
        <v>1188</v>
      </c>
      <c r="L105" s="254"/>
      <c r="M105" s="254"/>
      <c r="N105" s="254" t="s">
        <v>1188</v>
      </c>
      <c r="O105" s="254" t="s">
        <v>1188</v>
      </c>
      <c r="P105" s="251"/>
      <c r="Q105" s="255"/>
      <c r="R105" s="255"/>
      <c r="S105" s="470"/>
    </row>
    <row r="106" spans="1:19" x14ac:dyDescent="0.2">
      <c r="A106" s="140"/>
      <c r="B106" s="257" t="s">
        <v>1409</v>
      </c>
      <c r="C106" s="258"/>
      <c r="D106" s="259" t="s">
        <v>1188</v>
      </c>
      <c r="E106" s="258"/>
      <c r="F106" s="260"/>
      <c r="G106" s="261"/>
      <c r="H106" s="261"/>
      <c r="I106" s="262"/>
      <c r="J106" s="262"/>
      <c r="K106" s="258" t="s">
        <v>1188</v>
      </c>
      <c r="L106" s="195"/>
      <c r="M106" s="262"/>
      <c r="N106" s="263" t="s">
        <v>1188</v>
      </c>
      <c r="O106" s="513" t="s">
        <v>1188</v>
      </c>
      <c r="P106" s="471"/>
      <c r="Q106" s="262"/>
      <c r="R106" s="264"/>
      <c r="S106" s="472"/>
    </row>
    <row r="107" spans="1:19" x14ac:dyDescent="0.2">
      <c r="A107" s="140"/>
      <c r="B107" s="173" t="s">
        <v>1410</v>
      </c>
      <c r="C107" s="174" t="s">
        <v>132</v>
      </c>
      <c r="D107" s="265" t="s">
        <v>131</v>
      </c>
      <c r="E107" s="266" t="s">
        <v>1411</v>
      </c>
      <c r="F107" s="177" t="s">
        <v>699</v>
      </c>
      <c r="G107" s="163">
        <v>197.17</v>
      </c>
      <c r="H107" s="163">
        <f>ROUND(ROUND(G107*4.8,2),0)</f>
        <v>946</v>
      </c>
      <c r="I107" s="178" t="s">
        <v>230</v>
      </c>
      <c r="J107" s="178" t="s">
        <v>3</v>
      </c>
      <c r="K107" s="266" t="s">
        <v>843</v>
      </c>
      <c r="L107" s="179">
        <v>8531103000</v>
      </c>
      <c r="M107" s="178" t="s">
        <v>639</v>
      </c>
      <c r="N107" s="179">
        <v>112</v>
      </c>
      <c r="O107" s="300" t="s">
        <v>1412</v>
      </c>
      <c r="P107" s="473"/>
      <c r="Q107" s="178" t="s">
        <v>1144</v>
      </c>
      <c r="R107" s="267"/>
      <c r="S107" s="202">
        <v>8717332265121</v>
      </c>
    </row>
    <row r="108" spans="1:19" x14ac:dyDescent="0.2">
      <c r="A108" s="140"/>
      <c r="B108" s="173" t="s">
        <v>1413</v>
      </c>
      <c r="C108" s="174" t="s">
        <v>135</v>
      </c>
      <c r="D108" s="265" t="s">
        <v>134</v>
      </c>
      <c r="E108" s="266" t="s">
        <v>1414</v>
      </c>
      <c r="F108" s="177" t="s">
        <v>699</v>
      </c>
      <c r="G108" s="163">
        <v>315.55</v>
      </c>
      <c r="H108" s="163">
        <f t="shared" ref="H108:H110" si="9">ROUND(ROUND(G108*4.8,2),0)</f>
        <v>1515</v>
      </c>
      <c r="I108" s="178" t="s">
        <v>230</v>
      </c>
      <c r="J108" s="178" t="s">
        <v>3</v>
      </c>
      <c r="K108" s="266" t="s">
        <v>843</v>
      </c>
      <c r="L108" s="179">
        <v>8531103000</v>
      </c>
      <c r="M108" s="178" t="s">
        <v>639</v>
      </c>
      <c r="N108" s="179">
        <v>23</v>
      </c>
      <c r="O108" s="300" t="s">
        <v>1415</v>
      </c>
      <c r="P108" s="473"/>
      <c r="Q108" s="178" t="s">
        <v>1144</v>
      </c>
      <c r="R108" s="267"/>
      <c r="S108" s="202">
        <v>8717332265138</v>
      </c>
    </row>
    <row r="109" spans="1:19" x14ac:dyDescent="0.2">
      <c r="A109" s="140"/>
      <c r="B109" s="173" t="s">
        <v>1416</v>
      </c>
      <c r="C109" s="174" t="s">
        <v>138</v>
      </c>
      <c r="D109" s="265" t="s">
        <v>137</v>
      </c>
      <c r="E109" s="266" t="s">
        <v>1417</v>
      </c>
      <c r="F109" s="177" t="s">
        <v>699</v>
      </c>
      <c r="G109" s="163">
        <v>223.47</v>
      </c>
      <c r="H109" s="163">
        <f t="shared" si="9"/>
        <v>1073</v>
      </c>
      <c r="I109" s="178" t="s">
        <v>230</v>
      </c>
      <c r="J109" s="178" t="s">
        <v>3</v>
      </c>
      <c r="K109" s="266" t="s">
        <v>843</v>
      </c>
      <c r="L109" s="179">
        <v>8531103000</v>
      </c>
      <c r="M109" s="178" t="s">
        <v>639</v>
      </c>
      <c r="N109" s="179">
        <v>20</v>
      </c>
      <c r="O109" s="300" t="s">
        <v>1412</v>
      </c>
      <c r="P109" s="473"/>
      <c r="Q109" s="178" t="s">
        <v>1144</v>
      </c>
      <c r="R109" s="267"/>
      <c r="S109" s="202">
        <v>8717332265190</v>
      </c>
    </row>
    <row r="110" spans="1:19" x14ac:dyDescent="0.2">
      <c r="A110" s="140"/>
      <c r="B110" s="173" t="s">
        <v>1418</v>
      </c>
      <c r="C110" s="174" t="s">
        <v>141</v>
      </c>
      <c r="D110" s="265" t="s">
        <v>140</v>
      </c>
      <c r="E110" s="266" t="s">
        <v>1419</v>
      </c>
      <c r="F110" s="177" t="s">
        <v>699</v>
      </c>
      <c r="G110" s="163">
        <v>322.26</v>
      </c>
      <c r="H110" s="163">
        <f t="shared" si="9"/>
        <v>1547</v>
      </c>
      <c r="I110" s="178" t="s">
        <v>230</v>
      </c>
      <c r="J110" s="178" t="s">
        <v>3</v>
      </c>
      <c r="K110" s="266" t="s">
        <v>843</v>
      </c>
      <c r="L110" s="179">
        <v>8531103000</v>
      </c>
      <c r="M110" s="178" t="s">
        <v>639</v>
      </c>
      <c r="N110" s="179">
        <v>15</v>
      </c>
      <c r="O110" s="300" t="s">
        <v>1415</v>
      </c>
      <c r="P110" s="473"/>
      <c r="Q110" s="178" t="s">
        <v>1144</v>
      </c>
      <c r="R110" s="267"/>
      <c r="S110" s="202">
        <v>8717332265213</v>
      </c>
    </row>
    <row r="111" spans="1:19" x14ac:dyDescent="0.2">
      <c r="A111" s="140"/>
      <c r="B111" s="188" t="s">
        <v>163</v>
      </c>
      <c r="C111" s="189"/>
      <c r="D111" s="190" t="s">
        <v>1188</v>
      </c>
      <c r="E111" s="189"/>
      <c r="F111" s="191"/>
      <c r="G111" s="192"/>
      <c r="H111" s="192"/>
      <c r="I111" s="193"/>
      <c r="J111" s="193"/>
      <c r="K111" s="189" t="s">
        <v>1188</v>
      </c>
      <c r="L111" s="195"/>
      <c r="M111" s="193"/>
      <c r="N111" s="193" t="s">
        <v>1188</v>
      </c>
      <c r="O111" s="275" t="s">
        <v>1188</v>
      </c>
      <c r="P111" s="444"/>
      <c r="Q111" s="193"/>
      <c r="R111" s="196"/>
      <c r="S111" s="474"/>
    </row>
    <row r="112" spans="1:19" x14ac:dyDescent="0.2">
      <c r="A112" s="140"/>
      <c r="B112" s="173" t="s">
        <v>1420</v>
      </c>
      <c r="C112" s="268" t="s">
        <v>165</v>
      </c>
      <c r="D112" s="269" t="s">
        <v>1054</v>
      </c>
      <c r="E112" s="266" t="s">
        <v>1421</v>
      </c>
      <c r="F112" s="177" t="s">
        <v>699</v>
      </c>
      <c r="G112" s="163">
        <v>87.23</v>
      </c>
      <c r="H112" s="535">
        <f>ROUND(ROUND(G112*4.8*0.72,2),0)</f>
        <v>301</v>
      </c>
      <c r="I112" s="270" t="s">
        <v>230</v>
      </c>
      <c r="J112" s="270" t="s">
        <v>3</v>
      </c>
      <c r="K112" s="266" t="s">
        <v>845</v>
      </c>
      <c r="L112" s="179">
        <v>8531103000</v>
      </c>
      <c r="M112" s="270" t="s">
        <v>638</v>
      </c>
      <c r="N112" s="271">
        <v>12911</v>
      </c>
      <c r="O112" s="271" t="s">
        <v>1422</v>
      </c>
      <c r="P112" s="475"/>
      <c r="Q112" s="271" t="s">
        <v>1144</v>
      </c>
      <c r="R112" s="272"/>
      <c r="S112" s="202">
        <v>8717332972968</v>
      </c>
    </row>
    <row r="113" spans="1:19" x14ac:dyDescent="0.2">
      <c r="A113" s="140"/>
      <c r="B113" s="173" t="s">
        <v>1423</v>
      </c>
      <c r="C113" s="268" t="s">
        <v>169</v>
      </c>
      <c r="D113" s="269" t="s">
        <v>640</v>
      </c>
      <c r="E113" s="266" t="s">
        <v>1424</v>
      </c>
      <c r="F113" s="177" t="s">
        <v>699</v>
      </c>
      <c r="G113" s="163">
        <v>101.21</v>
      </c>
      <c r="H113" s="535">
        <f>ROUND(ROUND(G113*4.8*0.72,2),0)</f>
        <v>350</v>
      </c>
      <c r="I113" s="270" t="s">
        <v>230</v>
      </c>
      <c r="J113" s="270" t="s">
        <v>3</v>
      </c>
      <c r="K113" s="266" t="s">
        <v>845</v>
      </c>
      <c r="L113" s="179">
        <v>8531103000</v>
      </c>
      <c r="M113" s="270" t="s">
        <v>638</v>
      </c>
      <c r="N113" s="271">
        <v>10961</v>
      </c>
      <c r="O113" s="271" t="s">
        <v>1422</v>
      </c>
      <c r="P113" s="475"/>
      <c r="Q113" s="271" t="s">
        <v>1144</v>
      </c>
      <c r="R113" s="272"/>
      <c r="S113" s="202">
        <v>8717332972982</v>
      </c>
    </row>
    <row r="114" spans="1:19" x14ac:dyDescent="0.2">
      <c r="A114" s="140"/>
      <c r="B114" s="173" t="s">
        <v>1425</v>
      </c>
      <c r="C114" s="268" t="s">
        <v>171</v>
      </c>
      <c r="D114" s="269" t="s">
        <v>1058</v>
      </c>
      <c r="E114" s="266" t="s">
        <v>1426</v>
      </c>
      <c r="F114" s="177" t="s">
        <v>699</v>
      </c>
      <c r="G114" s="163">
        <v>79.47</v>
      </c>
      <c r="H114" s="535">
        <f>ROUND(ROUND(G114*4.8*0.82,2),0)</f>
        <v>313</v>
      </c>
      <c r="I114" s="270" t="s">
        <v>230</v>
      </c>
      <c r="J114" s="270" t="s">
        <v>3</v>
      </c>
      <c r="K114" s="266" t="s">
        <v>845</v>
      </c>
      <c r="L114" s="179">
        <v>8531103000</v>
      </c>
      <c r="M114" s="270" t="s">
        <v>638</v>
      </c>
      <c r="N114" s="271">
        <v>1050</v>
      </c>
      <c r="O114" s="271" t="s">
        <v>1422</v>
      </c>
      <c r="P114" s="475"/>
      <c r="Q114" s="271" t="s">
        <v>1144</v>
      </c>
      <c r="R114" s="272"/>
      <c r="S114" s="202">
        <v>8717332973026</v>
      </c>
    </row>
    <row r="115" spans="1:19" x14ac:dyDescent="0.2">
      <c r="A115" s="140"/>
      <c r="B115" s="173" t="s">
        <v>1427</v>
      </c>
      <c r="C115" s="268" t="s">
        <v>167</v>
      </c>
      <c r="D115" s="269" t="s">
        <v>1055</v>
      </c>
      <c r="E115" s="266" t="s">
        <v>1428</v>
      </c>
      <c r="F115" s="177" t="s">
        <v>699</v>
      </c>
      <c r="G115" s="163">
        <v>94.27</v>
      </c>
      <c r="H115" s="535">
        <f>ROUND(ROUND(G115*4.8*0.72,2),0)</f>
        <v>326</v>
      </c>
      <c r="I115" s="270" t="s">
        <v>230</v>
      </c>
      <c r="J115" s="270" t="s">
        <v>3</v>
      </c>
      <c r="K115" s="266" t="s">
        <v>845</v>
      </c>
      <c r="L115" s="179">
        <v>8531103000</v>
      </c>
      <c r="M115" s="270" t="s">
        <v>638</v>
      </c>
      <c r="N115" s="271">
        <v>2238</v>
      </c>
      <c r="O115" s="271" t="s">
        <v>1422</v>
      </c>
      <c r="P115" s="475"/>
      <c r="Q115" s="271" t="s">
        <v>1144</v>
      </c>
      <c r="R115" s="272"/>
      <c r="S115" s="202">
        <v>8717332972999</v>
      </c>
    </row>
    <row r="116" spans="1:19" x14ac:dyDescent="0.2">
      <c r="A116" s="140"/>
      <c r="B116" s="173" t="s">
        <v>1429</v>
      </c>
      <c r="C116" s="268" t="s">
        <v>170</v>
      </c>
      <c r="D116" s="269" t="s">
        <v>1057</v>
      </c>
      <c r="E116" s="266" t="s">
        <v>1430</v>
      </c>
      <c r="F116" s="177" t="s">
        <v>699</v>
      </c>
      <c r="G116" s="163">
        <v>109.17</v>
      </c>
      <c r="H116" s="535">
        <f>ROUND(ROUND(G116*4.8*0.72,2),0)</f>
        <v>377</v>
      </c>
      <c r="I116" s="270" t="s">
        <v>230</v>
      </c>
      <c r="J116" s="270" t="s">
        <v>3</v>
      </c>
      <c r="K116" s="266" t="s">
        <v>845</v>
      </c>
      <c r="L116" s="179">
        <v>8531103000</v>
      </c>
      <c r="M116" s="270" t="s">
        <v>638</v>
      </c>
      <c r="N116" s="271">
        <v>2407</v>
      </c>
      <c r="O116" s="271" t="s">
        <v>1422</v>
      </c>
      <c r="P116" s="475"/>
      <c r="Q116" s="271" t="s">
        <v>1144</v>
      </c>
      <c r="R116" s="272"/>
      <c r="S116" s="202">
        <v>8717332973002</v>
      </c>
    </row>
    <row r="117" spans="1:19" x14ac:dyDescent="0.2">
      <c r="A117" s="140"/>
      <c r="B117" s="173" t="s">
        <v>1431</v>
      </c>
      <c r="C117" s="268" t="s">
        <v>173</v>
      </c>
      <c r="D117" s="269" t="s">
        <v>1059</v>
      </c>
      <c r="E117" s="266" t="s">
        <v>1432</v>
      </c>
      <c r="F117" s="177" t="s">
        <v>699</v>
      </c>
      <c r="G117" s="163">
        <v>182.43</v>
      </c>
      <c r="H117" s="535">
        <f>ROUND(ROUND(G117*4.8*0.75,2),0)</f>
        <v>657</v>
      </c>
      <c r="I117" s="270" t="s">
        <v>230</v>
      </c>
      <c r="J117" s="270" t="s">
        <v>3</v>
      </c>
      <c r="K117" s="266" t="s">
        <v>845</v>
      </c>
      <c r="L117" s="179">
        <v>8531103000</v>
      </c>
      <c r="M117" s="270" t="s">
        <v>638</v>
      </c>
      <c r="N117" s="271">
        <v>275</v>
      </c>
      <c r="O117" s="271" t="s">
        <v>1433</v>
      </c>
      <c r="P117" s="475"/>
      <c r="Q117" s="271" t="s">
        <v>1144</v>
      </c>
      <c r="R117" s="272"/>
      <c r="S117" s="202">
        <v>8717332973019</v>
      </c>
    </row>
    <row r="118" spans="1:19" s="550" customFormat="1" x14ac:dyDescent="0.2">
      <c r="A118" s="536"/>
      <c r="B118" s="537" t="s">
        <v>2710</v>
      </c>
      <c r="C118" s="538" t="s">
        <v>2711</v>
      </c>
      <c r="D118" s="539" t="s">
        <v>2712</v>
      </c>
      <c r="E118" s="540" t="s">
        <v>2713</v>
      </c>
      <c r="F118" s="541" t="s">
        <v>699</v>
      </c>
      <c r="G118" s="542">
        <v>182.43</v>
      </c>
      <c r="H118" s="543">
        <f>ROUND(ROUND(G118*4.8*0.75,2),0)</f>
        <v>657</v>
      </c>
      <c r="I118" s="544" t="s">
        <v>230</v>
      </c>
      <c r="J118" s="544" t="s">
        <v>3</v>
      </c>
      <c r="K118" s="540" t="s">
        <v>845</v>
      </c>
      <c r="L118" s="545">
        <v>8531103000</v>
      </c>
      <c r="M118" s="544" t="s">
        <v>638</v>
      </c>
      <c r="N118" s="546"/>
      <c r="O118" s="546" t="s">
        <v>2714</v>
      </c>
      <c r="P118" s="547"/>
      <c r="Q118" s="546" t="s">
        <v>1144</v>
      </c>
      <c r="R118" s="548"/>
      <c r="S118" s="549" t="s">
        <v>2715</v>
      </c>
    </row>
    <row r="119" spans="1:19" x14ac:dyDescent="0.2">
      <c r="A119" s="140"/>
      <c r="B119" s="173" t="s">
        <v>1434</v>
      </c>
      <c r="C119" s="268" t="s">
        <v>164</v>
      </c>
      <c r="D119" s="269" t="s">
        <v>1053</v>
      </c>
      <c r="E119" s="266" t="s">
        <v>1435</v>
      </c>
      <c r="F119" s="177" t="s">
        <v>699</v>
      </c>
      <c r="G119" s="163">
        <v>84.35</v>
      </c>
      <c r="H119" s="535">
        <f>ROUND(ROUND(G119*4.8*0.72,2),0)</f>
        <v>292</v>
      </c>
      <c r="I119" s="270" t="s">
        <v>230</v>
      </c>
      <c r="J119" s="270" t="s">
        <v>3</v>
      </c>
      <c r="K119" s="266" t="s">
        <v>845</v>
      </c>
      <c r="L119" s="179">
        <v>8531103000</v>
      </c>
      <c r="M119" s="270" t="s">
        <v>638</v>
      </c>
      <c r="N119" s="271">
        <v>4365</v>
      </c>
      <c r="O119" s="271" t="s">
        <v>1436</v>
      </c>
      <c r="P119" s="475"/>
      <c r="Q119" s="271" t="s">
        <v>1144</v>
      </c>
      <c r="R119" s="272"/>
      <c r="S119" s="202">
        <v>8717332972951</v>
      </c>
    </row>
    <row r="120" spans="1:19" ht="13.5" thickBot="1" x14ac:dyDescent="0.25">
      <c r="A120" s="140"/>
      <c r="B120" s="173" t="s">
        <v>1437</v>
      </c>
      <c r="C120" s="268" t="s">
        <v>168</v>
      </c>
      <c r="D120" s="269" t="s">
        <v>1056</v>
      </c>
      <c r="E120" s="266" t="s">
        <v>1438</v>
      </c>
      <c r="F120" s="177" t="s">
        <v>699</v>
      </c>
      <c r="G120" s="163">
        <v>99.11</v>
      </c>
      <c r="H120" s="535">
        <f>ROUND(ROUND(G120*4.8*0.72,2),0)</f>
        <v>343</v>
      </c>
      <c r="I120" s="270" t="s">
        <v>230</v>
      </c>
      <c r="J120" s="270" t="s">
        <v>3</v>
      </c>
      <c r="K120" s="266" t="s">
        <v>845</v>
      </c>
      <c r="L120" s="179">
        <v>8531103000</v>
      </c>
      <c r="M120" s="270" t="s">
        <v>638</v>
      </c>
      <c r="N120" s="271">
        <v>1688</v>
      </c>
      <c r="O120" s="271" t="s">
        <v>1436</v>
      </c>
      <c r="P120" s="475"/>
      <c r="Q120" s="271" t="s">
        <v>1144</v>
      </c>
      <c r="R120" s="272"/>
      <c r="S120" s="202">
        <v>8717332972975</v>
      </c>
    </row>
    <row r="121" spans="1:19" ht="13.5" thickBot="1" x14ac:dyDescent="0.25">
      <c r="A121" s="140"/>
      <c r="B121" s="273" t="s">
        <v>1439</v>
      </c>
      <c r="C121" s="251"/>
      <c r="D121" s="251" t="s">
        <v>1188</v>
      </c>
      <c r="E121" s="251"/>
      <c r="F121" s="252"/>
      <c r="G121" s="253"/>
      <c r="H121" s="253"/>
      <c r="I121" s="274"/>
      <c r="J121" s="274"/>
      <c r="K121" s="251" t="s">
        <v>1188</v>
      </c>
      <c r="L121" s="274"/>
      <c r="M121" s="274"/>
      <c r="N121" s="274" t="s">
        <v>1188</v>
      </c>
      <c r="O121" s="254" t="s">
        <v>1188</v>
      </c>
      <c r="P121" s="476"/>
      <c r="Q121" s="274"/>
      <c r="R121" s="274"/>
      <c r="S121" s="477"/>
    </row>
    <row r="122" spans="1:19" x14ac:dyDescent="0.2">
      <c r="A122" s="140"/>
      <c r="B122" s="188" t="s">
        <v>1440</v>
      </c>
      <c r="C122" s="189"/>
      <c r="D122" s="275" t="s">
        <v>1188</v>
      </c>
      <c r="E122" s="276"/>
      <c r="F122" s="277"/>
      <c r="G122" s="278"/>
      <c r="H122" s="278"/>
      <c r="I122" s="193"/>
      <c r="J122" s="193"/>
      <c r="K122" s="276" t="s">
        <v>1188</v>
      </c>
      <c r="L122" s="193"/>
      <c r="M122" s="193"/>
      <c r="N122" s="193" t="s">
        <v>1188</v>
      </c>
      <c r="O122" s="275" t="s">
        <v>1188</v>
      </c>
      <c r="P122" s="444"/>
      <c r="Q122" s="195"/>
      <c r="R122" s="195"/>
      <c r="S122" s="197"/>
    </row>
    <row r="123" spans="1:19" x14ac:dyDescent="0.2">
      <c r="A123" s="140"/>
      <c r="B123" s="173" t="s">
        <v>1441</v>
      </c>
      <c r="C123" s="174" t="s">
        <v>196</v>
      </c>
      <c r="D123" s="175" t="s">
        <v>195</v>
      </c>
      <c r="E123" s="176" t="s">
        <v>1442</v>
      </c>
      <c r="F123" s="177" t="s">
        <v>699</v>
      </c>
      <c r="G123" s="163">
        <v>70.8</v>
      </c>
      <c r="H123" s="533">
        <f>ROUND(ROUND(G123*4.8,2),0)</f>
        <v>340</v>
      </c>
      <c r="I123" s="279" t="s">
        <v>230</v>
      </c>
      <c r="J123" s="279" t="s">
        <v>34</v>
      </c>
      <c r="K123" s="176" t="s">
        <v>1175</v>
      </c>
      <c r="L123" s="179">
        <v>3926909790</v>
      </c>
      <c r="M123" s="178" t="s">
        <v>682</v>
      </c>
      <c r="N123" s="179">
        <v>9</v>
      </c>
      <c r="O123" s="300" t="s">
        <v>1443</v>
      </c>
      <c r="P123" s="281"/>
      <c r="Q123" s="178" t="s">
        <v>608</v>
      </c>
      <c r="R123" s="272"/>
      <c r="S123" s="202">
        <v>4060039033000</v>
      </c>
    </row>
    <row r="124" spans="1:19" x14ac:dyDescent="0.2">
      <c r="A124" s="140"/>
      <c r="B124" s="173" t="s">
        <v>1444</v>
      </c>
      <c r="C124" s="174" t="s">
        <v>177</v>
      </c>
      <c r="D124" s="175" t="s">
        <v>176</v>
      </c>
      <c r="E124" s="176" t="s">
        <v>1445</v>
      </c>
      <c r="F124" s="177" t="s">
        <v>699</v>
      </c>
      <c r="G124" s="328">
        <v>52.5</v>
      </c>
      <c r="H124" s="533">
        <f t="shared" ref="H124:H130" si="10">ROUND(ROUND(G124*4.8,2),0)</f>
        <v>252</v>
      </c>
      <c r="I124" s="178" t="s">
        <v>230</v>
      </c>
      <c r="J124" s="178" t="s">
        <v>3</v>
      </c>
      <c r="K124" s="176" t="s">
        <v>1175</v>
      </c>
      <c r="L124" s="179">
        <v>8536909599</v>
      </c>
      <c r="M124" s="178" t="s">
        <v>639</v>
      </c>
      <c r="N124" s="179">
        <v>174</v>
      </c>
      <c r="O124" s="300" t="s">
        <v>1446</v>
      </c>
      <c r="P124" s="478"/>
      <c r="Q124" s="178" t="s">
        <v>1144</v>
      </c>
      <c r="R124" s="272"/>
      <c r="S124" s="202">
        <v>8717332097494</v>
      </c>
    </row>
    <row r="125" spans="1:19" x14ac:dyDescent="0.2">
      <c r="A125" s="140"/>
      <c r="B125" s="173" t="s">
        <v>1447</v>
      </c>
      <c r="C125" s="174" t="s">
        <v>180</v>
      </c>
      <c r="D125" s="175" t="s">
        <v>179</v>
      </c>
      <c r="E125" s="176" t="s">
        <v>1448</v>
      </c>
      <c r="F125" s="177" t="s">
        <v>699</v>
      </c>
      <c r="G125" s="328">
        <v>14.91</v>
      </c>
      <c r="H125" s="533">
        <f t="shared" si="10"/>
        <v>72</v>
      </c>
      <c r="I125" s="178" t="s">
        <v>230</v>
      </c>
      <c r="J125" s="178" t="s">
        <v>3</v>
      </c>
      <c r="K125" s="176" t="s">
        <v>1175</v>
      </c>
      <c r="L125" s="179">
        <v>3926909790</v>
      </c>
      <c r="M125" s="178" t="s">
        <v>639</v>
      </c>
      <c r="N125" s="179">
        <v>192</v>
      </c>
      <c r="O125" s="300" t="s">
        <v>1449</v>
      </c>
      <c r="P125" s="478"/>
      <c r="Q125" s="178" t="s">
        <v>1144</v>
      </c>
      <c r="R125" s="272"/>
      <c r="S125" s="202">
        <v>8717332097487</v>
      </c>
    </row>
    <row r="126" spans="1:19" x14ac:dyDescent="0.2">
      <c r="A126" s="140"/>
      <c r="B126" s="173" t="s">
        <v>1450</v>
      </c>
      <c r="C126" s="174" t="s">
        <v>183</v>
      </c>
      <c r="D126" s="175" t="s">
        <v>182</v>
      </c>
      <c r="E126" s="176" t="s">
        <v>1451</v>
      </c>
      <c r="F126" s="177" t="s">
        <v>699</v>
      </c>
      <c r="G126" s="163">
        <v>23.55</v>
      </c>
      <c r="H126" s="533">
        <f t="shared" si="10"/>
        <v>113</v>
      </c>
      <c r="I126" s="178" t="s">
        <v>230</v>
      </c>
      <c r="J126" s="178" t="s">
        <v>3</v>
      </c>
      <c r="K126" s="176" t="s">
        <v>1175</v>
      </c>
      <c r="L126" s="179">
        <v>3926909790</v>
      </c>
      <c r="M126" s="178" t="s">
        <v>639</v>
      </c>
      <c r="N126" s="179">
        <v>20</v>
      </c>
      <c r="O126" s="300" t="s">
        <v>1452</v>
      </c>
      <c r="P126" s="478"/>
      <c r="Q126" s="178" t="s">
        <v>1144</v>
      </c>
      <c r="R126" s="272"/>
      <c r="S126" s="202">
        <v>8717332097562</v>
      </c>
    </row>
    <row r="127" spans="1:19" x14ac:dyDescent="0.2">
      <c r="A127" s="140"/>
      <c r="B127" s="173" t="s">
        <v>1453</v>
      </c>
      <c r="C127" s="174" t="s">
        <v>186</v>
      </c>
      <c r="D127" s="175" t="s">
        <v>185</v>
      </c>
      <c r="E127" s="176" t="s">
        <v>1454</v>
      </c>
      <c r="F127" s="177" t="s">
        <v>699</v>
      </c>
      <c r="G127" s="163">
        <v>5.92</v>
      </c>
      <c r="H127" s="533">
        <f t="shared" si="10"/>
        <v>28</v>
      </c>
      <c r="I127" s="178" t="s">
        <v>230</v>
      </c>
      <c r="J127" s="178" t="s">
        <v>3</v>
      </c>
      <c r="K127" s="176" t="s">
        <v>1175</v>
      </c>
      <c r="L127" s="179">
        <v>3926909790</v>
      </c>
      <c r="M127" s="178" t="s">
        <v>639</v>
      </c>
      <c r="N127" s="179">
        <v>151</v>
      </c>
      <c r="O127" s="300" t="s">
        <v>1455</v>
      </c>
      <c r="P127" s="478"/>
      <c r="Q127" s="178" t="s">
        <v>1144</v>
      </c>
      <c r="R127" s="280"/>
      <c r="S127" s="202">
        <v>8717332097555</v>
      </c>
    </row>
    <row r="128" spans="1:19" ht="16.5" x14ac:dyDescent="0.2">
      <c r="A128" s="140"/>
      <c r="B128" s="173" t="s">
        <v>1456</v>
      </c>
      <c r="C128" s="174" t="s">
        <v>188</v>
      </c>
      <c r="D128" s="175" t="s">
        <v>702</v>
      </c>
      <c r="E128" s="176" t="s">
        <v>1457</v>
      </c>
      <c r="F128" s="177" t="s">
        <v>699</v>
      </c>
      <c r="G128" s="163">
        <v>13.02</v>
      </c>
      <c r="H128" s="533">
        <f t="shared" si="10"/>
        <v>63</v>
      </c>
      <c r="I128" s="178" t="s">
        <v>230</v>
      </c>
      <c r="J128" s="178" t="s">
        <v>3</v>
      </c>
      <c r="K128" s="176" t="s">
        <v>1175</v>
      </c>
      <c r="L128" s="179">
        <v>3926909790</v>
      </c>
      <c r="M128" s="178" t="s">
        <v>639</v>
      </c>
      <c r="N128" s="179">
        <v>38</v>
      </c>
      <c r="O128" s="300" t="s">
        <v>1337</v>
      </c>
      <c r="P128" s="281"/>
      <c r="Q128" s="178" t="s">
        <v>1144</v>
      </c>
      <c r="R128" s="180"/>
      <c r="S128" s="202" t="s">
        <v>1458</v>
      </c>
    </row>
    <row r="129" spans="1:19" x14ac:dyDescent="0.2">
      <c r="A129" s="140"/>
      <c r="B129" s="173" t="s">
        <v>1459</v>
      </c>
      <c r="C129" s="174" t="s">
        <v>191</v>
      </c>
      <c r="D129" s="175" t="s">
        <v>190</v>
      </c>
      <c r="E129" s="176" t="s">
        <v>1460</v>
      </c>
      <c r="F129" s="177" t="s">
        <v>699</v>
      </c>
      <c r="G129" s="163">
        <v>9.07</v>
      </c>
      <c r="H129" s="533">
        <f t="shared" si="10"/>
        <v>44</v>
      </c>
      <c r="I129" s="178" t="s">
        <v>230</v>
      </c>
      <c r="J129" s="178" t="s">
        <v>3</v>
      </c>
      <c r="K129" s="176" t="s">
        <v>1175</v>
      </c>
      <c r="L129" s="179">
        <v>7320208990</v>
      </c>
      <c r="M129" s="178" t="s">
        <v>639</v>
      </c>
      <c r="N129" s="179">
        <v>10</v>
      </c>
      <c r="O129" s="300" t="s">
        <v>1461</v>
      </c>
      <c r="P129" s="281" t="s">
        <v>1462</v>
      </c>
      <c r="Q129" s="178" t="s">
        <v>608</v>
      </c>
      <c r="R129" s="180"/>
      <c r="S129" s="202" t="s">
        <v>1463</v>
      </c>
    </row>
    <row r="130" spans="1:19" x14ac:dyDescent="0.2">
      <c r="A130" s="140"/>
      <c r="B130" s="173" t="s">
        <v>1464</v>
      </c>
      <c r="C130" s="174" t="s">
        <v>193</v>
      </c>
      <c r="D130" s="265" t="s">
        <v>192</v>
      </c>
      <c r="E130" s="266" t="s">
        <v>1465</v>
      </c>
      <c r="F130" s="177" t="s">
        <v>699</v>
      </c>
      <c r="G130" s="163">
        <v>52.48</v>
      </c>
      <c r="H130" s="533">
        <f t="shared" si="10"/>
        <v>252</v>
      </c>
      <c r="I130" s="178" t="s">
        <v>230</v>
      </c>
      <c r="J130" s="178" t="s">
        <v>3</v>
      </c>
      <c r="K130" s="266" t="s">
        <v>1175</v>
      </c>
      <c r="L130" s="179">
        <v>8536909599</v>
      </c>
      <c r="M130" s="178" t="s">
        <v>639</v>
      </c>
      <c r="N130" s="179">
        <v>2</v>
      </c>
      <c r="O130" s="300" t="s">
        <v>1466</v>
      </c>
      <c r="P130" s="473"/>
      <c r="Q130" s="178" t="s">
        <v>1144</v>
      </c>
      <c r="R130" s="267"/>
      <c r="S130" s="202" t="s">
        <v>1467</v>
      </c>
    </row>
    <row r="131" spans="1:19" x14ac:dyDescent="0.2">
      <c r="A131" s="140"/>
      <c r="B131" s="282" t="s">
        <v>1468</v>
      </c>
      <c r="C131" s="283"/>
      <c r="D131" s="284" t="s">
        <v>1188</v>
      </c>
      <c r="E131" s="283"/>
      <c r="F131" s="285"/>
      <c r="G131" s="286"/>
      <c r="H131" s="286"/>
      <c r="I131" s="287"/>
      <c r="J131" s="287"/>
      <c r="K131" s="283" t="s">
        <v>1188</v>
      </c>
      <c r="L131" s="287"/>
      <c r="M131" s="287"/>
      <c r="N131" s="287" t="s">
        <v>1188</v>
      </c>
      <c r="O131" s="527" t="s">
        <v>1188</v>
      </c>
      <c r="P131" s="479"/>
      <c r="Q131" s="287"/>
      <c r="R131" s="287"/>
      <c r="S131" s="480"/>
    </row>
    <row r="132" spans="1:19" x14ac:dyDescent="0.2">
      <c r="A132" s="140"/>
      <c r="B132" s="173" t="s">
        <v>1469</v>
      </c>
      <c r="C132" s="174" t="s">
        <v>1470</v>
      </c>
      <c r="D132" s="175" t="s">
        <v>205</v>
      </c>
      <c r="E132" s="176" t="s">
        <v>1471</v>
      </c>
      <c r="F132" s="177" t="s">
        <v>699</v>
      </c>
      <c r="G132" s="163">
        <v>41.69</v>
      </c>
      <c r="H132" s="163">
        <f>ROUND(ROUND(G132*4.8,2),0)</f>
        <v>200</v>
      </c>
      <c r="I132" s="178" t="s">
        <v>230</v>
      </c>
      <c r="J132" s="178" t="s">
        <v>3</v>
      </c>
      <c r="K132" s="176" t="s">
        <v>1175</v>
      </c>
      <c r="L132" s="179">
        <v>8536909599</v>
      </c>
      <c r="M132" s="178" t="s">
        <v>639</v>
      </c>
      <c r="N132" s="179">
        <v>28</v>
      </c>
      <c r="O132" s="300" t="s">
        <v>1472</v>
      </c>
      <c r="P132" s="481"/>
      <c r="Q132" s="178" t="s">
        <v>1144</v>
      </c>
      <c r="R132" s="280"/>
      <c r="S132" s="202" t="s">
        <v>1473</v>
      </c>
    </row>
    <row r="133" spans="1:19" x14ac:dyDescent="0.2">
      <c r="A133" s="140"/>
      <c r="B133" s="173" t="s">
        <v>1475</v>
      </c>
      <c r="C133" s="174" t="s">
        <v>199</v>
      </c>
      <c r="D133" s="175" t="s">
        <v>198</v>
      </c>
      <c r="E133" s="176" t="s">
        <v>1476</v>
      </c>
      <c r="F133" s="177" t="s">
        <v>699</v>
      </c>
      <c r="G133" s="163">
        <v>5.34</v>
      </c>
      <c r="H133" s="534">
        <f>ROUND(ROUND(G133*4.8*1.28,2),0)</f>
        <v>33</v>
      </c>
      <c r="I133" s="178" t="s">
        <v>230</v>
      </c>
      <c r="J133" s="179">
        <v>1</v>
      </c>
      <c r="K133" s="176" t="s">
        <v>1175</v>
      </c>
      <c r="L133" s="179">
        <v>8536909599</v>
      </c>
      <c r="M133" s="178" t="s">
        <v>639</v>
      </c>
      <c r="N133" s="179">
        <v>3162</v>
      </c>
      <c r="O133" s="300" t="s">
        <v>1477</v>
      </c>
      <c r="P133" s="200"/>
      <c r="Q133" s="178" t="s">
        <v>1144</v>
      </c>
      <c r="R133" s="280"/>
      <c r="S133" s="202">
        <v>8717332019878</v>
      </c>
    </row>
    <row r="134" spans="1:19" x14ac:dyDescent="0.2">
      <c r="A134" s="140"/>
      <c r="B134" s="173" t="s">
        <v>1478</v>
      </c>
      <c r="C134" s="174" t="s">
        <v>201</v>
      </c>
      <c r="D134" s="175" t="s">
        <v>739</v>
      </c>
      <c r="E134" s="176" t="s">
        <v>1479</v>
      </c>
      <c r="F134" s="177" t="s">
        <v>699</v>
      </c>
      <c r="G134" s="163">
        <v>5.01</v>
      </c>
      <c r="H134" s="534">
        <f>ROUND(ROUND(G134*4.8*1.37,2),0)</f>
        <v>33</v>
      </c>
      <c r="I134" s="178" t="s">
        <v>230</v>
      </c>
      <c r="J134" s="178" t="s">
        <v>3</v>
      </c>
      <c r="K134" s="176" t="s">
        <v>1175</v>
      </c>
      <c r="L134" s="179">
        <v>8536909599</v>
      </c>
      <c r="M134" s="178" t="s">
        <v>639</v>
      </c>
      <c r="N134" s="179">
        <v>11606</v>
      </c>
      <c r="O134" s="300" t="s">
        <v>1472</v>
      </c>
      <c r="P134" s="200"/>
      <c r="Q134" s="178" t="s">
        <v>1144</v>
      </c>
      <c r="R134" s="280"/>
      <c r="S134" s="202">
        <v>8717332019878</v>
      </c>
    </row>
    <row r="135" spans="1:19" x14ac:dyDescent="0.2">
      <c r="A135" s="140"/>
      <c r="B135" s="173" t="s">
        <v>1480</v>
      </c>
      <c r="C135" s="174" t="s">
        <v>204</v>
      </c>
      <c r="D135" s="175" t="s">
        <v>203</v>
      </c>
      <c r="E135" s="176" t="s">
        <v>1481</v>
      </c>
      <c r="F135" s="177" t="s">
        <v>699</v>
      </c>
      <c r="G135" s="163">
        <v>120.08</v>
      </c>
      <c r="H135" s="163">
        <f>ROUND(ROUND(G135*4.8,2),0)</f>
        <v>576</v>
      </c>
      <c r="I135" s="178" t="s">
        <v>230</v>
      </c>
      <c r="J135" s="178" t="s">
        <v>3</v>
      </c>
      <c r="K135" s="176" t="s">
        <v>1175</v>
      </c>
      <c r="L135" s="179">
        <v>8536909599</v>
      </c>
      <c r="M135" s="178" t="s">
        <v>639</v>
      </c>
      <c r="N135" s="179">
        <v>38</v>
      </c>
      <c r="O135" s="300" t="s">
        <v>1482</v>
      </c>
      <c r="P135" s="200" t="s">
        <v>1483</v>
      </c>
      <c r="Q135" s="178" t="s">
        <v>1144</v>
      </c>
      <c r="R135" s="280"/>
      <c r="S135" s="202">
        <v>8717332808830</v>
      </c>
    </row>
    <row r="136" spans="1:19" x14ac:dyDescent="0.2">
      <c r="A136" s="140"/>
      <c r="B136" s="173" t="s">
        <v>1484</v>
      </c>
      <c r="C136" s="174" t="s">
        <v>209</v>
      </c>
      <c r="D136" s="175" t="s">
        <v>208</v>
      </c>
      <c r="E136" s="176" t="s">
        <v>1485</v>
      </c>
      <c r="F136" s="177" t="s">
        <v>699</v>
      </c>
      <c r="G136" s="163">
        <v>6.78</v>
      </c>
      <c r="H136" s="163">
        <f t="shared" ref="H136:H148" si="11">ROUND(ROUND(G136*4.8,2),0)</f>
        <v>33</v>
      </c>
      <c r="I136" s="178" t="s">
        <v>230</v>
      </c>
      <c r="J136" s="178" t="s">
        <v>3</v>
      </c>
      <c r="K136" s="176" t="s">
        <v>1175</v>
      </c>
      <c r="L136" s="179">
        <v>3926909790</v>
      </c>
      <c r="M136" s="178" t="s">
        <v>639</v>
      </c>
      <c r="N136" s="179">
        <v>944</v>
      </c>
      <c r="O136" s="300" t="s">
        <v>1251</v>
      </c>
      <c r="P136" s="200"/>
      <c r="Q136" s="178" t="s">
        <v>608</v>
      </c>
      <c r="R136" s="280"/>
      <c r="S136" s="202">
        <v>8717332020461</v>
      </c>
    </row>
    <row r="137" spans="1:19" x14ac:dyDescent="0.2">
      <c r="A137" s="140"/>
      <c r="B137" s="173" t="s">
        <v>1486</v>
      </c>
      <c r="C137" s="174" t="s">
        <v>212</v>
      </c>
      <c r="D137" s="175" t="s">
        <v>211</v>
      </c>
      <c r="E137" s="176" t="s">
        <v>1487</v>
      </c>
      <c r="F137" s="177" t="s">
        <v>699</v>
      </c>
      <c r="G137" s="163">
        <v>29.65</v>
      </c>
      <c r="H137" s="163">
        <f t="shared" si="11"/>
        <v>142</v>
      </c>
      <c r="I137" s="178" t="s">
        <v>230</v>
      </c>
      <c r="J137" s="179">
        <v>1</v>
      </c>
      <c r="K137" s="176" t="s">
        <v>1175</v>
      </c>
      <c r="L137" s="179">
        <v>8536909599</v>
      </c>
      <c r="M137" s="178" t="s">
        <v>639</v>
      </c>
      <c r="N137" s="179">
        <v>254</v>
      </c>
      <c r="O137" s="300" t="s">
        <v>1488</v>
      </c>
      <c r="P137" s="200"/>
      <c r="Q137" s="178" t="s">
        <v>1144</v>
      </c>
      <c r="R137" s="280"/>
      <c r="S137" s="202">
        <v>8717332022519</v>
      </c>
    </row>
    <row r="138" spans="1:19" x14ac:dyDescent="0.2">
      <c r="A138" s="140"/>
      <c r="B138" s="173" t="s">
        <v>1489</v>
      </c>
      <c r="C138" s="174" t="s">
        <v>215</v>
      </c>
      <c r="D138" s="175" t="s">
        <v>214</v>
      </c>
      <c r="E138" s="176" t="s">
        <v>1490</v>
      </c>
      <c r="F138" s="177" t="s">
        <v>699</v>
      </c>
      <c r="G138" s="163">
        <v>47.42</v>
      </c>
      <c r="H138" s="163">
        <f t="shared" si="11"/>
        <v>228</v>
      </c>
      <c r="I138" s="178" t="s">
        <v>230</v>
      </c>
      <c r="J138" s="178" t="s">
        <v>3</v>
      </c>
      <c r="K138" s="176" t="s">
        <v>1175</v>
      </c>
      <c r="L138" s="179">
        <v>7326909890</v>
      </c>
      <c r="M138" s="178" t="s">
        <v>682</v>
      </c>
      <c r="N138" s="179">
        <v>39</v>
      </c>
      <c r="O138" s="300" t="s">
        <v>1491</v>
      </c>
      <c r="P138" s="200"/>
      <c r="Q138" s="178" t="s">
        <v>1144</v>
      </c>
      <c r="R138" s="280"/>
      <c r="S138" s="202">
        <v>8717332003266</v>
      </c>
    </row>
    <row r="139" spans="1:19" x14ac:dyDescent="0.2">
      <c r="A139" s="140"/>
      <c r="B139" s="173" t="s">
        <v>1492</v>
      </c>
      <c r="C139" s="174" t="s">
        <v>218</v>
      </c>
      <c r="D139" s="175" t="s">
        <v>217</v>
      </c>
      <c r="E139" s="176" t="s">
        <v>1493</v>
      </c>
      <c r="F139" s="177" t="s">
        <v>699</v>
      </c>
      <c r="G139" s="163">
        <v>25.54</v>
      </c>
      <c r="H139" s="163">
        <f t="shared" si="11"/>
        <v>123</v>
      </c>
      <c r="I139" s="178" t="s">
        <v>230</v>
      </c>
      <c r="J139" s="178" t="s">
        <v>3</v>
      </c>
      <c r="K139" s="176" t="s">
        <v>1175</v>
      </c>
      <c r="L139" s="179">
        <v>3926909790</v>
      </c>
      <c r="M139" s="178" t="s">
        <v>682</v>
      </c>
      <c r="N139" s="179">
        <v>123</v>
      </c>
      <c r="O139" s="300" t="s">
        <v>1494</v>
      </c>
      <c r="P139" s="200" t="s">
        <v>1483</v>
      </c>
      <c r="Q139" s="178" t="s">
        <v>1144</v>
      </c>
      <c r="R139" s="280"/>
      <c r="S139" s="202">
        <v>8717332003310</v>
      </c>
    </row>
    <row r="140" spans="1:19" ht="16.5" x14ac:dyDescent="0.2">
      <c r="A140" s="140"/>
      <c r="B140" s="173" t="s">
        <v>1495</v>
      </c>
      <c r="C140" s="174" t="s">
        <v>220</v>
      </c>
      <c r="D140" s="175" t="s">
        <v>219</v>
      </c>
      <c r="E140" s="176" t="s">
        <v>1496</v>
      </c>
      <c r="F140" s="177" t="s">
        <v>699</v>
      </c>
      <c r="G140" s="163">
        <v>0.52</v>
      </c>
      <c r="H140" s="163">
        <f t="shared" si="11"/>
        <v>3</v>
      </c>
      <c r="I140" s="178" t="s">
        <v>230</v>
      </c>
      <c r="J140" s="178" t="s">
        <v>3</v>
      </c>
      <c r="K140" s="176" t="s">
        <v>1175</v>
      </c>
      <c r="L140" s="179">
        <v>3926909790</v>
      </c>
      <c r="M140" s="178" t="s">
        <v>682</v>
      </c>
      <c r="N140" s="179">
        <v>4597</v>
      </c>
      <c r="O140" s="300" t="s">
        <v>1497</v>
      </c>
      <c r="P140" s="281" t="s">
        <v>1498</v>
      </c>
      <c r="Q140" s="178" t="s">
        <v>608</v>
      </c>
      <c r="R140" s="280"/>
      <c r="S140" s="202">
        <v>8717332003396</v>
      </c>
    </row>
    <row r="141" spans="1:19" ht="16.5" x14ac:dyDescent="0.2">
      <c r="A141" s="140"/>
      <c r="B141" s="173" t="s">
        <v>1499</v>
      </c>
      <c r="C141" s="174" t="s">
        <v>222</v>
      </c>
      <c r="D141" s="175" t="s">
        <v>221</v>
      </c>
      <c r="E141" s="176" t="s">
        <v>1500</v>
      </c>
      <c r="F141" s="177" t="s">
        <v>699</v>
      </c>
      <c r="G141" s="163">
        <v>0.55000000000000004</v>
      </c>
      <c r="H141" s="163">
        <f t="shared" si="11"/>
        <v>3</v>
      </c>
      <c r="I141" s="178" t="s">
        <v>230</v>
      </c>
      <c r="J141" s="178" t="s">
        <v>3</v>
      </c>
      <c r="K141" s="176" t="s">
        <v>1175</v>
      </c>
      <c r="L141" s="179">
        <v>3926909790</v>
      </c>
      <c r="M141" s="178" t="s">
        <v>682</v>
      </c>
      <c r="N141" s="179">
        <v>879</v>
      </c>
      <c r="O141" s="300" t="s">
        <v>1477</v>
      </c>
      <c r="P141" s="281" t="s">
        <v>1498</v>
      </c>
      <c r="Q141" s="178" t="s">
        <v>608</v>
      </c>
      <c r="R141" s="280"/>
      <c r="S141" s="202">
        <v>8717332003402</v>
      </c>
    </row>
    <row r="142" spans="1:19" x14ac:dyDescent="0.2">
      <c r="A142" s="288"/>
      <c r="B142" s="173" t="s">
        <v>1501</v>
      </c>
      <c r="C142" s="174" t="s">
        <v>223</v>
      </c>
      <c r="D142" s="175">
        <v>4998025373</v>
      </c>
      <c r="E142" s="176" t="s">
        <v>1502</v>
      </c>
      <c r="F142" s="177" t="s">
        <v>699</v>
      </c>
      <c r="G142" s="163">
        <v>47.68</v>
      </c>
      <c r="H142" s="163">
        <f t="shared" si="11"/>
        <v>229</v>
      </c>
      <c r="I142" s="178" t="s">
        <v>230</v>
      </c>
      <c r="J142" s="178" t="s">
        <v>3</v>
      </c>
      <c r="K142" s="176" t="s">
        <v>1175</v>
      </c>
      <c r="L142" s="179">
        <v>8531900000</v>
      </c>
      <c r="M142" s="178" t="s">
        <v>682</v>
      </c>
      <c r="N142" s="179">
        <v>15</v>
      </c>
      <c r="O142" s="300" t="s">
        <v>1503</v>
      </c>
      <c r="P142" s="200"/>
      <c r="Q142" s="178" t="s">
        <v>608</v>
      </c>
      <c r="R142" s="280"/>
      <c r="S142" s="202">
        <v>8717332003280</v>
      </c>
    </row>
    <row r="143" spans="1:19" x14ac:dyDescent="0.2">
      <c r="A143" s="140"/>
      <c r="B143" s="173" t="s">
        <v>1504</v>
      </c>
      <c r="C143" s="174" t="s">
        <v>225</v>
      </c>
      <c r="D143" s="175" t="s">
        <v>670</v>
      </c>
      <c r="E143" s="176" t="s">
        <v>1505</v>
      </c>
      <c r="F143" s="177" t="s">
        <v>699</v>
      </c>
      <c r="G143" s="163">
        <v>42.35</v>
      </c>
      <c r="H143" s="163">
        <f t="shared" si="11"/>
        <v>203</v>
      </c>
      <c r="I143" s="178" t="s">
        <v>230</v>
      </c>
      <c r="J143" s="178" t="s">
        <v>3</v>
      </c>
      <c r="K143" s="176" t="s">
        <v>1175</v>
      </c>
      <c r="L143" s="179">
        <v>3926909790</v>
      </c>
      <c r="M143" s="178" t="s">
        <v>682</v>
      </c>
      <c r="N143" s="179">
        <v>33</v>
      </c>
      <c r="O143" s="300" t="s">
        <v>1506</v>
      </c>
      <c r="P143" s="200"/>
      <c r="Q143" s="178" t="s">
        <v>608</v>
      </c>
      <c r="R143" s="280"/>
      <c r="S143" s="202">
        <v>8717332003426</v>
      </c>
    </row>
    <row r="144" spans="1:19" x14ac:dyDescent="0.2">
      <c r="A144" s="140"/>
      <c r="B144" s="173" t="s">
        <v>1507</v>
      </c>
      <c r="C144" s="174" t="s">
        <v>228</v>
      </c>
      <c r="D144" s="175" t="s">
        <v>229</v>
      </c>
      <c r="E144" s="176" t="s">
        <v>1508</v>
      </c>
      <c r="F144" s="177" t="s">
        <v>699</v>
      </c>
      <c r="G144" s="163">
        <v>46.01</v>
      </c>
      <c r="H144" s="163">
        <f t="shared" si="11"/>
        <v>221</v>
      </c>
      <c r="I144" s="178" t="s">
        <v>230</v>
      </c>
      <c r="J144" s="179">
        <v>1</v>
      </c>
      <c r="K144" s="176" t="s">
        <v>1175</v>
      </c>
      <c r="L144" s="179">
        <v>8531900000</v>
      </c>
      <c r="M144" s="178" t="s">
        <v>638</v>
      </c>
      <c r="N144" s="179">
        <v>175</v>
      </c>
      <c r="O144" s="300" t="s">
        <v>1509</v>
      </c>
      <c r="P144" s="200"/>
      <c r="Q144" s="178" t="s">
        <v>1144</v>
      </c>
      <c r="R144" s="280"/>
      <c r="S144" s="202">
        <v>8717332927982</v>
      </c>
    </row>
    <row r="145" spans="1:19" x14ac:dyDescent="0.2">
      <c r="A145" s="140"/>
      <c r="B145" s="173" t="s">
        <v>1510</v>
      </c>
      <c r="C145" s="174" t="s">
        <v>231</v>
      </c>
      <c r="D145" s="175" t="s">
        <v>232</v>
      </c>
      <c r="E145" s="176" t="s">
        <v>1508</v>
      </c>
      <c r="F145" s="177" t="s">
        <v>699</v>
      </c>
      <c r="G145" s="163">
        <v>15.32</v>
      </c>
      <c r="H145" s="163">
        <f t="shared" si="11"/>
        <v>74</v>
      </c>
      <c r="I145" s="178" t="s">
        <v>230</v>
      </c>
      <c r="J145" s="178" t="s">
        <v>3</v>
      </c>
      <c r="K145" s="176" t="s">
        <v>1175</v>
      </c>
      <c r="L145" s="179">
        <v>8531900000</v>
      </c>
      <c r="M145" s="178" t="s">
        <v>638</v>
      </c>
      <c r="N145" s="179">
        <v>1155</v>
      </c>
      <c r="O145" s="300" t="s">
        <v>1511</v>
      </c>
      <c r="P145" s="200"/>
      <c r="Q145" s="178" t="s">
        <v>1144</v>
      </c>
      <c r="R145" s="280"/>
      <c r="S145" s="202">
        <v>8717332926756</v>
      </c>
    </row>
    <row r="146" spans="1:19" x14ac:dyDescent="0.2">
      <c r="A146" s="140"/>
      <c r="B146" s="173" t="s">
        <v>1512</v>
      </c>
      <c r="C146" s="174" t="s">
        <v>872</v>
      </c>
      <c r="D146" s="175" t="s">
        <v>871</v>
      </c>
      <c r="E146" s="176" t="s">
        <v>1513</v>
      </c>
      <c r="F146" s="177" t="s">
        <v>699</v>
      </c>
      <c r="G146" s="163">
        <v>24.31</v>
      </c>
      <c r="H146" s="163">
        <f t="shared" si="11"/>
        <v>117</v>
      </c>
      <c r="I146" s="178" t="s">
        <v>230</v>
      </c>
      <c r="J146" s="178" t="s">
        <v>3</v>
      </c>
      <c r="K146" s="176" t="s">
        <v>1175</v>
      </c>
      <c r="L146" s="179">
        <v>3926909790</v>
      </c>
      <c r="M146" s="178" t="s">
        <v>682</v>
      </c>
      <c r="N146" s="179">
        <v>84</v>
      </c>
      <c r="O146" s="300" t="s">
        <v>1472</v>
      </c>
      <c r="P146" s="200"/>
      <c r="Q146" s="178" t="s">
        <v>608</v>
      </c>
      <c r="R146" s="280"/>
      <c r="S146" s="202">
        <v>8717332018994</v>
      </c>
    </row>
    <row r="147" spans="1:19" ht="16.5" x14ac:dyDescent="0.2">
      <c r="A147" s="288"/>
      <c r="B147" s="173" t="s">
        <v>1514</v>
      </c>
      <c r="C147" s="174" t="s">
        <v>1515</v>
      </c>
      <c r="D147" s="175" t="s">
        <v>1516</v>
      </c>
      <c r="E147" s="176" t="s">
        <v>1517</v>
      </c>
      <c r="F147" s="177" t="s">
        <v>699</v>
      </c>
      <c r="G147" s="163">
        <v>417.33</v>
      </c>
      <c r="H147" s="163">
        <f t="shared" si="11"/>
        <v>2003</v>
      </c>
      <c r="I147" s="178" t="s">
        <v>230</v>
      </c>
      <c r="J147" s="178" t="s">
        <v>230</v>
      </c>
      <c r="K147" s="176" t="s">
        <v>1175</v>
      </c>
      <c r="L147" s="179" t="s">
        <v>2716</v>
      </c>
      <c r="M147" s="178" t="s">
        <v>639</v>
      </c>
      <c r="N147" s="179">
        <v>0</v>
      </c>
      <c r="O147" s="300" t="s">
        <v>1518</v>
      </c>
      <c r="P147" s="200" t="s">
        <v>1519</v>
      </c>
      <c r="Q147" s="178" t="s">
        <v>608</v>
      </c>
      <c r="R147" s="280" t="s">
        <v>1520</v>
      </c>
      <c r="S147" s="202">
        <v>8717332822423</v>
      </c>
    </row>
    <row r="148" spans="1:19" ht="13.5" thickBot="1" x14ac:dyDescent="0.25">
      <c r="A148" s="288"/>
      <c r="B148" s="173" t="s">
        <v>1521</v>
      </c>
      <c r="C148" s="173" t="s">
        <v>1522</v>
      </c>
      <c r="D148" s="175" t="s">
        <v>1523</v>
      </c>
      <c r="E148" s="198" t="s">
        <v>1524</v>
      </c>
      <c r="F148" s="177" t="s">
        <v>699</v>
      </c>
      <c r="G148" s="163">
        <v>9.9600000000000009</v>
      </c>
      <c r="H148" s="163">
        <f t="shared" si="11"/>
        <v>48</v>
      </c>
      <c r="I148" s="178" t="s">
        <v>230</v>
      </c>
      <c r="J148" s="178" t="s">
        <v>230</v>
      </c>
      <c r="K148" s="198" t="s">
        <v>1175</v>
      </c>
      <c r="L148" s="179" t="s">
        <v>2716</v>
      </c>
      <c r="M148" s="216" t="s">
        <v>639</v>
      </c>
      <c r="N148" s="179">
        <v>0</v>
      </c>
      <c r="O148" s="300" t="s">
        <v>1525</v>
      </c>
      <c r="P148" s="200"/>
      <c r="Q148" s="178" t="s">
        <v>608</v>
      </c>
      <c r="R148" s="280" t="s">
        <v>1520</v>
      </c>
      <c r="S148" s="202">
        <v>8717332808199</v>
      </c>
    </row>
    <row r="149" spans="1:19" ht="13.5" thickBot="1" x14ac:dyDescent="0.25">
      <c r="A149" s="140"/>
      <c r="B149" s="250" t="s">
        <v>1526</v>
      </c>
      <c r="C149" s="251"/>
      <c r="D149" s="251" t="s">
        <v>1188</v>
      </c>
      <c r="E149" s="251"/>
      <c r="F149" s="252"/>
      <c r="G149" s="253"/>
      <c r="H149" s="253"/>
      <c r="I149" s="274"/>
      <c r="J149" s="274"/>
      <c r="K149" s="251" t="s">
        <v>1188</v>
      </c>
      <c r="L149" s="274"/>
      <c r="M149" s="274"/>
      <c r="N149" s="274" t="s">
        <v>1188</v>
      </c>
      <c r="O149" s="254" t="s">
        <v>1188</v>
      </c>
      <c r="P149" s="476"/>
      <c r="Q149" s="274"/>
      <c r="R149" s="256"/>
      <c r="S149" s="482"/>
    </row>
    <row r="150" spans="1:19" x14ac:dyDescent="0.2">
      <c r="A150" s="140"/>
      <c r="B150" s="188" t="s">
        <v>1527</v>
      </c>
      <c r="C150" s="189"/>
      <c r="D150" s="190" t="s">
        <v>1188</v>
      </c>
      <c r="E150" s="189"/>
      <c r="F150" s="191"/>
      <c r="G150" s="192"/>
      <c r="H150" s="192"/>
      <c r="I150" s="193"/>
      <c r="J150" s="193"/>
      <c r="K150" s="189" t="s">
        <v>1188</v>
      </c>
      <c r="L150" s="193"/>
      <c r="M150" s="193"/>
      <c r="N150" s="193" t="s">
        <v>1188</v>
      </c>
      <c r="O150" s="275" t="s">
        <v>1188</v>
      </c>
      <c r="P150" s="444"/>
      <c r="Q150" s="193"/>
      <c r="R150" s="193"/>
      <c r="S150" s="483"/>
    </row>
    <row r="151" spans="1:19" x14ac:dyDescent="0.2">
      <c r="A151" s="140"/>
      <c r="B151" s="289" t="s">
        <v>1528</v>
      </c>
      <c r="C151" s="173" t="s">
        <v>572</v>
      </c>
      <c r="D151" s="175" t="s">
        <v>1048</v>
      </c>
      <c r="E151" s="176" t="s">
        <v>1529</v>
      </c>
      <c r="F151" s="177" t="s">
        <v>699</v>
      </c>
      <c r="G151" s="163">
        <v>39.33</v>
      </c>
      <c r="H151" s="163">
        <f>ROUND(ROUND(G151*4.8,2),0)</f>
        <v>189</v>
      </c>
      <c r="I151" s="178" t="s">
        <v>230</v>
      </c>
      <c r="J151" s="178" t="s">
        <v>3</v>
      </c>
      <c r="K151" s="176" t="s">
        <v>845</v>
      </c>
      <c r="L151" s="179">
        <v>8531103000</v>
      </c>
      <c r="M151" s="178" t="s">
        <v>639</v>
      </c>
      <c r="N151" s="179">
        <v>690</v>
      </c>
      <c r="O151" s="300" t="s">
        <v>1530</v>
      </c>
      <c r="P151" s="176"/>
      <c r="Q151" s="178" t="s">
        <v>1144</v>
      </c>
      <c r="R151" s="171"/>
      <c r="S151" s="202">
        <v>8717332253180</v>
      </c>
    </row>
    <row r="152" spans="1:19" x14ac:dyDescent="0.2">
      <c r="A152" s="140"/>
      <c r="B152" s="289" t="s">
        <v>1531</v>
      </c>
      <c r="C152" s="173" t="s">
        <v>574</v>
      </c>
      <c r="D152" s="175" t="s">
        <v>1049</v>
      </c>
      <c r="E152" s="176" t="s">
        <v>1532</v>
      </c>
      <c r="F152" s="177" t="s">
        <v>699</v>
      </c>
      <c r="G152" s="163">
        <v>173.17</v>
      </c>
      <c r="H152" s="163">
        <f t="shared" ref="H152:H161" si="12">ROUND(ROUND(G152*4.8,2),0)</f>
        <v>831</v>
      </c>
      <c r="I152" s="178" t="s">
        <v>230</v>
      </c>
      <c r="J152" s="178" t="s">
        <v>3</v>
      </c>
      <c r="K152" s="176" t="s">
        <v>845</v>
      </c>
      <c r="L152" s="179">
        <v>8531103000</v>
      </c>
      <c r="M152" s="178" t="s">
        <v>639</v>
      </c>
      <c r="N152" s="179">
        <v>23</v>
      </c>
      <c r="O152" s="300" t="s">
        <v>1251</v>
      </c>
      <c r="P152" s="176"/>
      <c r="Q152" s="178" t="s">
        <v>1144</v>
      </c>
      <c r="R152" s="171"/>
      <c r="S152" s="202">
        <v>8717332253173</v>
      </c>
    </row>
    <row r="153" spans="1:19" x14ac:dyDescent="0.2">
      <c r="A153" s="140"/>
      <c r="B153" s="289" t="s">
        <v>1533</v>
      </c>
      <c r="C153" s="173" t="s">
        <v>576</v>
      </c>
      <c r="D153" s="175" t="s">
        <v>1050</v>
      </c>
      <c r="E153" s="176" t="s">
        <v>1534</v>
      </c>
      <c r="F153" s="177" t="s">
        <v>699</v>
      </c>
      <c r="G153" s="163">
        <v>67.75</v>
      </c>
      <c r="H153" s="163">
        <f t="shared" si="12"/>
        <v>325</v>
      </c>
      <c r="I153" s="178" t="s">
        <v>230</v>
      </c>
      <c r="J153" s="178" t="s">
        <v>3</v>
      </c>
      <c r="K153" s="176" t="s">
        <v>845</v>
      </c>
      <c r="L153" s="179">
        <v>8531103000</v>
      </c>
      <c r="M153" s="178" t="s">
        <v>639</v>
      </c>
      <c r="N153" s="179">
        <v>113</v>
      </c>
      <c r="O153" s="300" t="s">
        <v>1472</v>
      </c>
      <c r="P153" s="176"/>
      <c r="Q153" s="178" t="s">
        <v>1144</v>
      </c>
      <c r="R153" s="171"/>
      <c r="S153" s="202">
        <v>8717332253210</v>
      </c>
    </row>
    <row r="154" spans="1:19" x14ac:dyDescent="0.2">
      <c r="A154" s="140"/>
      <c r="B154" s="289" t="s">
        <v>1535</v>
      </c>
      <c r="C154" s="173" t="s">
        <v>578</v>
      </c>
      <c r="D154" s="175" t="s">
        <v>1051</v>
      </c>
      <c r="E154" s="176" t="s">
        <v>1536</v>
      </c>
      <c r="F154" s="177" t="s">
        <v>699</v>
      </c>
      <c r="G154" s="163">
        <v>30.07</v>
      </c>
      <c r="H154" s="163">
        <f t="shared" si="12"/>
        <v>144</v>
      </c>
      <c r="I154" s="178" t="s">
        <v>230</v>
      </c>
      <c r="J154" s="178" t="s">
        <v>3</v>
      </c>
      <c r="K154" s="176" t="s">
        <v>845</v>
      </c>
      <c r="L154" s="179">
        <v>8531103000</v>
      </c>
      <c r="M154" s="178" t="s">
        <v>639</v>
      </c>
      <c r="N154" s="179">
        <v>134</v>
      </c>
      <c r="O154" s="300" t="s">
        <v>1537</v>
      </c>
      <c r="P154" s="176"/>
      <c r="Q154" s="178" t="s">
        <v>1144</v>
      </c>
      <c r="R154" s="171"/>
      <c r="S154" s="202">
        <v>8717332253166</v>
      </c>
    </row>
    <row r="155" spans="1:19" x14ac:dyDescent="0.2">
      <c r="A155" s="140"/>
      <c r="B155" s="289" t="s">
        <v>1538</v>
      </c>
      <c r="C155" s="173" t="s">
        <v>1539</v>
      </c>
      <c r="D155" s="175" t="s">
        <v>1540</v>
      </c>
      <c r="E155" s="176" t="s">
        <v>1541</v>
      </c>
      <c r="F155" s="177" t="s">
        <v>699</v>
      </c>
      <c r="G155" s="163">
        <v>58.86</v>
      </c>
      <c r="H155" s="163">
        <f t="shared" si="12"/>
        <v>283</v>
      </c>
      <c r="I155" s="178" t="s">
        <v>230</v>
      </c>
      <c r="J155" s="178" t="s">
        <v>3</v>
      </c>
      <c r="K155" s="176" t="s">
        <v>845</v>
      </c>
      <c r="L155" s="179">
        <v>8531103000</v>
      </c>
      <c r="M155" s="178" t="s">
        <v>639</v>
      </c>
      <c r="N155" s="179">
        <v>2</v>
      </c>
      <c r="O155" s="300" t="s">
        <v>1472</v>
      </c>
      <c r="P155" s="176"/>
      <c r="Q155" s="178" t="s">
        <v>1144</v>
      </c>
      <c r="R155" s="171"/>
      <c r="S155" s="202">
        <v>8717332253203</v>
      </c>
    </row>
    <row r="156" spans="1:19" x14ac:dyDescent="0.2">
      <c r="A156" s="140"/>
      <c r="B156" s="289" t="s">
        <v>1542</v>
      </c>
      <c r="C156" s="173" t="s">
        <v>580</v>
      </c>
      <c r="D156" s="175" t="s">
        <v>579</v>
      </c>
      <c r="E156" s="176" t="s">
        <v>1543</v>
      </c>
      <c r="F156" s="177" t="s">
        <v>699</v>
      </c>
      <c r="G156" s="163">
        <v>39.33</v>
      </c>
      <c r="H156" s="163">
        <f t="shared" si="12"/>
        <v>189</v>
      </c>
      <c r="I156" s="178" t="s">
        <v>230</v>
      </c>
      <c r="J156" s="178" t="s">
        <v>3</v>
      </c>
      <c r="K156" s="176" t="s">
        <v>845</v>
      </c>
      <c r="L156" s="179">
        <v>8531900000</v>
      </c>
      <c r="M156" s="178" t="s">
        <v>639</v>
      </c>
      <c r="N156" s="179">
        <v>31</v>
      </c>
      <c r="O156" s="300" t="s">
        <v>1472</v>
      </c>
      <c r="P156" s="176"/>
      <c r="Q156" s="178" t="s">
        <v>1144</v>
      </c>
      <c r="R156" s="171"/>
      <c r="S156" s="202">
        <v>800549091664</v>
      </c>
    </row>
    <row r="157" spans="1:19" x14ac:dyDescent="0.2">
      <c r="A157" s="140"/>
      <c r="B157" s="289" t="s">
        <v>1544</v>
      </c>
      <c r="C157" s="173" t="s">
        <v>582</v>
      </c>
      <c r="D157" s="175" t="s">
        <v>581</v>
      </c>
      <c r="E157" s="176" t="s">
        <v>1545</v>
      </c>
      <c r="F157" s="177" t="s">
        <v>699</v>
      </c>
      <c r="G157" s="163">
        <v>173.17</v>
      </c>
      <c r="H157" s="163">
        <f t="shared" si="12"/>
        <v>831</v>
      </c>
      <c r="I157" s="178" t="s">
        <v>230</v>
      </c>
      <c r="J157" s="178" t="s">
        <v>3</v>
      </c>
      <c r="K157" s="176" t="s">
        <v>845</v>
      </c>
      <c r="L157" s="179">
        <v>8531103000</v>
      </c>
      <c r="M157" s="178" t="s">
        <v>639</v>
      </c>
      <c r="N157" s="179">
        <v>2</v>
      </c>
      <c r="O157" s="300" t="s">
        <v>1472</v>
      </c>
      <c r="P157" s="176"/>
      <c r="Q157" s="178" t="s">
        <v>1144</v>
      </c>
      <c r="R157" s="171"/>
      <c r="S157" s="202">
        <v>800549091718</v>
      </c>
    </row>
    <row r="158" spans="1:19" x14ac:dyDescent="0.2">
      <c r="A158" s="140"/>
      <c r="B158" s="289" t="s">
        <v>1546</v>
      </c>
      <c r="C158" s="173" t="s">
        <v>584</v>
      </c>
      <c r="D158" s="175" t="s">
        <v>583</v>
      </c>
      <c r="E158" s="176" t="s">
        <v>1547</v>
      </c>
      <c r="F158" s="177" t="s">
        <v>699</v>
      </c>
      <c r="G158" s="163">
        <v>67.75</v>
      </c>
      <c r="H158" s="163">
        <f t="shared" si="12"/>
        <v>325</v>
      </c>
      <c r="I158" s="178" t="s">
        <v>230</v>
      </c>
      <c r="J158" s="178" t="s">
        <v>3</v>
      </c>
      <c r="K158" s="176" t="s">
        <v>845</v>
      </c>
      <c r="L158" s="179">
        <v>8531103000</v>
      </c>
      <c r="M158" s="178" t="s">
        <v>639</v>
      </c>
      <c r="N158" s="179">
        <v>4</v>
      </c>
      <c r="O158" s="300" t="s">
        <v>1548</v>
      </c>
      <c r="P158" s="176"/>
      <c r="Q158" s="178" t="s">
        <v>1144</v>
      </c>
      <c r="R158" s="171"/>
      <c r="S158" s="202">
        <v>800549091701</v>
      </c>
    </row>
    <row r="159" spans="1:19" x14ac:dyDescent="0.2">
      <c r="A159" s="140"/>
      <c r="B159" s="289" t="s">
        <v>1549</v>
      </c>
      <c r="C159" s="173" t="s">
        <v>586</v>
      </c>
      <c r="D159" s="175" t="s">
        <v>585</v>
      </c>
      <c r="E159" s="176" t="s">
        <v>1550</v>
      </c>
      <c r="F159" s="177" t="s">
        <v>699</v>
      </c>
      <c r="G159" s="163">
        <v>30.07</v>
      </c>
      <c r="H159" s="163">
        <f t="shared" si="12"/>
        <v>144</v>
      </c>
      <c r="I159" s="178" t="s">
        <v>230</v>
      </c>
      <c r="J159" s="178" t="s">
        <v>3</v>
      </c>
      <c r="K159" s="176" t="s">
        <v>845</v>
      </c>
      <c r="L159" s="179">
        <v>8531103000</v>
      </c>
      <c r="M159" s="178" t="s">
        <v>639</v>
      </c>
      <c r="N159" s="179">
        <v>4</v>
      </c>
      <c r="O159" s="300" t="s">
        <v>1551</v>
      </c>
      <c r="P159" s="176"/>
      <c r="Q159" s="178" t="s">
        <v>1144</v>
      </c>
      <c r="R159" s="171"/>
      <c r="S159" s="202">
        <v>800549091695</v>
      </c>
    </row>
    <row r="160" spans="1:19" x14ac:dyDescent="0.2">
      <c r="A160" s="140"/>
      <c r="B160" s="290" t="s">
        <v>1552</v>
      </c>
      <c r="C160" s="173" t="s">
        <v>1553</v>
      </c>
      <c r="D160" s="291" t="s">
        <v>1554</v>
      </c>
      <c r="E160" s="199" t="s">
        <v>1555</v>
      </c>
      <c r="F160" s="177" t="s">
        <v>699</v>
      </c>
      <c r="G160" s="163">
        <v>32.89</v>
      </c>
      <c r="H160" s="163">
        <f t="shared" si="12"/>
        <v>158</v>
      </c>
      <c r="I160" s="201" t="s">
        <v>230</v>
      </c>
      <c r="J160" s="279" t="s">
        <v>3</v>
      </c>
      <c r="K160" s="199" t="s">
        <v>1175</v>
      </c>
      <c r="L160" s="179">
        <v>8537109199</v>
      </c>
      <c r="M160" s="279" t="s">
        <v>639</v>
      </c>
      <c r="N160" s="292">
        <v>24</v>
      </c>
      <c r="O160" s="511" t="s">
        <v>1455</v>
      </c>
      <c r="P160" s="198"/>
      <c r="Q160" s="178" t="s">
        <v>1144</v>
      </c>
      <c r="R160" s="293"/>
      <c r="S160" s="202">
        <v>800549189309</v>
      </c>
    </row>
    <row r="161" spans="1:19" x14ac:dyDescent="0.2">
      <c r="A161" s="140"/>
      <c r="B161" s="289">
        <v>705000083620</v>
      </c>
      <c r="C161" s="173" t="s">
        <v>1556</v>
      </c>
      <c r="D161" s="175" t="s">
        <v>1557</v>
      </c>
      <c r="E161" s="173" t="s">
        <v>1558</v>
      </c>
      <c r="F161" s="177" t="s">
        <v>699</v>
      </c>
      <c r="G161" s="163">
        <v>144.68</v>
      </c>
      <c r="H161" s="163">
        <f t="shared" si="12"/>
        <v>694</v>
      </c>
      <c r="I161" s="201" t="s">
        <v>230</v>
      </c>
      <c r="J161" s="178" t="s">
        <v>3</v>
      </c>
      <c r="K161" s="173" t="s">
        <v>840</v>
      </c>
      <c r="L161" s="179">
        <v>8536501999</v>
      </c>
      <c r="M161" s="178" t="s">
        <v>639</v>
      </c>
      <c r="N161" s="179">
        <v>3</v>
      </c>
      <c r="O161" s="300" t="s">
        <v>1559</v>
      </c>
      <c r="P161" s="176"/>
      <c r="Q161" s="216" t="s">
        <v>1144</v>
      </c>
      <c r="R161" s="171"/>
      <c r="S161" s="202">
        <v>8717332361120</v>
      </c>
    </row>
    <row r="162" spans="1:19" x14ac:dyDescent="0.2">
      <c r="A162" s="140"/>
      <c r="B162" s="188" t="s">
        <v>1409</v>
      </c>
      <c r="C162" s="189"/>
      <c r="D162" s="190" t="s">
        <v>1188</v>
      </c>
      <c r="E162" s="189"/>
      <c r="F162" s="191"/>
      <c r="G162" s="192"/>
      <c r="H162" s="192"/>
      <c r="I162" s="193"/>
      <c r="J162" s="193"/>
      <c r="K162" s="189" t="s">
        <v>1188</v>
      </c>
      <c r="L162" s="193"/>
      <c r="M162" s="193"/>
      <c r="N162" s="193" t="s">
        <v>1188</v>
      </c>
      <c r="O162" s="275" t="s">
        <v>1188</v>
      </c>
      <c r="P162" s="444"/>
      <c r="Q162" s="193"/>
      <c r="R162" s="196"/>
      <c r="S162" s="474"/>
    </row>
    <row r="163" spans="1:19" x14ac:dyDescent="0.2">
      <c r="A163" s="140"/>
      <c r="B163" s="173" t="s">
        <v>1560</v>
      </c>
      <c r="C163" s="174" t="s">
        <v>1561</v>
      </c>
      <c r="D163" s="175" t="s">
        <v>1562</v>
      </c>
      <c r="E163" s="176" t="s">
        <v>1563</v>
      </c>
      <c r="F163" s="177" t="s">
        <v>699</v>
      </c>
      <c r="G163" s="163">
        <v>60.96</v>
      </c>
      <c r="H163" s="163">
        <f>ROUND(ROUND(G163*4.8,2),0)</f>
        <v>293</v>
      </c>
      <c r="I163" s="178" t="s">
        <v>230</v>
      </c>
      <c r="J163" s="178" t="s">
        <v>3</v>
      </c>
      <c r="K163" s="176" t="s">
        <v>1175</v>
      </c>
      <c r="L163" s="179">
        <v>8536909599</v>
      </c>
      <c r="M163" s="178" t="s">
        <v>639</v>
      </c>
      <c r="N163" s="179">
        <v>40</v>
      </c>
      <c r="O163" s="300" t="s">
        <v>1564</v>
      </c>
      <c r="P163" s="484"/>
      <c r="Q163" s="178" t="s">
        <v>1144</v>
      </c>
      <c r="R163" s="280"/>
      <c r="S163" s="202">
        <v>8717332251490</v>
      </c>
    </row>
    <row r="164" spans="1:19" x14ac:dyDescent="0.2">
      <c r="A164" s="140"/>
      <c r="B164" s="173" t="s">
        <v>1565</v>
      </c>
      <c r="C164" s="174" t="s">
        <v>1566</v>
      </c>
      <c r="D164" s="175" t="s">
        <v>1567</v>
      </c>
      <c r="E164" s="176" t="s">
        <v>1568</v>
      </c>
      <c r="F164" s="177" t="s">
        <v>699</v>
      </c>
      <c r="G164" s="163">
        <v>74.510000000000005</v>
      </c>
      <c r="H164" s="163">
        <f t="shared" ref="H164:H168" si="13">ROUND(ROUND(G164*4.8,2),0)</f>
        <v>358</v>
      </c>
      <c r="I164" s="178" t="s">
        <v>230</v>
      </c>
      <c r="J164" s="178" t="s">
        <v>3</v>
      </c>
      <c r="K164" s="176" t="s">
        <v>1175</v>
      </c>
      <c r="L164" s="179">
        <v>8536909599</v>
      </c>
      <c r="M164" s="178" t="s">
        <v>639</v>
      </c>
      <c r="N164" s="179">
        <v>7</v>
      </c>
      <c r="O164" s="300" t="s">
        <v>1446</v>
      </c>
      <c r="P164" s="484"/>
      <c r="Q164" s="178" t="s">
        <v>1144</v>
      </c>
      <c r="R164" s="280"/>
      <c r="S164" s="202">
        <v>8717332256228</v>
      </c>
    </row>
    <row r="165" spans="1:19" x14ac:dyDescent="0.2">
      <c r="A165" s="140"/>
      <c r="B165" s="173" t="s">
        <v>1569</v>
      </c>
      <c r="C165" s="174" t="s">
        <v>1570</v>
      </c>
      <c r="D165" s="175" t="s">
        <v>1571</v>
      </c>
      <c r="E165" s="176" t="s">
        <v>1572</v>
      </c>
      <c r="F165" s="177" t="s">
        <v>699</v>
      </c>
      <c r="G165" s="163">
        <v>304.83</v>
      </c>
      <c r="H165" s="163">
        <f t="shared" si="13"/>
        <v>1463</v>
      </c>
      <c r="I165" s="178" t="s">
        <v>230</v>
      </c>
      <c r="J165" s="179">
        <v>1</v>
      </c>
      <c r="K165" s="176" t="s">
        <v>1573</v>
      </c>
      <c r="L165" s="179">
        <v>8531103000</v>
      </c>
      <c r="M165" s="178" t="s">
        <v>639</v>
      </c>
      <c r="N165" s="179">
        <v>75</v>
      </c>
      <c r="O165" s="300" t="s">
        <v>1574</v>
      </c>
      <c r="P165" s="484"/>
      <c r="Q165" s="178" t="s">
        <v>1144</v>
      </c>
      <c r="R165" s="280"/>
      <c r="S165" s="202">
        <v>8717332251445</v>
      </c>
    </row>
    <row r="166" spans="1:19" x14ac:dyDescent="0.2">
      <c r="A166" s="140"/>
      <c r="B166" s="173" t="s">
        <v>1575</v>
      </c>
      <c r="C166" s="174" t="s">
        <v>1576</v>
      </c>
      <c r="D166" s="175" t="s">
        <v>1577</v>
      </c>
      <c r="E166" s="176" t="s">
        <v>1578</v>
      </c>
      <c r="F166" s="177" t="s">
        <v>699</v>
      </c>
      <c r="G166" s="163">
        <v>440.31</v>
      </c>
      <c r="H166" s="163">
        <f t="shared" si="13"/>
        <v>2113</v>
      </c>
      <c r="I166" s="178" t="s">
        <v>230</v>
      </c>
      <c r="J166" s="178" t="s">
        <v>3</v>
      </c>
      <c r="K166" s="176" t="s">
        <v>1573</v>
      </c>
      <c r="L166" s="179">
        <v>8531103000</v>
      </c>
      <c r="M166" s="178" t="s">
        <v>639</v>
      </c>
      <c r="N166" s="179">
        <v>10</v>
      </c>
      <c r="O166" s="300" t="s">
        <v>1579</v>
      </c>
      <c r="P166" s="484"/>
      <c r="Q166" s="178" t="s">
        <v>1144</v>
      </c>
      <c r="R166" s="280"/>
      <c r="S166" s="202">
        <v>8717332251469</v>
      </c>
    </row>
    <row r="167" spans="1:19" x14ac:dyDescent="0.2">
      <c r="A167" s="140"/>
      <c r="B167" s="173" t="s">
        <v>1580</v>
      </c>
      <c r="C167" s="174" t="s">
        <v>1581</v>
      </c>
      <c r="D167" s="175" t="s">
        <v>1582</v>
      </c>
      <c r="E167" s="176" t="s">
        <v>1583</v>
      </c>
      <c r="F167" s="177" t="s">
        <v>699</v>
      </c>
      <c r="G167" s="163">
        <v>318.38</v>
      </c>
      <c r="H167" s="163">
        <f t="shared" si="13"/>
        <v>1528</v>
      </c>
      <c r="I167" s="178" t="s">
        <v>230</v>
      </c>
      <c r="J167" s="178" t="s">
        <v>3</v>
      </c>
      <c r="K167" s="176" t="s">
        <v>1573</v>
      </c>
      <c r="L167" s="179">
        <v>8531103000</v>
      </c>
      <c r="M167" s="178" t="s">
        <v>639</v>
      </c>
      <c r="N167" s="179">
        <v>10</v>
      </c>
      <c r="O167" s="300" t="s">
        <v>1584</v>
      </c>
      <c r="P167" s="484"/>
      <c r="Q167" s="178" t="s">
        <v>1144</v>
      </c>
      <c r="R167" s="280"/>
      <c r="S167" s="202">
        <v>8717332251476</v>
      </c>
    </row>
    <row r="168" spans="1:19" x14ac:dyDescent="0.2">
      <c r="A168" s="140"/>
      <c r="B168" s="173" t="s">
        <v>1585</v>
      </c>
      <c r="C168" s="174" t="s">
        <v>1586</v>
      </c>
      <c r="D168" s="175" t="s">
        <v>1587</v>
      </c>
      <c r="E168" s="176" t="s">
        <v>1588</v>
      </c>
      <c r="F168" s="177" t="s">
        <v>699</v>
      </c>
      <c r="G168" s="163">
        <v>453.86</v>
      </c>
      <c r="H168" s="163">
        <f t="shared" si="13"/>
        <v>2179</v>
      </c>
      <c r="I168" s="178" t="s">
        <v>230</v>
      </c>
      <c r="J168" s="178" t="s">
        <v>3</v>
      </c>
      <c r="K168" s="176" t="s">
        <v>1573</v>
      </c>
      <c r="L168" s="179">
        <v>8531103000</v>
      </c>
      <c r="M168" s="178" t="s">
        <v>639</v>
      </c>
      <c r="N168" s="179">
        <v>1</v>
      </c>
      <c r="O168" s="300" t="s">
        <v>1589</v>
      </c>
      <c r="P168" s="484"/>
      <c r="Q168" s="178" t="s">
        <v>1144</v>
      </c>
      <c r="R168" s="280"/>
      <c r="S168" s="202">
        <v>8717332251483</v>
      </c>
    </row>
    <row r="169" spans="1:19" x14ac:dyDescent="0.2">
      <c r="A169" s="140"/>
      <c r="B169" s="188" t="s">
        <v>1590</v>
      </c>
      <c r="C169" s="189"/>
      <c r="D169" s="190" t="s">
        <v>1188</v>
      </c>
      <c r="E169" s="189"/>
      <c r="F169" s="191"/>
      <c r="G169" s="192"/>
      <c r="H169" s="192"/>
      <c r="I169" s="193"/>
      <c r="J169" s="193"/>
      <c r="K169" s="189" t="s">
        <v>1188</v>
      </c>
      <c r="L169" s="193"/>
      <c r="M169" s="193"/>
      <c r="N169" s="193" t="s">
        <v>1188</v>
      </c>
      <c r="O169" s="275" t="s">
        <v>1188</v>
      </c>
      <c r="P169" s="444"/>
      <c r="Q169" s="193"/>
      <c r="R169" s="196"/>
      <c r="S169" s="474"/>
    </row>
    <row r="170" spans="1:19" x14ac:dyDescent="0.2">
      <c r="A170" s="140"/>
      <c r="B170" s="173" t="s">
        <v>1591</v>
      </c>
      <c r="C170" s="294" t="s">
        <v>693</v>
      </c>
      <c r="D170" s="200" t="s">
        <v>262</v>
      </c>
      <c r="E170" s="295" t="s">
        <v>1592</v>
      </c>
      <c r="F170" s="177" t="s">
        <v>699</v>
      </c>
      <c r="G170" s="163">
        <v>5303.29</v>
      </c>
      <c r="H170" s="163">
        <f>ROUND(ROUND(G170*4.8,2),0)</f>
        <v>25456</v>
      </c>
      <c r="I170" s="296" t="s">
        <v>230</v>
      </c>
      <c r="J170" s="178" t="s">
        <v>3</v>
      </c>
      <c r="K170" s="295" t="s">
        <v>1175</v>
      </c>
      <c r="L170" s="179">
        <v>8531103000</v>
      </c>
      <c r="M170" s="297" t="s">
        <v>683</v>
      </c>
      <c r="N170" s="280">
        <v>3</v>
      </c>
      <c r="O170" s="212" t="s">
        <v>1593</v>
      </c>
      <c r="P170" s="485"/>
      <c r="Q170" s="280" t="s">
        <v>1144</v>
      </c>
      <c r="R170" s="280"/>
      <c r="S170" s="202">
        <v>8717332906369</v>
      </c>
    </row>
    <row r="171" spans="1:19" x14ac:dyDescent="0.2">
      <c r="A171" s="172"/>
      <c r="B171" s="173">
        <v>705000332582</v>
      </c>
      <c r="C171" s="174" t="s">
        <v>750</v>
      </c>
      <c r="D171" s="175" t="s">
        <v>749</v>
      </c>
      <c r="E171" s="298" t="s">
        <v>1594</v>
      </c>
      <c r="F171" s="177" t="s">
        <v>699</v>
      </c>
      <c r="G171" s="163">
        <v>547.29</v>
      </c>
      <c r="H171" s="163">
        <f t="shared" ref="H171:H182" si="14">ROUND(ROUND(G171*4.8,2),0)</f>
        <v>2627</v>
      </c>
      <c r="I171" s="296" t="s">
        <v>230</v>
      </c>
      <c r="J171" s="178" t="s">
        <v>3</v>
      </c>
      <c r="K171" s="298" t="s">
        <v>1175</v>
      </c>
      <c r="L171" s="179">
        <v>85311030000</v>
      </c>
      <c r="M171" s="178" t="s">
        <v>685</v>
      </c>
      <c r="N171" s="179">
        <v>23</v>
      </c>
      <c r="O171" s="300" t="s">
        <v>1595</v>
      </c>
      <c r="P171" s="200"/>
      <c r="Q171" s="178" t="s">
        <v>1144</v>
      </c>
      <c r="R171" s="280"/>
      <c r="S171" s="202">
        <v>4260451081447</v>
      </c>
    </row>
    <row r="172" spans="1:19" x14ac:dyDescent="0.2">
      <c r="A172" s="172"/>
      <c r="B172" s="173">
        <v>705000332583</v>
      </c>
      <c r="C172" s="174" t="s">
        <v>751</v>
      </c>
      <c r="D172" s="175" t="s">
        <v>752</v>
      </c>
      <c r="E172" s="176" t="s">
        <v>1596</v>
      </c>
      <c r="F172" s="177" t="s">
        <v>699</v>
      </c>
      <c r="G172" s="163">
        <v>32.83</v>
      </c>
      <c r="H172" s="163">
        <f t="shared" si="14"/>
        <v>158</v>
      </c>
      <c r="I172" s="296" t="s">
        <v>230</v>
      </c>
      <c r="J172" s="178" t="s">
        <v>3</v>
      </c>
      <c r="K172" s="176" t="s">
        <v>1175</v>
      </c>
      <c r="L172" s="179">
        <v>85319085900</v>
      </c>
      <c r="M172" s="178" t="s">
        <v>685</v>
      </c>
      <c r="N172" s="179">
        <v>24</v>
      </c>
      <c r="O172" s="300" t="s">
        <v>1597</v>
      </c>
      <c r="P172" s="200"/>
      <c r="Q172" s="178" t="s">
        <v>1144</v>
      </c>
      <c r="R172" s="280"/>
      <c r="S172" s="202">
        <v>4260451081454</v>
      </c>
    </row>
    <row r="173" spans="1:19" x14ac:dyDescent="0.2">
      <c r="A173" s="172"/>
      <c r="B173" s="173">
        <v>705000335165</v>
      </c>
      <c r="C173" s="174" t="s">
        <v>754</v>
      </c>
      <c r="D173" s="175" t="s">
        <v>755</v>
      </c>
      <c r="E173" s="176" t="s">
        <v>1598</v>
      </c>
      <c r="F173" s="177" t="s">
        <v>699</v>
      </c>
      <c r="G173" s="163">
        <v>24.32</v>
      </c>
      <c r="H173" s="163">
        <f t="shared" si="14"/>
        <v>117</v>
      </c>
      <c r="I173" s="296" t="s">
        <v>230</v>
      </c>
      <c r="J173" s="178" t="s">
        <v>3</v>
      </c>
      <c r="K173" s="176" t="s">
        <v>1175</v>
      </c>
      <c r="L173" s="179">
        <v>85319000000</v>
      </c>
      <c r="M173" s="178" t="s">
        <v>685</v>
      </c>
      <c r="N173" s="179">
        <v>11</v>
      </c>
      <c r="O173" s="300" t="s">
        <v>1599</v>
      </c>
      <c r="P173" s="200"/>
      <c r="Q173" s="178" t="s">
        <v>1144</v>
      </c>
      <c r="R173" s="280"/>
      <c r="S173" s="202">
        <v>4260451089573</v>
      </c>
    </row>
    <row r="174" spans="1:19" x14ac:dyDescent="0.2">
      <c r="A174" s="172"/>
      <c r="B174" s="173">
        <v>705000335589</v>
      </c>
      <c r="C174" s="174" t="s">
        <v>756</v>
      </c>
      <c r="D174" s="175" t="s">
        <v>757</v>
      </c>
      <c r="E174" s="176" t="s">
        <v>1600</v>
      </c>
      <c r="F174" s="177" t="s">
        <v>699</v>
      </c>
      <c r="G174" s="163">
        <v>93.65</v>
      </c>
      <c r="H174" s="163">
        <f t="shared" si="14"/>
        <v>450</v>
      </c>
      <c r="I174" s="296" t="s">
        <v>230</v>
      </c>
      <c r="J174" s="178" t="s">
        <v>3</v>
      </c>
      <c r="K174" s="176" t="s">
        <v>1175</v>
      </c>
      <c r="L174" s="179">
        <v>85319000000</v>
      </c>
      <c r="M174" s="178" t="s">
        <v>639</v>
      </c>
      <c r="N174" s="179">
        <v>10</v>
      </c>
      <c r="O174" s="300" t="s">
        <v>1601</v>
      </c>
      <c r="P174" s="200"/>
      <c r="Q174" s="178" t="s">
        <v>1144</v>
      </c>
      <c r="R174" s="280"/>
      <c r="S174" s="202">
        <v>4060039000002</v>
      </c>
    </row>
    <row r="175" spans="1:19" x14ac:dyDescent="0.2">
      <c r="A175" s="172"/>
      <c r="B175" s="173">
        <v>705000335595</v>
      </c>
      <c r="C175" s="174" t="s">
        <v>758</v>
      </c>
      <c r="D175" s="175" t="s">
        <v>759</v>
      </c>
      <c r="E175" s="176" t="s">
        <v>1602</v>
      </c>
      <c r="F175" s="177" t="s">
        <v>699</v>
      </c>
      <c r="G175" s="163">
        <v>53.52</v>
      </c>
      <c r="H175" s="163">
        <f t="shared" si="14"/>
        <v>257</v>
      </c>
      <c r="I175" s="296" t="s">
        <v>230</v>
      </c>
      <c r="J175" s="178" t="s">
        <v>3</v>
      </c>
      <c r="K175" s="176" t="s">
        <v>1175</v>
      </c>
      <c r="L175" s="179">
        <v>90269000900</v>
      </c>
      <c r="M175" s="178" t="s">
        <v>685</v>
      </c>
      <c r="N175" s="179">
        <v>27</v>
      </c>
      <c r="O175" s="300" t="s">
        <v>1603</v>
      </c>
      <c r="P175" s="200" t="s">
        <v>1604</v>
      </c>
      <c r="Q175" s="178" t="s">
        <v>1144</v>
      </c>
      <c r="R175" s="280"/>
      <c r="S175" s="202">
        <v>4060039000064</v>
      </c>
    </row>
    <row r="176" spans="1:19" x14ac:dyDescent="0.2">
      <c r="A176" s="172"/>
      <c r="B176" s="173">
        <v>705000335593</v>
      </c>
      <c r="C176" s="174" t="s">
        <v>782</v>
      </c>
      <c r="D176" s="175" t="s">
        <v>781</v>
      </c>
      <c r="E176" s="176" t="s">
        <v>1605</v>
      </c>
      <c r="F176" s="177" t="s">
        <v>699</v>
      </c>
      <c r="G176" s="163">
        <v>2091.86</v>
      </c>
      <c r="H176" s="163">
        <f t="shared" si="14"/>
        <v>10041</v>
      </c>
      <c r="I176" s="296" t="s">
        <v>230</v>
      </c>
      <c r="J176" s="178" t="s">
        <v>3</v>
      </c>
      <c r="K176" s="176" t="s">
        <v>1175</v>
      </c>
      <c r="L176" s="179">
        <v>90318080000</v>
      </c>
      <c r="M176" s="178" t="s">
        <v>685</v>
      </c>
      <c r="N176" s="179">
        <v>0</v>
      </c>
      <c r="O176" s="300" t="s">
        <v>1606</v>
      </c>
      <c r="P176" s="200"/>
      <c r="Q176" s="178" t="s">
        <v>1144</v>
      </c>
      <c r="R176" s="280"/>
      <c r="S176" s="202">
        <v>4060039000040</v>
      </c>
    </row>
    <row r="177" spans="1:16302" x14ac:dyDescent="0.2">
      <c r="A177" s="172"/>
      <c r="B177" s="173">
        <v>705000335590</v>
      </c>
      <c r="C177" s="174" t="s">
        <v>760</v>
      </c>
      <c r="D177" s="175" t="s">
        <v>761</v>
      </c>
      <c r="E177" s="176" t="s">
        <v>1607</v>
      </c>
      <c r="F177" s="177" t="s">
        <v>699</v>
      </c>
      <c r="G177" s="163">
        <v>2.44</v>
      </c>
      <c r="H177" s="163">
        <f t="shared" si="14"/>
        <v>12</v>
      </c>
      <c r="I177" s="296" t="s">
        <v>230</v>
      </c>
      <c r="J177" s="178" t="s">
        <v>3</v>
      </c>
      <c r="K177" s="176" t="s">
        <v>1175</v>
      </c>
      <c r="L177" s="179">
        <v>85319000000</v>
      </c>
      <c r="M177" s="178" t="s">
        <v>685</v>
      </c>
      <c r="N177" s="179">
        <v>13</v>
      </c>
      <c r="O177" s="300" t="s">
        <v>1608</v>
      </c>
      <c r="P177" s="200" t="s">
        <v>1604</v>
      </c>
      <c r="Q177" s="178" t="s">
        <v>1144</v>
      </c>
      <c r="R177" s="280"/>
      <c r="S177" s="202">
        <v>4060039000019</v>
      </c>
    </row>
    <row r="178" spans="1:16302" x14ac:dyDescent="0.2">
      <c r="A178" s="172"/>
      <c r="B178" s="173">
        <v>705000335591</v>
      </c>
      <c r="C178" s="174" t="s">
        <v>766</v>
      </c>
      <c r="D178" s="175" t="s">
        <v>767</v>
      </c>
      <c r="E178" s="176" t="s">
        <v>1609</v>
      </c>
      <c r="F178" s="177" t="s">
        <v>699</v>
      </c>
      <c r="G178" s="163">
        <v>0.96</v>
      </c>
      <c r="H178" s="163">
        <f t="shared" si="14"/>
        <v>5</v>
      </c>
      <c r="I178" s="296" t="s">
        <v>230</v>
      </c>
      <c r="J178" s="178" t="s">
        <v>3</v>
      </c>
      <c r="K178" s="176" t="s">
        <v>1175</v>
      </c>
      <c r="L178" s="179">
        <v>85319000000</v>
      </c>
      <c r="M178" s="178" t="s">
        <v>685</v>
      </c>
      <c r="N178" s="179">
        <v>0</v>
      </c>
      <c r="O178" s="300" t="s">
        <v>1610</v>
      </c>
      <c r="P178" s="200" t="s">
        <v>1611</v>
      </c>
      <c r="Q178" s="178" t="s">
        <v>1144</v>
      </c>
      <c r="R178" s="280"/>
      <c r="S178" s="202">
        <v>4060039000026</v>
      </c>
    </row>
    <row r="179" spans="1:16302" x14ac:dyDescent="0.2">
      <c r="A179" s="172"/>
      <c r="B179" s="173">
        <v>705000335592</v>
      </c>
      <c r="C179" s="174" t="s">
        <v>772</v>
      </c>
      <c r="D179" s="175" t="s">
        <v>771</v>
      </c>
      <c r="E179" s="176" t="s">
        <v>1612</v>
      </c>
      <c r="F179" s="177" t="s">
        <v>699</v>
      </c>
      <c r="G179" s="163">
        <v>19.46</v>
      </c>
      <c r="H179" s="163">
        <f t="shared" si="14"/>
        <v>93</v>
      </c>
      <c r="I179" s="296" t="s">
        <v>230</v>
      </c>
      <c r="J179" s="178" t="s">
        <v>3</v>
      </c>
      <c r="K179" s="176" t="s">
        <v>1175</v>
      </c>
      <c r="L179" s="179">
        <v>40169300900</v>
      </c>
      <c r="M179" s="178" t="s">
        <v>685</v>
      </c>
      <c r="N179" s="179">
        <v>3</v>
      </c>
      <c r="O179" s="300" t="s">
        <v>1613</v>
      </c>
      <c r="P179" s="200"/>
      <c r="Q179" s="178" t="s">
        <v>1144</v>
      </c>
      <c r="R179" s="280"/>
      <c r="S179" s="202">
        <v>4060039000033</v>
      </c>
    </row>
    <row r="180" spans="1:16302" x14ac:dyDescent="0.2">
      <c r="A180" s="172"/>
      <c r="B180" s="173">
        <v>705000335594</v>
      </c>
      <c r="C180" s="174" t="s">
        <v>773</v>
      </c>
      <c r="D180" s="175" t="s">
        <v>774</v>
      </c>
      <c r="E180" s="176" t="s">
        <v>1614</v>
      </c>
      <c r="F180" s="177" t="s">
        <v>699</v>
      </c>
      <c r="G180" s="163">
        <v>3.65</v>
      </c>
      <c r="H180" s="163">
        <f t="shared" si="14"/>
        <v>18</v>
      </c>
      <c r="I180" s="296" t="s">
        <v>230</v>
      </c>
      <c r="J180" s="178" t="s">
        <v>3</v>
      </c>
      <c r="K180" s="176" t="s">
        <v>1175</v>
      </c>
      <c r="L180" s="179">
        <v>85319000000</v>
      </c>
      <c r="M180" s="178" t="s">
        <v>685</v>
      </c>
      <c r="N180" s="179">
        <v>4</v>
      </c>
      <c r="O180" s="300" t="s">
        <v>1615</v>
      </c>
      <c r="P180" s="200" t="s">
        <v>1604</v>
      </c>
      <c r="Q180" s="178" t="s">
        <v>1144</v>
      </c>
      <c r="R180" s="280"/>
      <c r="S180" s="202">
        <v>4060039000057</v>
      </c>
    </row>
    <row r="181" spans="1:16302" ht="16.5" x14ac:dyDescent="0.2">
      <c r="A181" s="140"/>
      <c r="B181" s="173" t="s">
        <v>1616</v>
      </c>
      <c r="C181" s="174" t="s">
        <v>267</v>
      </c>
      <c r="D181" s="175" t="s">
        <v>266</v>
      </c>
      <c r="E181" s="176" t="s">
        <v>1617</v>
      </c>
      <c r="F181" s="177" t="s">
        <v>699</v>
      </c>
      <c r="G181" s="163">
        <v>899.99</v>
      </c>
      <c r="H181" s="163">
        <f t="shared" si="14"/>
        <v>4320</v>
      </c>
      <c r="I181" s="178" t="s">
        <v>230</v>
      </c>
      <c r="J181" s="178" t="s">
        <v>3</v>
      </c>
      <c r="K181" s="176" t="s">
        <v>1175</v>
      </c>
      <c r="L181" s="179">
        <v>8536909599</v>
      </c>
      <c r="M181" s="178" t="s">
        <v>682</v>
      </c>
      <c r="N181" s="179">
        <v>15</v>
      </c>
      <c r="O181" s="300" t="s">
        <v>1618</v>
      </c>
      <c r="P181" s="200"/>
      <c r="Q181" s="178" t="s">
        <v>1144</v>
      </c>
      <c r="R181" s="280"/>
      <c r="S181" s="202">
        <v>8717332003655</v>
      </c>
    </row>
    <row r="182" spans="1:16302" s="171" customFormat="1" ht="13.5" thickBot="1" x14ac:dyDescent="0.25">
      <c r="A182" s="140"/>
      <c r="B182" s="174" t="s">
        <v>1619</v>
      </c>
      <c r="C182" s="223" t="s">
        <v>1620</v>
      </c>
      <c r="D182" s="200" t="s">
        <v>2684</v>
      </c>
      <c r="E182" s="299" t="s">
        <v>1621</v>
      </c>
      <c r="F182" s="177" t="s">
        <v>699</v>
      </c>
      <c r="G182" s="163">
        <v>1.85</v>
      </c>
      <c r="H182" s="163">
        <f t="shared" si="14"/>
        <v>9</v>
      </c>
      <c r="I182" s="178" t="s">
        <v>230</v>
      </c>
      <c r="J182" s="178" t="s">
        <v>3</v>
      </c>
      <c r="K182" s="299" t="s">
        <v>1175</v>
      </c>
      <c r="L182" s="178">
        <v>8310000000</v>
      </c>
      <c r="M182" s="179" t="s">
        <v>685</v>
      </c>
      <c r="N182" s="179">
        <v>3</v>
      </c>
      <c r="O182" s="300">
        <v>0</v>
      </c>
      <c r="P182" s="443" t="s">
        <v>1622</v>
      </c>
      <c r="Q182" s="280" t="s">
        <v>1144</v>
      </c>
      <c r="R182" s="202"/>
      <c r="S182" s="202">
        <v>8717332020478</v>
      </c>
      <c r="T182" s="133"/>
      <c r="U182" s="133"/>
      <c r="V182" s="133"/>
      <c r="W182" s="133"/>
      <c r="X182" s="133"/>
      <c r="Y182" s="133"/>
      <c r="Z182" s="133"/>
      <c r="AA182" s="133"/>
      <c r="AB182" s="133"/>
      <c r="AC182" s="133"/>
      <c r="AD182" s="133"/>
      <c r="AE182" s="133"/>
      <c r="AF182" s="133"/>
      <c r="AG182" s="133"/>
      <c r="AH182" s="133"/>
      <c r="AI182" s="133"/>
      <c r="AJ182" s="133"/>
      <c r="AK182" s="133"/>
      <c r="AL182" s="133"/>
      <c r="AM182" s="133"/>
      <c r="AN182" s="133"/>
      <c r="AO182" s="133"/>
      <c r="AP182" s="133"/>
      <c r="AQ182" s="133"/>
      <c r="AR182" s="133"/>
      <c r="AS182" s="133"/>
      <c r="AT182" s="133"/>
      <c r="AU182" s="133"/>
      <c r="AV182" s="133"/>
      <c r="AW182" s="133"/>
      <c r="AX182" s="133"/>
      <c r="AY182" s="133"/>
      <c r="AZ182" s="133"/>
      <c r="BA182" s="133"/>
      <c r="BB182" s="133"/>
      <c r="BC182" s="133"/>
      <c r="BD182" s="133"/>
      <c r="BE182" s="133"/>
      <c r="BF182" s="133"/>
      <c r="BG182" s="133"/>
      <c r="BH182" s="133"/>
      <c r="BI182" s="133"/>
      <c r="BJ182" s="133"/>
      <c r="BK182" s="133"/>
      <c r="BL182" s="133"/>
      <c r="BM182" s="133"/>
      <c r="BN182" s="133"/>
      <c r="BO182" s="133"/>
      <c r="BP182" s="133"/>
      <c r="BQ182" s="133"/>
      <c r="BR182" s="133"/>
      <c r="BS182" s="133"/>
      <c r="BT182" s="133"/>
      <c r="BU182" s="133"/>
      <c r="BV182" s="133"/>
      <c r="BW182" s="133"/>
      <c r="BX182" s="133"/>
      <c r="BY182" s="133"/>
      <c r="BZ182" s="133"/>
      <c r="CA182" s="133"/>
      <c r="CB182" s="133"/>
      <c r="CC182" s="133"/>
      <c r="CD182" s="133"/>
      <c r="CE182" s="133"/>
      <c r="CF182" s="133"/>
      <c r="CG182" s="133"/>
      <c r="CH182" s="133"/>
      <c r="CI182" s="133"/>
      <c r="CJ182" s="133"/>
      <c r="CK182" s="133"/>
      <c r="CL182" s="133"/>
      <c r="CM182" s="133"/>
      <c r="CN182" s="133"/>
      <c r="CO182" s="133"/>
      <c r="CP182" s="133"/>
      <c r="CQ182" s="133"/>
      <c r="CR182" s="133"/>
      <c r="CS182" s="133"/>
      <c r="CT182" s="133"/>
      <c r="CU182" s="133"/>
      <c r="CV182" s="133"/>
      <c r="CW182" s="133"/>
      <c r="CX182" s="133"/>
      <c r="CY182" s="133"/>
      <c r="CZ182" s="133"/>
      <c r="DA182" s="133"/>
      <c r="DB182" s="133"/>
      <c r="DC182" s="133"/>
      <c r="DD182" s="133"/>
      <c r="DE182" s="133"/>
      <c r="DF182" s="133"/>
      <c r="DG182" s="133"/>
      <c r="DH182" s="133"/>
      <c r="DI182" s="133"/>
      <c r="DJ182" s="133"/>
      <c r="DK182" s="133"/>
      <c r="DL182" s="133"/>
      <c r="DM182" s="133"/>
      <c r="DN182" s="133"/>
      <c r="DO182" s="133"/>
      <c r="DP182" s="133"/>
      <c r="DQ182" s="133"/>
      <c r="DR182" s="133"/>
      <c r="DS182" s="133"/>
      <c r="DT182" s="133"/>
      <c r="DU182" s="133"/>
      <c r="DV182" s="133"/>
      <c r="DW182" s="133"/>
      <c r="DX182" s="133"/>
      <c r="DY182" s="133"/>
      <c r="DZ182" s="133"/>
      <c r="EA182" s="133"/>
      <c r="EB182" s="133"/>
      <c r="EC182" s="133"/>
      <c r="ED182" s="133"/>
      <c r="EE182" s="133"/>
      <c r="EF182" s="133"/>
      <c r="EG182" s="133"/>
      <c r="EH182" s="133"/>
      <c r="EI182" s="133"/>
      <c r="EJ182" s="133"/>
      <c r="EK182" s="133"/>
      <c r="EL182" s="133"/>
      <c r="EM182" s="133"/>
      <c r="EN182" s="133"/>
      <c r="EO182" s="133"/>
      <c r="EP182" s="133"/>
      <c r="EQ182" s="133"/>
      <c r="ER182" s="133"/>
      <c r="ES182" s="133"/>
      <c r="ET182" s="133"/>
      <c r="EU182" s="133"/>
      <c r="EV182" s="133"/>
      <c r="EW182" s="133"/>
      <c r="EX182" s="133"/>
      <c r="EY182" s="133"/>
      <c r="EZ182" s="133"/>
      <c r="FA182" s="133"/>
      <c r="FB182" s="133"/>
      <c r="FC182" s="133"/>
      <c r="FD182" s="133"/>
      <c r="FE182" s="133"/>
      <c r="FF182" s="133"/>
      <c r="FG182" s="133"/>
      <c r="FH182" s="133"/>
      <c r="FI182" s="133"/>
      <c r="FJ182" s="133"/>
      <c r="FK182" s="133"/>
      <c r="FL182" s="133"/>
      <c r="FM182" s="133"/>
      <c r="FN182" s="133"/>
      <c r="FO182" s="133"/>
      <c r="FP182" s="133"/>
      <c r="FQ182" s="133"/>
      <c r="FR182" s="133"/>
      <c r="FS182" s="133"/>
      <c r="FT182" s="133"/>
      <c r="FU182" s="133"/>
      <c r="FV182" s="133"/>
      <c r="FW182" s="133"/>
      <c r="FX182" s="133"/>
      <c r="FY182" s="133"/>
      <c r="FZ182" s="133"/>
      <c r="GA182" s="133"/>
      <c r="GB182" s="133"/>
      <c r="GC182" s="133"/>
      <c r="GD182" s="133"/>
      <c r="GE182" s="133"/>
      <c r="GF182" s="133"/>
      <c r="GG182" s="133"/>
      <c r="GH182" s="133"/>
      <c r="GI182" s="133"/>
      <c r="GJ182" s="133"/>
      <c r="GK182" s="133"/>
      <c r="GL182" s="133"/>
      <c r="GM182" s="133"/>
      <c r="GN182" s="133"/>
      <c r="GO182" s="133"/>
      <c r="GP182" s="133"/>
      <c r="GQ182" s="133"/>
      <c r="GR182" s="133"/>
      <c r="GS182" s="133"/>
      <c r="GT182" s="133"/>
      <c r="GU182" s="133"/>
      <c r="GV182" s="133"/>
      <c r="GW182" s="133"/>
      <c r="GX182" s="133"/>
      <c r="GY182" s="133"/>
      <c r="GZ182" s="133"/>
      <c r="HA182" s="133"/>
      <c r="HB182" s="133"/>
      <c r="HC182" s="133"/>
      <c r="HD182" s="133"/>
      <c r="HE182" s="133"/>
      <c r="HF182" s="133"/>
      <c r="HG182" s="133"/>
      <c r="HH182" s="133"/>
      <c r="HI182" s="133"/>
      <c r="HJ182" s="133"/>
      <c r="HK182" s="133"/>
      <c r="HL182" s="133"/>
      <c r="HM182" s="133"/>
      <c r="HN182" s="133"/>
      <c r="HO182" s="133"/>
      <c r="HP182" s="133"/>
      <c r="HQ182" s="133"/>
      <c r="HR182" s="133"/>
      <c r="HS182" s="133"/>
      <c r="HT182" s="133"/>
      <c r="HU182" s="133"/>
      <c r="HV182" s="133"/>
      <c r="HW182" s="133"/>
      <c r="HX182" s="133"/>
      <c r="HY182" s="133"/>
      <c r="HZ182" s="133"/>
      <c r="IA182" s="133"/>
      <c r="IB182" s="133"/>
      <c r="IC182" s="133"/>
      <c r="ID182" s="133"/>
      <c r="IE182" s="133"/>
      <c r="IF182" s="133"/>
      <c r="IG182" s="133"/>
      <c r="IH182" s="133"/>
      <c r="II182" s="133"/>
      <c r="IJ182" s="133"/>
      <c r="IK182" s="133"/>
      <c r="IL182" s="133"/>
      <c r="IM182" s="133"/>
      <c r="IN182" s="133"/>
      <c r="IO182" s="133"/>
      <c r="IP182" s="133"/>
      <c r="IQ182" s="133"/>
      <c r="IR182" s="133"/>
      <c r="IS182" s="133"/>
      <c r="IT182" s="133"/>
      <c r="IU182" s="133"/>
      <c r="IV182" s="133"/>
      <c r="IW182" s="133"/>
      <c r="IX182" s="133"/>
      <c r="IY182" s="133"/>
      <c r="IZ182" s="133"/>
      <c r="JA182" s="133"/>
      <c r="JB182" s="133"/>
      <c r="JC182" s="133"/>
      <c r="JD182" s="133"/>
      <c r="JE182" s="133"/>
      <c r="JF182" s="133"/>
      <c r="JG182" s="133"/>
      <c r="JH182" s="133"/>
      <c r="JI182" s="133"/>
      <c r="JJ182" s="133"/>
      <c r="JK182" s="133"/>
      <c r="JL182" s="133"/>
      <c r="JM182" s="133"/>
      <c r="JN182" s="133"/>
      <c r="JO182" s="133"/>
      <c r="JP182" s="133"/>
      <c r="JQ182" s="133"/>
      <c r="JR182" s="133"/>
      <c r="JS182" s="133"/>
      <c r="JT182" s="133"/>
      <c r="JU182" s="133"/>
      <c r="JV182" s="133"/>
      <c r="JW182" s="133"/>
      <c r="JX182" s="133"/>
      <c r="JY182" s="133"/>
      <c r="JZ182" s="133"/>
      <c r="KA182" s="133"/>
      <c r="KB182" s="133"/>
      <c r="KC182" s="133"/>
      <c r="KD182" s="133"/>
      <c r="KE182" s="133"/>
      <c r="KF182" s="133"/>
      <c r="KG182" s="133"/>
      <c r="KH182" s="133"/>
      <c r="KI182" s="133"/>
      <c r="KJ182" s="133"/>
      <c r="KK182" s="133"/>
      <c r="KL182" s="133"/>
      <c r="KM182" s="133"/>
      <c r="KN182" s="133"/>
      <c r="KO182" s="133"/>
      <c r="KP182" s="133"/>
      <c r="KQ182" s="133"/>
      <c r="KR182" s="133"/>
      <c r="KS182" s="133"/>
      <c r="KT182" s="133"/>
      <c r="KU182" s="133"/>
      <c r="KV182" s="133"/>
      <c r="KW182" s="133"/>
      <c r="KX182" s="133"/>
      <c r="KY182" s="133"/>
      <c r="KZ182" s="133"/>
      <c r="LA182" s="133"/>
      <c r="LB182" s="133"/>
      <c r="LC182" s="133"/>
      <c r="LD182" s="133"/>
      <c r="LE182" s="133"/>
      <c r="LF182" s="133"/>
      <c r="LG182" s="133"/>
      <c r="LH182" s="133"/>
      <c r="LI182" s="133"/>
      <c r="LJ182" s="133"/>
      <c r="LK182" s="133"/>
      <c r="LL182" s="133"/>
      <c r="LM182" s="133"/>
      <c r="LN182" s="133"/>
      <c r="LO182" s="133"/>
      <c r="LP182" s="133"/>
      <c r="LQ182" s="133"/>
      <c r="LR182" s="133"/>
      <c r="LS182" s="133"/>
      <c r="LT182" s="133"/>
      <c r="LU182" s="133"/>
      <c r="LV182" s="133"/>
      <c r="LW182" s="133"/>
      <c r="LX182" s="133"/>
      <c r="LY182" s="133"/>
      <c r="LZ182" s="133"/>
      <c r="MA182" s="133"/>
      <c r="MB182" s="133"/>
      <c r="MC182" s="133"/>
      <c r="MD182" s="133"/>
      <c r="ME182" s="133"/>
      <c r="MF182" s="133"/>
      <c r="MG182" s="133"/>
      <c r="MH182" s="133"/>
      <c r="MI182" s="133"/>
      <c r="MJ182" s="133"/>
      <c r="MK182" s="133"/>
      <c r="ML182" s="133"/>
      <c r="MM182" s="133"/>
      <c r="MN182" s="133"/>
      <c r="MO182" s="133"/>
      <c r="MP182" s="133"/>
      <c r="MQ182" s="133"/>
      <c r="MR182" s="133"/>
      <c r="MS182" s="133"/>
      <c r="MT182" s="133"/>
      <c r="MU182" s="133"/>
      <c r="MV182" s="133"/>
      <c r="MW182" s="133"/>
      <c r="MX182" s="133"/>
      <c r="MY182" s="133"/>
      <c r="MZ182" s="133"/>
      <c r="NA182" s="133"/>
      <c r="NB182" s="133"/>
      <c r="NC182" s="133"/>
      <c r="ND182" s="133"/>
      <c r="NE182" s="133"/>
      <c r="NF182" s="133"/>
      <c r="NG182" s="133"/>
      <c r="NH182" s="133"/>
      <c r="NI182" s="133"/>
      <c r="NJ182" s="133"/>
      <c r="NK182" s="133"/>
      <c r="NL182" s="133"/>
      <c r="NM182" s="133"/>
      <c r="NN182" s="133"/>
      <c r="NO182" s="133"/>
      <c r="NP182" s="133"/>
      <c r="NQ182" s="133"/>
      <c r="NR182" s="133"/>
      <c r="NS182" s="133"/>
      <c r="NT182" s="133"/>
      <c r="NU182" s="133"/>
      <c r="NV182" s="133"/>
      <c r="NW182" s="133"/>
      <c r="NX182" s="133"/>
      <c r="NY182" s="133"/>
      <c r="NZ182" s="133"/>
      <c r="OA182" s="133"/>
      <c r="OB182" s="133"/>
      <c r="OC182" s="133"/>
      <c r="OD182" s="133"/>
      <c r="OE182" s="133"/>
      <c r="OF182" s="133"/>
      <c r="OG182" s="133"/>
      <c r="OH182" s="133"/>
      <c r="OI182" s="133"/>
      <c r="OJ182" s="133"/>
      <c r="OK182" s="133"/>
      <c r="OL182" s="133"/>
      <c r="OM182" s="133"/>
      <c r="ON182" s="133"/>
      <c r="OO182" s="133"/>
      <c r="OP182" s="133"/>
      <c r="OQ182" s="133"/>
      <c r="OR182" s="133"/>
      <c r="OS182" s="133"/>
      <c r="OT182" s="133"/>
      <c r="OU182" s="133"/>
      <c r="OV182" s="133"/>
      <c r="OW182" s="133"/>
      <c r="OX182" s="133"/>
      <c r="OY182" s="133"/>
      <c r="OZ182" s="133"/>
      <c r="PA182" s="133"/>
      <c r="PB182" s="133"/>
      <c r="PC182" s="133"/>
      <c r="PD182" s="133"/>
      <c r="PE182" s="133"/>
      <c r="PF182" s="133"/>
      <c r="PG182" s="133"/>
      <c r="PH182" s="133"/>
      <c r="PI182" s="133"/>
      <c r="PJ182" s="133"/>
      <c r="PK182" s="133"/>
      <c r="PL182" s="133"/>
      <c r="PM182" s="133"/>
      <c r="PN182" s="133"/>
      <c r="PO182" s="133"/>
      <c r="PP182" s="133"/>
      <c r="PQ182" s="133"/>
      <c r="PR182" s="133"/>
      <c r="PS182" s="133"/>
      <c r="PT182" s="133"/>
      <c r="PU182" s="133"/>
      <c r="PV182" s="133"/>
      <c r="PW182" s="133"/>
      <c r="PX182" s="133"/>
      <c r="PY182" s="133"/>
      <c r="PZ182" s="133"/>
      <c r="QA182" s="133"/>
      <c r="QB182" s="133"/>
      <c r="QC182" s="133"/>
      <c r="QD182" s="133"/>
      <c r="QE182" s="133"/>
      <c r="QF182" s="133"/>
      <c r="QG182" s="133"/>
      <c r="QH182" s="133"/>
      <c r="QI182" s="133"/>
      <c r="QJ182" s="133"/>
      <c r="QK182" s="133"/>
      <c r="QL182" s="133"/>
      <c r="QM182" s="133"/>
      <c r="QN182" s="133"/>
      <c r="QO182" s="133"/>
      <c r="QP182" s="133"/>
      <c r="QQ182" s="133"/>
      <c r="QR182" s="133"/>
      <c r="QS182" s="133"/>
      <c r="QT182" s="133"/>
      <c r="QU182" s="133"/>
      <c r="QV182" s="133"/>
      <c r="QW182" s="133"/>
      <c r="QX182" s="133"/>
      <c r="QY182" s="133"/>
      <c r="QZ182" s="133"/>
      <c r="RA182" s="133"/>
      <c r="RB182" s="133"/>
      <c r="RC182" s="133"/>
      <c r="RD182" s="133"/>
      <c r="RE182" s="133"/>
      <c r="RF182" s="133"/>
      <c r="RG182" s="133"/>
      <c r="RH182" s="133"/>
      <c r="RI182" s="133"/>
      <c r="RJ182" s="133"/>
      <c r="RK182" s="133"/>
      <c r="RL182" s="133"/>
      <c r="RM182" s="133"/>
      <c r="RN182" s="133"/>
      <c r="RO182" s="133"/>
      <c r="RP182" s="133"/>
      <c r="RQ182" s="133"/>
      <c r="RR182" s="133"/>
      <c r="RS182" s="133"/>
      <c r="RT182" s="133"/>
      <c r="RU182" s="133"/>
      <c r="RV182" s="133"/>
      <c r="RW182" s="133"/>
      <c r="RX182" s="133"/>
      <c r="RY182" s="133"/>
      <c r="RZ182" s="133"/>
      <c r="SA182" s="133"/>
      <c r="SB182" s="133"/>
      <c r="SC182" s="133"/>
      <c r="SD182" s="133"/>
      <c r="SE182" s="133"/>
      <c r="SF182" s="133"/>
      <c r="SG182" s="133"/>
      <c r="SH182" s="133"/>
      <c r="SI182" s="133"/>
      <c r="SJ182" s="133"/>
      <c r="SK182" s="133"/>
      <c r="SL182" s="133"/>
      <c r="SM182" s="133"/>
      <c r="SN182" s="133"/>
      <c r="SO182" s="133"/>
      <c r="SP182" s="133"/>
      <c r="SQ182" s="133"/>
      <c r="SR182" s="133"/>
      <c r="SS182" s="133"/>
      <c r="ST182" s="133"/>
      <c r="SU182" s="133"/>
      <c r="SV182" s="133"/>
      <c r="SW182" s="133"/>
      <c r="SX182" s="133"/>
      <c r="SY182" s="133"/>
      <c r="SZ182" s="133"/>
      <c r="TA182" s="133"/>
      <c r="TB182" s="133"/>
      <c r="TC182" s="133"/>
      <c r="TD182" s="133"/>
      <c r="TE182" s="133"/>
      <c r="TF182" s="133"/>
      <c r="TG182" s="133"/>
      <c r="TH182" s="133"/>
      <c r="TI182" s="133"/>
      <c r="TJ182" s="133"/>
      <c r="TK182" s="133"/>
      <c r="TL182" s="133"/>
      <c r="TM182" s="133"/>
      <c r="TN182" s="133"/>
      <c r="TO182" s="133"/>
      <c r="TP182" s="133"/>
      <c r="TQ182" s="133"/>
      <c r="TR182" s="133"/>
      <c r="TS182" s="133"/>
      <c r="TT182" s="133"/>
      <c r="TU182" s="133"/>
      <c r="TV182" s="133"/>
      <c r="TW182" s="133"/>
      <c r="TX182" s="133"/>
      <c r="TY182" s="133"/>
      <c r="TZ182" s="133"/>
      <c r="UA182" s="133"/>
      <c r="UB182" s="133"/>
      <c r="UC182" s="133"/>
      <c r="UD182" s="133"/>
      <c r="UE182" s="133"/>
      <c r="UF182" s="133"/>
      <c r="UG182" s="133"/>
      <c r="UH182" s="133"/>
      <c r="UI182" s="133"/>
      <c r="UJ182" s="133"/>
      <c r="UK182" s="133"/>
      <c r="UL182" s="133"/>
      <c r="UM182" s="133"/>
      <c r="UN182" s="133"/>
      <c r="UO182" s="133"/>
      <c r="UP182" s="133"/>
      <c r="UQ182" s="133"/>
      <c r="UR182" s="133"/>
      <c r="US182" s="133"/>
      <c r="UT182" s="133"/>
      <c r="UU182" s="133"/>
      <c r="UV182" s="133"/>
      <c r="UW182" s="133"/>
      <c r="UX182" s="133"/>
      <c r="UY182" s="133"/>
      <c r="UZ182" s="133"/>
      <c r="VA182" s="133"/>
      <c r="VB182" s="133"/>
      <c r="VC182" s="133"/>
      <c r="VD182" s="133"/>
      <c r="VE182" s="133"/>
      <c r="VF182" s="133"/>
      <c r="VG182" s="133"/>
      <c r="VH182" s="133"/>
      <c r="VI182" s="133"/>
      <c r="VJ182" s="133"/>
      <c r="VK182" s="133"/>
      <c r="VL182" s="133"/>
      <c r="VM182" s="133"/>
      <c r="VN182" s="133"/>
      <c r="VO182" s="133"/>
      <c r="VP182" s="133"/>
      <c r="VQ182" s="133"/>
      <c r="VR182" s="133"/>
      <c r="VS182" s="133"/>
      <c r="VT182" s="133"/>
      <c r="VU182" s="133"/>
      <c r="VV182" s="133"/>
      <c r="VW182" s="133"/>
      <c r="VX182" s="133"/>
      <c r="VY182" s="133"/>
      <c r="VZ182" s="133"/>
      <c r="WA182" s="133"/>
      <c r="WB182" s="133"/>
      <c r="WC182" s="133"/>
      <c r="WD182" s="133"/>
      <c r="WE182" s="133"/>
      <c r="WF182" s="133"/>
      <c r="WG182" s="133"/>
      <c r="WH182" s="133"/>
      <c r="WI182" s="133"/>
      <c r="WJ182" s="133"/>
      <c r="WK182" s="133"/>
      <c r="WL182" s="133"/>
      <c r="WM182" s="133"/>
      <c r="WN182" s="133"/>
      <c r="WO182" s="133"/>
      <c r="WP182" s="133"/>
      <c r="WQ182" s="133"/>
      <c r="WR182" s="133"/>
      <c r="WS182" s="133"/>
      <c r="WT182" s="133"/>
      <c r="WU182" s="133"/>
      <c r="WV182" s="133"/>
      <c r="WW182" s="133"/>
      <c r="WX182" s="133"/>
      <c r="WY182" s="133"/>
      <c r="WZ182" s="133"/>
      <c r="XA182" s="133"/>
      <c r="XB182" s="133"/>
      <c r="XC182" s="133"/>
      <c r="XD182" s="133"/>
      <c r="XE182" s="133"/>
      <c r="XF182" s="133"/>
      <c r="XG182" s="133"/>
      <c r="XH182" s="133"/>
      <c r="XI182" s="133"/>
      <c r="XJ182" s="133"/>
      <c r="XK182" s="133"/>
      <c r="XL182" s="133"/>
      <c r="XM182" s="133"/>
      <c r="XN182" s="133"/>
      <c r="XO182" s="133"/>
      <c r="XP182" s="133"/>
      <c r="XQ182" s="133"/>
      <c r="XR182" s="133"/>
      <c r="XS182" s="133"/>
      <c r="XT182" s="133"/>
      <c r="XU182" s="133"/>
      <c r="XV182" s="133"/>
      <c r="XW182" s="133"/>
      <c r="XX182" s="133"/>
      <c r="XY182" s="133"/>
      <c r="XZ182" s="133"/>
      <c r="YA182" s="133"/>
      <c r="YB182" s="133"/>
      <c r="YC182" s="133"/>
      <c r="YD182" s="133"/>
      <c r="YE182" s="133"/>
      <c r="YF182" s="133"/>
      <c r="YG182" s="133"/>
      <c r="YH182" s="133"/>
      <c r="YI182" s="133"/>
      <c r="YJ182" s="133"/>
      <c r="YK182" s="133"/>
      <c r="YL182" s="133"/>
      <c r="YM182" s="133"/>
      <c r="YN182" s="133"/>
      <c r="YO182" s="133"/>
      <c r="YP182" s="133"/>
      <c r="YQ182" s="133"/>
      <c r="YR182" s="133"/>
      <c r="YS182" s="133"/>
      <c r="YT182" s="133"/>
      <c r="YU182" s="133"/>
      <c r="YV182" s="133"/>
      <c r="YW182" s="133"/>
      <c r="YX182" s="133"/>
      <c r="YY182" s="133"/>
      <c r="YZ182" s="133"/>
      <c r="ZA182" s="133"/>
      <c r="ZB182" s="133"/>
      <c r="ZC182" s="133"/>
      <c r="ZD182" s="133"/>
      <c r="ZE182" s="133"/>
      <c r="ZF182" s="133"/>
      <c r="ZG182" s="133"/>
      <c r="ZH182" s="133"/>
      <c r="ZI182" s="133"/>
      <c r="ZJ182" s="133"/>
      <c r="ZK182" s="133"/>
      <c r="ZL182" s="133"/>
      <c r="ZM182" s="133"/>
      <c r="ZN182" s="133"/>
      <c r="ZO182" s="133"/>
      <c r="ZP182" s="133"/>
      <c r="ZQ182" s="133"/>
      <c r="ZR182" s="133"/>
      <c r="ZS182" s="133"/>
      <c r="ZT182" s="133"/>
      <c r="ZU182" s="133"/>
      <c r="ZV182" s="133"/>
      <c r="ZW182" s="133"/>
      <c r="ZX182" s="133"/>
      <c r="ZY182" s="133"/>
      <c r="ZZ182" s="133"/>
      <c r="AAA182" s="133"/>
      <c r="AAB182" s="133"/>
      <c r="AAC182" s="133"/>
      <c r="AAD182" s="133"/>
      <c r="AAE182" s="133"/>
      <c r="AAF182" s="133"/>
      <c r="AAG182" s="133"/>
      <c r="AAH182" s="133"/>
      <c r="AAI182" s="133"/>
      <c r="AAJ182" s="133"/>
      <c r="AAK182" s="133"/>
      <c r="AAL182" s="133"/>
      <c r="AAM182" s="133"/>
      <c r="AAN182" s="133"/>
      <c r="AAO182" s="133"/>
      <c r="AAP182" s="133"/>
      <c r="AAQ182" s="133"/>
      <c r="AAR182" s="133"/>
      <c r="AAS182" s="133"/>
      <c r="AAT182" s="133"/>
      <c r="AAU182" s="133"/>
      <c r="AAV182" s="133"/>
      <c r="AAW182" s="133"/>
      <c r="AAX182" s="133"/>
      <c r="AAY182" s="133"/>
      <c r="AAZ182" s="133"/>
      <c r="ABA182" s="133"/>
      <c r="ABB182" s="133"/>
      <c r="ABC182" s="133"/>
      <c r="ABD182" s="133"/>
      <c r="ABE182" s="133"/>
      <c r="ABF182" s="133"/>
      <c r="ABG182" s="133"/>
      <c r="ABH182" s="133"/>
      <c r="ABI182" s="133"/>
      <c r="ABJ182" s="133"/>
      <c r="ABK182" s="133"/>
      <c r="ABL182" s="133"/>
      <c r="ABM182" s="133"/>
      <c r="ABN182" s="133"/>
      <c r="ABO182" s="133"/>
      <c r="ABP182" s="133"/>
      <c r="ABQ182" s="133"/>
      <c r="ABR182" s="133"/>
      <c r="ABS182" s="133"/>
      <c r="ABT182" s="133"/>
      <c r="ABU182" s="133"/>
      <c r="ABV182" s="133"/>
      <c r="ABW182" s="133"/>
      <c r="ABX182" s="133"/>
      <c r="ABY182" s="133"/>
      <c r="ABZ182" s="133"/>
      <c r="ACA182" s="133"/>
      <c r="ACB182" s="133"/>
      <c r="ACC182" s="133"/>
      <c r="ACD182" s="133"/>
      <c r="ACE182" s="133"/>
      <c r="ACF182" s="133"/>
      <c r="ACG182" s="133"/>
      <c r="ACH182" s="133"/>
      <c r="ACI182" s="133"/>
      <c r="ACJ182" s="133"/>
      <c r="ACK182" s="133"/>
      <c r="ACL182" s="133"/>
      <c r="ACM182" s="133"/>
      <c r="ACN182" s="133"/>
      <c r="ACO182" s="133"/>
      <c r="ACP182" s="133"/>
      <c r="ACQ182" s="133"/>
      <c r="ACR182" s="133"/>
      <c r="ACS182" s="133"/>
      <c r="ACT182" s="133"/>
      <c r="ACU182" s="133"/>
      <c r="ACV182" s="133"/>
      <c r="ACW182" s="133"/>
      <c r="ACX182" s="133"/>
      <c r="ACY182" s="133"/>
      <c r="ACZ182" s="133"/>
      <c r="ADA182" s="133"/>
      <c r="ADB182" s="133"/>
      <c r="ADC182" s="133"/>
      <c r="ADD182" s="133"/>
      <c r="ADE182" s="133"/>
      <c r="ADF182" s="133"/>
      <c r="ADG182" s="133"/>
      <c r="ADH182" s="133"/>
      <c r="ADI182" s="133"/>
      <c r="ADJ182" s="133"/>
      <c r="ADK182" s="133"/>
      <c r="ADL182" s="133"/>
      <c r="ADM182" s="133"/>
      <c r="ADN182" s="133"/>
      <c r="ADO182" s="133"/>
      <c r="ADP182" s="133"/>
      <c r="ADQ182" s="133"/>
      <c r="ADR182" s="133"/>
      <c r="ADS182" s="133"/>
      <c r="ADT182" s="133"/>
      <c r="ADU182" s="133"/>
      <c r="ADV182" s="133"/>
      <c r="ADW182" s="133"/>
      <c r="ADX182" s="133"/>
      <c r="ADY182" s="133"/>
      <c r="ADZ182" s="133"/>
      <c r="AEA182" s="133"/>
      <c r="AEB182" s="133"/>
      <c r="AEC182" s="133"/>
      <c r="AED182" s="133"/>
      <c r="AEE182" s="133"/>
      <c r="AEF182" s="133"/>
      <c r="AEG182" s="133"/>
      <c r="AEH182" s="133"/>
      <c r="AEI182" s="133"/>
      <c r="AEJ182" s="133"/>
      <c r="AEK182" s="133"/>
      <c r="AEL182" s="133"/>
      <c r="AEM182" s="133"/>
      <c r="AEN182" s="133"/>
      <c r="AEO182" s="133"/>
      <c r="AEP182" s="133"/>
      <c r="AEQ182" s="133"/>
      <c r="AER182" s="133"/>
      <c r="AES182" s="133"/>
      <c r="AET182" s="133"/>
      <c r="AEU182" s="133"/>
      <c r="AEV182" s="133"/>
      <c r="AEW182" s="133"/>
      <c r="AEX182" s="133"/>
      <c r="AEY182" s="133"/>
      <c r="AEZ182" s="133"/>
      <c r="AFA182" s="133"/>
      <c r="AFB182" s="133"/>
      <c r="AFC182" s="133"/>
      <c r="AFD182" s="133"/>
      <c r="AFE182" s="133"/>
      <c r="AFF182" s="133"/>
      <c r="AFG182" s="133"/>
      <c r="AFH182" s="133"/>
      <c r="AFI182" s="133"/>
      <c r="AFJ182" s="133"/>
      <c r="AFK182" s="133"/>
      <c r="AFL182" s="133"/>
      <c r="AFM182" s="133"/>
      <c r="AFN182" s="133"/>
      <c r="AFO182" s="133"/>
      <c r="AFP182" s="133"/>
      <c r="AFQ182" s="133"/>
      <c r="AFR182" s="133"/>
      <c r="AFS182" s="133"/>
      <c r="AFT182" s="133"/>
      <c r="AFU182" s="133"/>
      <c r="AFV182" s="133"/>
      <c r="AFW182" s="133"/>
      <c r="AFX182" s="133"/>
      <c r="AFY182" s="133"/>
      <c r="AFZ182" s="133"/>
      <c r="AGA182" s="133"/>
      <c r="AGB182" s="133"/>
      <c r="AGC182" s="133"/>
      <c r="AGD182" s="133"/>
      <c r="AGE182" s="133"/>
      <c r="AGF182" s="133"/>
      <c r="AGG182" s="133"/>
      <c r="AGH182" s="133"/>
      <c r="AGI182" s="133"/>
      <c r="AGJ182" s="133"/>
      <c r="AGK182" s="133"/>
      <c r="AGL182" s="133"/>
      <c r="AGM182" s="133"/>
      <c r="AGN182" s="133"/>
      <c r="AGO182" s="133"/>
      <c r="AGP182" s="133"/>
      <c r="AGQ182" s="133"/>
      <c r="AGR182" s="133"/>
      <c r="AGS182" s="133"/>
      <c r="AGT182" s="133"/>
      <c r="AGU182" s="133"/>
      <c r="AGV182" s="133"/>
      <c r="AGW182" s="133"/>
      <c r="AGX182" s="133"/>
      <c r="AGY182" s="133"/>
      <c r="AGZ182" s="133"/>
      <c r="AHA182" s="133"/>
      <c r="AHB182" s="133"/>
      <c r="AHC182" s="133"/>
      <c r="AHD182" s="133"/>
      <c r="AHE182" s="133"/>
      <c r="AHF182" s="133"/>
      <c r="AHG182" s="133"/>
      <c r="AHH182" s="133"/>
      <c r="AHI182" s="133"/>
      <c r="AHJ182" s="133"/>
      <c r="AHK182" s="133"/>
      <c r="AHL182" s="133"/>
      <c r="AHM182" s="133"/>
      <c r="AHN182" s="133"/>
      <c r="AHO182" s="133"/>
      <c r="AHP182" s="133"/>
      <c r="AHQ182" s="133"/>
      <c r="AHR182" s="133"/>
      <c r="AHS182" s="133"/>
      <c r="AHT182" s="133"/>
      <c r="AHU182" s="133"/>
      <c r="AHV182" s="133"/>
      <c r="AHW182" s="133"/>
      <c r="AHX182" s="133"/>
      <c r="AHY182" s="133"/>
      <c r="AHZ182" s="133"/>
      <c r="AIA182" s="133"/>
      <c r="AIB182" s="133"/>
      <c r="AIC182" s="133"/>
      <c r="AID182" s="133"/>
      <c r="AIE182" s="133"/>
      <c r="AIF182" s="133"/>
      <c r="AIG182" s="133"/>
      <c r="AIH182" s="133"/>
      <c r="AII182" s="133"/>
      <c r="AIJ182" s="133"/>
      <c r="AIK182" s="133"/>
      <c r="AIL182" s="133"/>
      <c r="AIM182" s="133"/>
      <c r="AIN182" s="133"/>
      <c r="AIO182" s="133"/>
      <c r="AIP182" s="133"/>
      <c r="AIQ182" s="133"/>
      <c r="AIR182" s="133"/>
      <c r="AIS182" s="133"/>
      <c r="AIT182" s="133"/>
      <c r="AIU182" s="133"/>
      <c r="AIV182" s="133"/>
      <c r="AIW182" s="133"/>
      <c r="AIX182" s="133"/>
      <c r="AIY182" s="133"/>
      <c r="AIZ182" s="133"/>
      <c r="AJA182" s="133"/>
      <c r="AJB182" s="133"/>
      <c r="AJC182" s="133"/>
      <c r="AJD182" s="133"/>
      <c r="AJE182" s="133"/>
      <c r="AJF182" s="133"/>
      <c r="AJG182" s="133"/>
      <c r="AJH182" s="133"/>
      <c r="AJI182" s="133"/>
      <c r="AJJ182" s="133"/>
      <c r="AJK182" s="133"/>
      <c r="AJL182" s="133"/>
      <c r="AJM182" s="133"/>
      <c r="AJN182" s="133"/>
      <c r="AJO182" s="133"/>
      <c r="AJP182" s="133"/>
      <c r="AJQ182" s="133"/>
      <c r="AJR182" s="133"/>
      <c r="AJS182" s="133"/>
      <c r="AJT182" s="133"/>
      <c r="AJU182" s="133"/>
      <c r="AJV182" s="133"/>
      <c r="AJW182" s="133"/>
      <c r="AJX182" s="133"/>
      <c r="AJY182" s="133"/>
      <c r="AJZ182" s="133"/>
      <c r="AKA182" s="133"/>
      <c r="AKB182" s="133"/>
      <c r="AKC182" s="133"/>
      <c r="AKD182" s="133"/>
      <c r="AKE182" s="133"/>
      <c r="AKF182" s="133"/>
      <c r="AKG182" s="133"/>
      <c r="AKH182" s="133"/>
      <c r="AKI182" s="133"/>
      <c r="AKJ182" s="133"/>
      <c r="AKK182" s="133"/>
      <c r="AKL182" s="133"/>
      <c r="AKM182" s="133"/>
      <c r="AKN182" s="133"/>
      <c r="AKO182" s="133"/>
      <c r="AKP182" s="133"/>
      <c r="AKQ182" s="133"/>
      <c r="AKR182" s="133"/>
      <c r="AKS182" s="133"/>
      <c r="AKT182" s="133"/>
      <c r="AKU182" s="133"/>
      <c r="AKV182" s="133"/>
      <c r="AKW182" s="133"/>
      <c r="AKX182" s="133"/>
      <c r="AKY182" s="133"/>
      <c r="AKZ182" s="133"/>
      <c r="ALA182" s="133"/>
      <c r="ALB182" s="133"/>
      <c r="ALC182" s="133"/>
      <c r="ALD182" s="133"/>
      <c r="ALE182" s="133"/>
      <c r="ALF182" s="133"/>
      <c r="ALG182" s="133"/>
      <c r="ALH182" s="133"/>
      <c r="ALI182" s="133"/>
      <c r="ALJ182" s="133"/>
      <c r="ALK182" s="133"/>
      <c r="ALL182" s="133"/>
      <c r="ALM182" s="133"/>
      <c r="ALN182" s="133"/>
      <c r="ALO182" s="133"/>
      <c r="ALP182" s="133"/>
      <c r="ALQ182" s="133"/>
      <c r="ALR182" s="133"/>
      <c r="ALS182" s="133"/>
      <c r="ALT182" s="133"/>
      <c r="ALU182" s="133"/>
      <c r="ALV182" s="133"/>
      <c r="ALW182" s="133"/>
      <c r="ALX182" s="133"/>
      <c r="ALY182" s="133"/>
      <c r="ALZ182" s="133"/>
      <c r="AMA182" s="133"/>
      <c r="AMB182" s="133"/>
      <c r="AMC182" s="133"/>
      <c r="AMD182" s="133"/>
      <c r="AME182" s="133"/>
      <c r="AMF182" s="133"/>
      <c r="AMG182" s="133"/>
      <c r="AMH182" s="133"/>
      <c r="AMI182" s="133"/>
      <c r="AMJ182" s="133"/>
      <c r="AMK182" s="133"/>
      <c r="AML182" s="133"/>
      <c r="AMM182" s="133"/>
      <c r="AMN182" s="133"/>
      <c r="AMO182" s="133"/>
      <c r="AMP182" s="133"/>
      <c r="AMQ182" s="133"/>
      <c r="AMR182" s="133"/>
      <c r="AMS182" s="133"/>
      <c r="AMT182" s="133"/>
      <c r="AMU182" s="133"/>
      <c r="AMV182" s="133"/>
      <c r="AMW182" s="133"/>
      <c r="AMX182" s="133"/>
      <c r="AMY182" s="133"/>
      <c r="AMZ182" s="133"/>
      <c r="ANA182" s="133"/>
      <c r="ANB182" s="133"/>
      <c r="ANC182" s="133"/>
      <c r="AND182" s="133"/>
      <c r="ANE182" s="133"/>
      <c r="ANF182" s="133"/>
      <c r="ANG182" s="133"/>
      <c r="ANH182" s="133"/>
      <c r="ANI182" s="133"/>
      <c r="ANJ182" s="133"/>
      <c r="ANK182" s="133"/>
      <c r="ANL182" s="133"/>
      <c r="ANM182" s="133"/>
      <c r="ANN182" s="133"/>
      <c r="ANO182" s="133"/>
      <c r="ANP182" s="133"/>
      <c r="ANQ182" s="133"/>
      <c r="ANR182" s="133"/>
      <c r="ANS182" s="133"/>
      <c r="ANT182" s="133"/>
      <c r="ANU182" s="133"/>
      <c r="ANV182" s="133"/>
      <c r="ANW182" s="133"/>
      <c r="ANX182" s="133"/>
      <c r="ANY182" s="133"/>
      <c r="ANZ182" s="133"/>
      <c r="AOA182" s="133"/>
      <c r="AOB182" s="133"/>
      <c r="AOC182" s="133"/>
      <c r="AOD182" s="133"/>
      <c r="AOE182" s="133"/>
      <c r="AOF182" s="133"/>
      <c r="AOG182" s="133"/>
      <c r="AOH182" s="133"/>
      <c r="AOI182" s="133"/>
      <c r="AOJ182" s="133"/>
      <c r="AOK182" s="133"/>
      <c r="AOL182" s="133"/>
      <c r="AOM182" s="133"/>
      <c r="AON182" s="133"/>
      <c r="AOO182" s="133"/>
      <c r="AOP182" s="133"/>
      <c r="AOQ182" s="133"/>
      <c r="AOR182" s="133"/>
      <c r="AOS182" s="133"/>
      <c r="AOT182" s="133"/>
      <c r="AOU182" s="133"/>
      <c r="AOV182" s="133"/>
      <c r="AOW182" s="133"/>
      <c r="AOX182" s="133"/>
      <c r="AOY182" s="133"/>
      <c r="AOZ182" s="133"/>
      <c r="APA182" s="133"/>
      <c r="APB182" s="133"/>
      <c r="APC182" s="133"/>
      <c r="APD182" s="133"/>
      <c r="APE182" s="133"/>
      <c r="APF182" s="133"/>
      <c r="APG182" s="133"/>
      <c r="APH182" s="133"/>
      <c r="API182" s="133"/>
      <c r="APJ182" s="133"/>
      <c r="APK182" s="133"/>
      <c r="APL182" s="133"/>
      <c r="APM182" s="133"/>
      <c r="APN182" s="133"/>
      <c r="APO182" s="133"/>
      <c r="APP182" s="133"/>
      <c r="APQ182" s="133"/>
      <c r="APR182" s="133"/>
      <c r="APS182" s="133"/>
      <c r="APT182" s="133"/>
      <c r="APU182" s="133"/>
      <c r="APV182" s="133"/>
      <c r="APW182" s="133"/>
      <c r="APX182" s="133"/>
      <c r="APY182" s="133"/>
      <c r="APZ182" s="133"/>
      <c r="AQA182" s="133"/>
      <c r="AQB182" s="133"/>
      <c r="AQC182" s="133"/>
      <c r="AQD182" s="133"/>
      <c r="AQE182" s="133"/>
      <c r="AQF182" s="133"/>
      <c r="AQG182" s="133"/>
      <c r="AQH182" s="133"/>
      <c r="AQI182" s="133"/>
      <c r="AQJ182" s="133"/>
      <c r="AQK182" s="133"/>
      <c r="AQL182" s="133"/>
      <c r="AQM182" s="133"/>
      <c r="AQN182" s="133"/>
      <c r="AQO182" s="133"/>
      <c r="AQP182" s="133"/>
      <c r="AQQ182" s="133"/>
      <c r="AQR182" s="133"/>
      <c r="AQS182" s="133"/>
      <c r="AQT182" s="133"/>
      <c r="AQU182" s="133"/>
      <c r="AQV182" s="133"/>
      <c r="AQW182" s="133"/>
      <c r="AQX182" s="133"/>
      <c r="AQY182" s="133"/>
      <c r="AQZ182" s="133"/>
      <c r="ARA182" s="133"/>
      <c r="ARB182" s="133"/>
      <c r="ARC182" s="133"/>
      <c r="ARD182" s="133"/>
      <c r="ARE182" s="133"/>
      <c r="ARF182" s="133"/>
      <c r="ARG182" s="133"/>
      <c r="ARH182" s="133"/>
      <c r="ARI182" s="133"/>
      <c r="ARJ182" s="133"/>
      <c r="ARK182" s="133"/>
      <c r="ARL182" s="133"/>
      <c r="ARM182" s="133"/>
      <c r="ARN182" s="133"/>
      <c r="ARO182" s="133"/>
      <c r="ARP182" s="133"/>
      <c r="ARQ182" s="133"/>
      <c r="ARR182" s="133"/>
      <c r="ARS182" s="133"/>
      <c r="ART182" s="133"/>
      <c r="ARU182" s="133"/>
      <c r="ARV182" s="133"/>
      <c r="ARW182" s="133"/>
      <c r="ARX182" s="133"/>
      <c r="ARY182" s="133"/>
      <c r="ARZ182" s="133"/>
      <c r="ASA182" s="133"/>
      <c r="ASB182" s="133"/>
      <c r="ASC182" s="133"/>
      <c r="ASD182" s="133"/>
      <c r="ASE182" s="133"/>
      <c r="ASF182" s="133"/>
      <c r="ASG182" s="133"/>
      <c r="ASH182" s="133"/>
      <c r="ASI182" s="133"/>
      <c r="ASJ182" s="133"/>
      <c r="ASK182" s="133"/>
      <c r="ASL182" s="133"/>
      <c r="ASM182" s="133"/>
      <c r="ASN182" s="133"/>
      <c r="ASO182" s="133"/>
      <c r="ASP182" s="133"/>
      <c r="ASQ182" s="133"/>
      <c r="ASR182" s="133"/>
      <c r="ASS182" s="133"/>
      <c r="AST182" s="133"/>
      <c r="ASU182" s="133"/>
      <c r="ASV182" s="133"/>
      <c r="ASW182" s="133"/>
      <c r="ASX182" s="133"/>
      <c r="ASY182" s="133"/>
      <c r="ASZ182" s="133"/>
      <c r="ATA182" s="133"/>
      <c r="ATB182" s="133"/>
      <c r="ATC182" s="133"/>
      <c r="ATD182" s="133"/>
      <c r="ATE182" s="133"/>
      <c r="ATF182" s="133"/>
      <c r="ATG182" s="133"/>
      <c r="ATH182" s="133"/>
      <c r="ATI182" s="133"/>
      <c r="ATJ182" s="133"/>
      <c r="ATK182" s="133"/>
      <c r="ATL182" s="133"/>
      <c r="ATM182" s="133"/>
      <c r="ATN182" s="133"/>
      <c r="ATO182" s="133"/>
      <c r="ATP182" s="133"/>
      <c r="ATQ182" s="133"/>
      <c r="ATR182" s="133"/>
      <c r="ATS182" s="133"/>
      <c r="ATT182" s="133"/>
      <c r="ATU182" s="133"/>
      <c r="ATV182" s="133"/>
      <c r="ATW182" s="133"/>
      <c r="ATX182" s="133"/>
      <c r="ATY182" s="133"/>
      <c r="ATZ182" s="133"/>
      <c r="AUA182" s="133"/>
      <c r="AUB182" s="133"/>
      <c r="AUC182" s="133"/>
      <c r="AUD182" s="133"/>
      <c r="AUE182" s="133"/>
      <c r="AUF182" s="133"/>
      <c r="AUG182" s="133"/>
      <c r="AUH182" s="133"/>
      <c r="AUI182" s="133"/>
      <c r="AUJ182" s="133"/>
      <c r="AUK182" s="133"/>
      <c r="AUL182" s="133"/>
      <c r="AUM182" s="133"/>
      <c r="AUN182" s="133"/>
      <c r="AUO182" s="133"/>
      <c r="AUP182" s="133"/>
      <c r="AUQ182" s="133"/>
      <c r="AUR182" s="133"/>
      <c r="AUS182" s="133"/>
      <c r="AUT182" s="133"/>
      <c r="AUU182" s="133"/>
      <c r="AUV182" s="133"/>
      <c r="AUW182" s="133"/>
      <c r="AUX182" s="133"/>
      <c r="AUY182" s="133"/>
      <c r="AUZ182" s="133"/>
      <c r="AVA182" s="133"/>
      <c r="AVB182" s="133"/>
      <c r="AVC182" s="133"/>
      <c r="AVD182" s="133"/>
      <c r="AVE182" s="133"/>
      <c r="AVF182" s="133"/>
      <c r="AVG182" s="133"/>
      <c r="AVH182" s="133"/>
      <c r="AVI182" s="133"/>
      <c r="AVJ182" s="133"/>
      <c r="AVK182" s="133"/>
      <c r="AVL182" s="133"/>
      <c r="AVM182" s="133"/>
      <c r="AVN182" s="133"/>
      <c r="AVO182" s="133"/>
      <c r="AVP182" s="133"/>
      <c r="AVQ182" s="133"/>
      <c r="AVR182" s="133"/>
      <c r="AVS182" s="133"/>
      <c r="AVT182" s="133"/>
      <c r="AVU182" s="133"/>
      <c r="AVV182" s="133"/>
      <c r="AVW182" s="133"/>
      <c r="AVX182" s="133"/>
      <c r="AVY182" s="133"/>
      <c r="AVZ182" s="133"/>
      <c r="AWA182" s="133"/>
      <c r="AWB182" s="133"/>
      <c r="AWC182" s="133"/>
      <c r="AWD182" s="133"/>
      <c r="AWE182" s="133"/>
      <c r="AWF182" s="133"/>
      <c r="AWG182" s="133"/>
      <c r="AWH182" s="133"/>
      <c r="AWI182" s="133"/>
      <c r="AWJ182" s="133"/>
      <c r="AWK182" s="133"/>
      <c r="AWL182" s="133"/>
      <c r="AWM182" s="133"/>
      <c r="AWN182" s="133"/>
      <c r="AWO182" s="133"/>
      <c r="AWP182" s="133"/>
      <c r="AWQ182" s="133"/>
      <c r="AWR182" s="133"/>
      <c r="AWS182" s="133"/>
      <c r="AWT182" s="133"/>
      <c r="AWU182" s="133"/>
      <c r="AWV182" s="133"/>
      <c r="AWW182" s="133"/>
      <c r="AWX182" s="133"/>
      <c r="AWY182" s="133"/>
      <c r="AWZ182" s="133"/>
      <c r="AXA182" s="133"/>
      <c r="AXB182" s="133"/>
      <c r="AXC182" s="133"/>
      <c r="AXD182" s="133"/>
      <c r="AXE182" s="133"/>
      <c r="AXF182" s="133"/>
      <c r="AXG182" s="133"/>
      <c r="AXH182" s="133"/>
      <c r="AXI182" s="133"/>
      <c r="AXJ182" s="133"/>
      <c r="AXK182" s="133"/>
      <c r="AXL182" s="133"/>
      <c r="AXM182" s="133"/>
      <c r="AXN182" s="133"/>
      <c r="AXO182" s="133"/>
      <c r="AXP182" s="133"/>
      <c r="AXQ182" s="133"/>
      <c r="AXR182" s="133"/>
      <c r="AXS182" s="133"/>
      <c r="AXT182" s="133"/>
      <c r="AXU182" s="133"/>
      <c r="AXV182" s="133"/>
      <c r="AXW182" s="133"/>
      <c r="AXX182" s="133"/>
      <c r="AXY182" s="133"/>
      <c r="AXZ182" s="133"/>
      <c r="AYA182" s="133"/>
      <c r="AYB182" s="133"/>
      <c r="AYC182" s="133"/>
      <c r="AYD182" s="133"/>
      <c r="AYE182" s="133"/>
      <c r="AYF182" s="133"/>
      <c r="AYG182" s="133"/>
      <c r="AYH182" s="133"/>
      <c r="AYI182" s="133"/>
      <c r="AYJ182" s="133"/>
      <c r="AYK182" s="133"/>
      <c r="AYL182" s="133"/>
      <c r="AYM182" s="133"/>
      <c r="AYN182" s="133"/>
      <c r="AYO182" s="133"/>
      <c r="AYP182" s="133"/>
      <c r="AYQ182" s="133"/>
      <c r="AYR182" s="133"/>
      <c r="AYS182" s="133"/>
      <c r="AYT182" s="133"/>
      <c r="AYU182" s="133"/>
      <c r="AYV182" s="133"/>
      <c r="AYW182" s="133"/>
      <c r="AYX182" s="133"/>
      <c r="AYY182" s="133"/>
      <c r="AYZ182" s="133"/>
      <c r="AZA182" s="133"/>
      <c r="AZB182" s="133"/>
      <c r="AZC182" s="133"/>
      <c r="AZD182" s="133"/>
      <c r="AZE182" s="133"/>
      <c r="AZF182" s="133"/>
      <c r="AZG182" s="133"/>
      <c r="AZH182" s="133"/>
      <c r="AZI182" s="133"/>
      <c r="AZJ182" s="133"/>
      <c r="AZK182" s="133"/>
      <c r="AZL182" s="133"/>
      <c r="AZM182" s="133"/>
      <c r="AZN182" s="133"/>
      <c r="AZO182" s="133"/>
      <c r="AZP182" s="133"/>
      <c r="AZQ182" s="133"/>
      <c r="AZR182" s="133"/>
      <c r="AZS182" s="133"/>
      <c r="AZT182" s="133"/>
      <c r="AZU182" s="133"/>
      <c r="AZV182" s="133"/>
      <c r="AZW182" s="133"/>
      <c r="AZX182" s="133"/>
      <c r="AZY182" s="133"/>
      <c r="AZZ182" s="133"/>
      <c r="BAA182" s="133"/>
      <c r="BAB182" s="133"/>
      <c r="BAC182" s="133"/>
      <c r="BAD182" s="133"/>
      <c r="BAE182" s="133"/>
      <c r="BAF182" s="133"/>
      <c r="BAG182" s="133"/>
      <c r="BAH182" s="133"/>
      <c r="BAI182" s="133"/>
      <c r="BAJ182" s="133"/>
      <c r="BAK182" s="133"/>
      <c r="BAL182" s="133"/>
      <c r="BAM182" s="133"/>
      <c r="BAN182" s="133"/>
      <c r="BAO182" s="133"/>
      <c r="BAP182" s="133"/>
      <c r="BAQ182" s="133"/>
      <c r="BAR182" s="133"/>
      <c r="BAS182" s="133"/>
      <c r="BAT182" s="133"/>
      <c r="BAU182" s="133"/>
      <c r="BAV182" s="133"/>
      <c r="BAW182" s="133"/>
      <c r="BAX182" s="133"/>
      <c r="BAY182" s="133"/>
      <c r="BAZ182" s="133"/>
      <c r="BBA182" s="133"/>
      <c r="BBB182" s="133"/>
      <c r="BBC182" s="133"/>
      <c r="BBD182" s="133"/>
      <c r="BBE182" s="133"/>
      <c r="BBF182" s="133"/>
      <c r="BBG182" s="133"/>
      <c r="BBH182" s="133"/>
      <c r="BBI182" s="133"/>
      <c r="BBJ182" s="133"/>
      <c r="BBK182" s="133"/>
      <c r="BBL182" s="133"/>
      <c r="BBM182" s="133"/>
      <c r="BBN182" s="133"/>
      <c r="BBO182" s="133"/>
      <c r="BBP182" s="133"/>
      <c r="BBQ182" s="133"/>
      <c r="BBR182" s="133"/>
      <c r="BBS182" s="133"/>
      <c r="BBT182" s="133"/>
      <c r="BBU182" s="133"/>
      <c r="BBV182" s="133"/>
      <c r="BBW182" s="133"/>
      <c r="BBX182" s="133"/>
      <c r="BBY182" s="133"/>
      <c r="BBZ182" s="133"/>
      <c r="BCA182" s="133"/>
      <c r="BCB182" s="133"/>
      <c r="BCC182" s="133"/>
      <c r="BCD182" s="133"/>
      <c r="BCE182" s="133"/>
      <c r="BCF182" s="133"/>
      <c r="BCG182" s="133"/>
      <c r="BCH182" s="133"/>
      <c r="BCI182" s="133"/>
      <c r="BCJ182" s="133"/>
      <c r="BCK182" s="133"/>
      <c r="BCL182" s="133"/>
      <c r="BCM182" s="133"/>
      <c r="BCN182" s="133"/>
      <c r="BCO182" s="133"/>
      <c r="BCP182" s="133"/>
      <c r="BCQ182" s="133"/>
      <c r="BCR182" s="133"/>
      <c r="BCS182" s="133"/>
      <c r="BCT182" s="133"/>
      <c r="BCU182" s="133"/>
      <c r="BCV182" s="133"/>
      <c r="BCW182" s="133"/>
      <c r="BCX182" s="133"/>
      <c r="BCY182" s="133"/>
      <c r="BCZ182" s="133"/>
      <c r="BDA182" s="133"/>
      <c r="BDB182" s="133"/>
      <c r="BDC182" s="133"/>
      <c r="BDD182" s="133"/>
      <c r="BDE182" s="133"/>
      <c r="BDF182" s="133"/>
      <c r="BDG182" s="133"/>
      <c r="BDH182" s="133"/>
      <c r="BDI182" s="133"/>
      <c r="BDJ182" s="133"/>
      <c r="BDK182" s="133"/>
      <c r="BDL182" s="133"/>
      <c r="BDM182" s="133"/>
      <c r="BDN182" s="133"/>
      <c r="BDO182" s="133"/>
      <c r="BDP182" s="133"/>
      <c r="BDQ182" s="133"/>
      <c r="BDR182" s="133"/>
      <c r="BDS182" s="133"/>
      <c r="BDT182" s="133"/>
      <c r="BDU182" s="133"/>
      <c r="BDV182" s="133"/>
      <c r="BDW182" s="133"/>
      <c r="BDX182" s="133"/>
      <c r="BDY182" s="133"/>
      <c r="BDZ182" s="133"/>
      <c r="BEA182" s="133"/>
      <c r="BEB182" s="133"/>
      <c r="BEC182" s="133"/>
      <c r="BED182" s="133"/>
      <c r="BEE182" s="133"/>
      <c r="BEF182" s="133"/>
      <c r="BEG182" s="133"/>
      <c r="BEH182" s="133"/>
      <c r="BEI182" s="133"/>
      <c r="BEJ182" s="133"/>
      <c r="BEK182" s="133"/>
      <c r="BEL182" s="133"/>
      <c r="BEM182" s="133"/>
      <c r="BEN182" s="133"/>
      <c r="BEO182" s="133"/>
      <c r="BEP182" s="133"/>
      <c r="BEQ182" s="133"/>
      <c r="BER182" s="133"/>
      <c r="BES182" s="133"/>
      <c r="BET182" s="133"/>
      <c r="BEU182" s="133"/>
      <c r="BEV182" s="133"/>
      <c r="BEW182" s="133"/>
      <c r="BEX182" s="133"/>
      <c r="BEY182" s="133"/>
      <c r="BEZ182" s="133"/>
      <c r="BFA182" s="133"/>
      <c r="BFB182" s="133"/>
      <c r="BFC182" s="133"/>
      <c r="BFD182" s="133"/>
      <c r="BFE182" s="133"/>
      <c r="BFF182" s="133"/>
      <c r="BFG182" s="133"/>
      <c r="BFH182" s="133"/>
      <c r="BFI182" s="133"/>
      <c r="BFJ182" s="133"/>
      <c r="BFK182" s="133"/>
      <c r="BFL182" s="133"/>
      <c r="BFM182" s="133"/>
      <c r="BFN182" s="133"/>
      <c r="BFO182" s="133"/>
      <c r="BFP182" s="133"/>
      <c r="BFQ182" s="133"/>
      <c r="BFR182" s="133"/>
      <c r="BFS182" s="133"/>
      <c r="BFT182" s="133"/>
      <c r="BFU182" s="133"/>
      <c r="BFV182" s="133"/>
      <c r="BFW182" s="133"/>
      <c r="BFX182" s="133"/>
      <c r="BFY182" s="133"/>
      <c r="BFZ182" s="133"/>
      <c r="BGA182" s="133"/>
      <c r="BGB182" s="133"/>
      <c r="BGC182" s="133"/>
      <c r="BGD182" s="133"/>
      <c r="BGE182" s="133"/>
      <c r="BGF182" s="133"/>
      <c r="BGG182" s="133"/>
      <c r="BGH182" s="133"/>
      <c r="BGI182" s="133"/>
      <c r="BGJ182" s="133"/>
      <c r="BGK182" s="133"/>
      <c r="BGL182" s="133"/>
      <c r="BGM182" s="133"/>
      <c r="BGN182" s="133"/>
      <c r="BGO182" s="133"/>
      <c r="BGP182" s="133"/>
      <c r="BGQ182" s="133"/>
      <c r="BGR182" s="133"/>
      <c r="BGS182" s="133"/>
      <c r="BGT182" s="133"/>
      <c r="BGU182" s="133"/>
      <c r="BGV182" s="133"/>
      <c r="BGW182" s="133"/>
      <c r="BGX182" s="133"/>
      <c r="BGY182" s="133"/>
      <c r="BGZ182" s="133"/>
      <c r="BHA182" s="133"/>
      <c r="BHB182" s="133"/>
      <c r="BHC182" s="133"/>
      <c r="BHD182" s="133"/>
      <c r="BHE182" s="133"/>
      <c r="BHF182" s="133"/>
      <c r="BHG182" s="133"/>
      <c r="BHH182" s="133"/>
      <c r="BHI182" s="133"/>
      <c r="BHJ182" s="133"/>
      <c r="BHK182" s="133"/>
      <c r="BHL182" s="133"/>
      <c r="BHM182" s="133"/>
      <c r="BHN182" s="133"/>
      <c r="BHO182" s="133"/>
      <c r="BHP182" s="133"/>
      <c r="BHQ182" s="133"/>
      <c r="BHR182" s="133"/>
      <c r="BHS182" s="133"/>
      <c r="BHT182" s="133"/>
      <c r="BHU182" s="133"/>
      <c r="BHV182" s="133"/>
      <c r="BHW182" s="133"/>
      <c r="BHX182" s="133"/>
      <c r="BHY182" s="133"/>
      <c r="BHZ182" s="133"/>
      <c r="BIA182" s="133"/>
      <c r="BIB182" s="133"/>
      <c r="BIC182" s="133"/>
      <c r="BID182" s="133"/>
      <c r="BIE182" s="133"/>
      <c r="BIF182" s="133"/>
      <c r="BIG182" s="133"/>
      <c r="BIH182" s="133"/>
      <c r="BII182" s="133"/>
      <c r="BIJ182" s="133"/>
      <c r="BIK182" s="133"/>
      <c r="BIL182" s="133"/>
      <c r="BIM182" s="133"/>
      <c r="BIN182" s="133"/>
      <c r="BIO182" s="133"/>
      <c r="BIP182" s="133"/>
      <c r="BIQ182" s="133"/>
      <c r="BIR182" s="133"/>
      <c r="BIS182" s="133"/>
      <c r="BIT182" s="133"/>
      <c r="BIU182" s="133"/>
      <c r="BIV182" s="133"/>
      <c r="BIW182" s="133"/>
      <c r="BIX182" s="133"/>
      <c r="BIY182" s="133"/>
      <c r="BIZ182" s="133"/>
      <c r="BJA182" s="133"/>
      <c r="BJB182" s="133"/>
      <c r="BJC182" s="133"/>
      <c r="BJD182" s="133"/>
      <c r="BJE182" s="133"/>
      <c r="BJF182" s="133"/>
      <c r="BJG182" s="133"/>
      <c r="BJH182" s="133"/>
      <c r="BJI182" s="133"/>
      <c r="BJJ182" s="133"/>
      <c r="BJK182" s="133"/>
      <c r="BJL182" s="133"/>
      <c r="BJM182" s="133"/>
      <c r="BJN182" s="133"/>
      <c r="BJO182" s="133"/>
      <c r="BJP182" s="133"/>
      <c r="BJQ182" s="133"/>
      <c r="BJR182" s="133"/>
      <c r="BJS182" s="133"/>
      <c r="BJT182" s="133"/>
      <c r="BJU182" s="133"/>
      <c r="BJV182" s="133"/>
      <c r="BJW182" s="133"/>
      <c r="BJX182" s="133"/>
      <c r="BJY182" s="133"/>
      <c r="BJZ182" s="133"/>
      <c r="BKA182" s="133"/>
      <c r="BKB182" s="133"/>
      <c r="BKC182" s="133"/>
      <c r="BKD182" s="133"/>
      <c r="BKE182" s="133"/>
      <c r="BKF182" s="133"/>
      <c r="BKG182" s="133"/>
      <c r="BKH182" s="133"/>
      <c r="BKI182" s="133"/>
      <c r="BKJ182" s="133"/>
      <c r="BKK182" s="133"/>
      <c r="BKL182" s="133"/>
      <c r="BKM182" s="133"/>
      <c r="BKN182" s="133"/>
      <c r="BKO182" s="133"/>
      <c r="BKP182" s="133"/>
      <c r="BKQ182" s="133"/>
      <c r="BKR182" s="133"/>
      <c r="BKS182" s="133"/>
      <c r="BKT182" s="133"/>
      <c r="BKU182" s="133"/>
      <c r="BKV182" s="133"/>
      <c r="BKW182" s="133"/>
      <c r="BKX182" s="133"/>
      <c r="BKY182" s="133"/>
      <c r="BKZ182" s="133"/>
      <c r="BLA182" s="133"/>
      <c r="BLB182" s="133"/>
      <c r="BLC182" s="133"/>
      <c r="BLD182" s="133"/>
      <c r="BLE182" s="133"/>
      <c r="BLF182" s="133"/>
      <c r="BLG182" s="133"/>
      <c r="BLH182" s="133"/>
      <c r="BLI182" s="133"/>
      <c r="BLJ182" s="133"/>
      <c r="BLK182" s="133"/>
      <c r="BLL182" s="133"/>
      <c r="BLM182" s="133"/>
      <c r="BLN182" s="133"/>
      <c r="BLO182" s="133"/>
      <c r="BLP182" s="133"/>
      <c r="BLQ182" s="133"/>
      <c r="BLR182" s="133"/>
      <c r="BLS182" s="133"/>
      <c r="BLT182" s="133"/>
      <c r="BLU182" s="133"/>
      <c r="BLV182" s="133"/>
      <c r="BLW182" s="133"/>
      <c r="BLX182" s="133"/>
      <c r="BLY182" s="133"/>
      <c r="BLZ182" s="133"/>
      <c r="BMA182" s="133"/>
      <c r="BMB182" s="133"/>
      <c r="BMC182" s="133"/>
      <c r="BMD182" s="133"/>
      <c r="BME182" s="133"/>
      <c r="BMF182" s="133"/>
      <c r="BMG182" s="133"/>
      <c r="BMH182" s="133"/>
      <c r="BMI182" s="133"/>
      <c r="BMJ182" s="133"/>
      <c r="BMK182" s="133"/>
      <c r="BML182" s="133"/>
      <c r="BMM182" s="133"/>
      <c r="BMN182" s="133"/>
      <c r="BMO182" s="133"/>
      <c r="BMP182" s="133"/>
      <c r="BMQ182" s="133"/>
      <c r="BMR182" s="133"/>
      <c r="BMS182" s="133"/>
      <c r="BMT182" s="133"/>
      <c r="BMU182" s="133"/>
      <c r="BMV182" s="133"/>
      <c r="BMW182" s="133"/>
      <c r="BMX182" s="133"/>
      <c r="BMY182" s="133"/>
      <c r="BMZ182" s="133"/>
      <c r="BNA182" s="133"/>
      <c r="BNB182" s="133"/>
      <c r="BNC182" s="133"/>
      <c r="BND182" s="133"/>
      <c r="BNE182" s="133"/>
      <c r="BNF182" s="133"/>
      <c r="BNG182" s="133"/>
      <c r="BNH182" s="133"/>
      <c r="BNI182" s="133"/>
      <c r="BNJ182" s="133"/>
      <c r="BNK182" s="133"/>
      <c r="BNL182" s="133"/>
      <c r="BNM182" s="133"/>
      <c r="BNN182" s="133"/>
      <c r="BNO182" s="133"/>
      <c r="BNP182" s="133"/>
      <c r="BNQ182" s="133"/>
      <c r="BNR182" s="133"/>
      <c r="BNS182" s="133"/>
      <c r="BNT182" s="133"/>
      <c r="BNU182" s="133"/>
      <c r="BNV182" s="133"/>
      <c r="BNW182" s="133"/>
      <c r="BNX182" s="133"/>
      <c r="BNY182" s="133"/>
      <c r="BNZ182" s="133"/>
      <c r="BOA182" s="133"/>
      <c r="BOB182" s="133"/>
      <c r="BOC182" s="133"/>
      <c r="BOD182" s="133"/>
      <c r="BOE182" s="133"/>
      <c r="BOF182" s="133"/>
      <c r="BOG182" s="133"/>
      <c r="BOH182" s="133"/>
      <c r="BOI182" s="133"/>
      <c r="BOJ182" s="133"/>
      <c r="BOK182" s="133"/>
      <c r="BOL182" s="133"/>
      <c r="BOM182" s="133"/>
      <c r="BON182" s="133"/>
      <c r="BOO182" s="133"/>
      <c r="BOP182" s="133"/>
      <c r="BOQ182" s="133"/>
      <c r="BOR182" s="133"/>
      <c r="BOS182" s="133"/>
      <c r="BOT182" s="133"/>
      <c r="BOU182" s="133"/>
      <c r="BOV182" s="133"/>
      <c r="BOW182" s="133"/>
      <c r="BOX182" s="133"/>
      <c r="BOY182" s="133"/>
      <c r="BOZ182" s="133"/>
      <c r="BPA182" s="133"/>
      <c r="BPB182" s="133"/>
      <c r="BPC182" s="133"/>
      <c r="BPD182" s="133"/>
      <c r="BPE182" s="133"/>
      <c r="BPF182" s="133"/>
      <c r="BPG182" s="133"/>
      <c r="BPH182" s="133"/>
      <c r="BPI182" s="133"/>
      <c r="BPJ182" s="133"/>
      <c r="BPK182" s="133"/>
      <c r="BPL182" s="133"/>
      <c r="BPM182" s="133"/>
      <c r="BPN182" s="133"/>
      <c r="BPO182" s="133"/>
      <c r="BPP182" s="133"/>
      <c r="BPQ182" s="133"/>
      <c r="BPR182" s="133"/>
      <c r="BPS182" s="133"/>
      <c r="BPT182" s="133"/>
      <c r="BPU182" s="133"/>
      <c r="BPV182" s="133"/>
      <c r="BPW182" s="133"/>
      <c r="BPX182" s="133"/>
      <c r="BPY182" s="133"/>
      <c r="BPZ182" s="133"/>
      <c r="BQA182" s="133"/>
      <c r="BQB182" s="133"/>
      <c r="BQC182" s="133"/>
      <c r="BQD182" s="133"/>
      <c r="BQE182" s="133"/>
      <c r="BQF182" s="133"/>
      <c r="BQG182" s="133"/>
      <c r="BQH182" s="133"/>
      <c r="BQI182" s="133"/>
      <c r="BQJ182" s="133"/>
      <c r="BQK182" s="133"/>
      <c r="BQL182" s="133"/>
      <c r="BQM182" s="133"/>
      <c r="BQN182" s="133"/>
      <c r="BQO182" s="133"/>
      <c r="BQP182" s="133"/>
      <c r="BQQ182" s="133"/>
      <c r="BQR182" s="133"/>
      <c r="BQS182" s="133"/>
      <c r="BQT182" s="133"/>
      <c r="BQU182" s="133"/>
      <c r="BQV182" s="133"/>
      <c r="BQW182" s="133"/>
      <c r="BQX182" s="133"/>
      <c r="BQY182" s="133"/>
      <c r="BQZ182" s="133"/>
      <c r="BRA182" s="133"/>
      <c r="BRB182" s="133"/>
      <c r="BRC182" s="133"/>
      <c r="BRD182" s="133"/>
      <c r="BRE182" s="133"/>
      <c r="BRF182" s="133"/>
      <c r="BRG182" s="133"/>
      <c r="BRH182" s="133"/>
      <c r="BRI182" s="133"/>
      <c r="BRJ182" s="133"/>
      <c r="BRK182" s="133"/>
      <c r="BRL182" s="133"/>
      <c r="BRM182" s="133"/>
      <c r="BRN182" s="133"/>
      <c r="BRO182" s="133"/>
      <c r="BRP182" s="133"/>
      <c r="BRQ182" s="133"/>
      <c r="BRR182" s="133"/>
      <c r="BRS182" s="133"/>
      <c r="BRT182" s="133"/>
      <c r="BRU182" s="133"/>
      <c r="BRV182" s="133"/>
      <c r="BRW182" s="133"/>
      <c r="BRX182" s="133"/>
      <c r="BRY182" s="133"/>
      <c r="BRZ182" s="133"/>
      <c r="BSA182" s="133"/>
      <c r="BSB182" s="133"/>
      <c r="BSC182" s="133"/>
      <c r="BSD182" s="133"/>
      <c r="BSE182" s="133"/>
      <c r="BSF182" s="133"/>
      <c r="BSG182" s="133"/>
      <c r="BSH182" s="133"/>
      <c r="BSI182" s="133"/>
      <c r="BSJ182" s="133"/>
      <c r="BSK182" s="133"/>
      <c r="BSL182" s="133"/>
      <c r="BSM182" s="133"/>
      <c r="BSN182" s="133"/>
      <c r="BSO182" s="133"/>
      <c r="BSP182" s="133"/>
      <c r="BSQ182" s="133"/>
      <c r="BSR182" s="133"/>
      <c r="BSS182" s="133"/>
      <c r="BST182" s="133"/>
      <c r="BSU182" s="133"/>
      <c r="BSV182" s="133"/>
      <c r="BSW182" s="133"/>
      <c r="BSX182" s="133"/>
      <c r="BSY182" s="133"/>
      <c r="BSZ182" s="133"/>
      <c r="BTA182" s="133"/>
      <c r="BTB182" s="133"/>
      <c r="BTC182" s="133"/>
      <c r="BTD182" s="133"/>
      <c r="BTE182" s="133"/>
      <c r="BTF182" s="133"/>
      <c r="BTG182" s="133"/>
      <c r="BTH182" s="133"/>
      <c r="BTI182" s="133"/>
      <c r="BTJ182" s="133"/>
      <c r="BTK182" s="133"/>
      <c r="BTL182" s="133"/>
      <c r="BTM182" s="133"/>
      <c r="BTN182" s="133"/>
      <c r="BTO182" s="133"/>
      <c r="BTP182" s="133"/>
      <c r="BTQ182" s="133"/>
      <c r="BTR182" s="133"/>
      <c r="BTS182" s="133"/>
      <c r="BTT182" s="133"/>
      <c r="BTU182" s="133"/>
      <c r="BTV182" s="133"/>
      <c r="BTW182" s="133"/>
      <c r="BTX182" s="133"/>
      <c r="BTY182" s="133"/>
      <c r="BTZ182" s="133"/>
      <c r="BUA182" s="133"/>
      <c r="BUB182" s="133"/>
      <c r="BUC182" s="133"/>
      <c r="BUD182" s="133"/>
      <c r="BUE182" s="133"/>
      <c r="BUF182" s="133"/>
      <c r="BUG182" s="133"/>
      <c r="BUH182" s="133"/>
      <c r="BUI182" s="133"/>
      <c r="BUJ182" s="133"/>
      <c r="BUK182" s="133"/>
      <c r="BUL182" s="133"/>
      <c r="BUM182" s="133"/>
      <c r="BUN182" s="133"/>
      <c r="BUO182" s="133"/>
      <c r="BUP182" s="133"/>
      <c r="BUQ182" s="133"/>
      <c r="BUR182" s="133"/>
      <c r="BUS182" s="133"/>
      <c r="BUT182" s="133"/>
      <c r="BUU182" s="133"/>
      <c r="BUV182" s="133"/>
      <c r="BUW182" s="133"/>
      <c r="BUX182" s="133"/>
      <c r="BUY182" s="133"/>
      <c r="BUZ182" s="133"/>
      <c r="BVA182" s="133"/>
      <c r="BVB182" s="133"/>
      <c r="BVC182" s="133"/>
      <c r="BVD182" s="133"/>
      <c r="BVE182" s="133"/>
      <c r="BVF182" s="133"/>
      <c r="BVG182" s="133"/>
      <c r="BVH182" s="133"/>
      <c r="BVI182" s="133"/>
      <c r="BVJ182" s="133"/>
      <c r="BVK182" s="133"/>
      <c r="BVL182" s="133"/>
      <c r="BVM182" s="133"/>
      <c r="BVN182" s="133"/>
      <c r="BVO182" s="133"/>
      <c r="BVP182" s="133"/>
      <c r="BVQ182" s="133"/>
      <c r="BVR182" s="133"/>
      <c r="BVS182" s="133"/>
      <c r="BVT182" s="133"/>
      <c r="BVU182" s="133"/>
      <c r="BVV182" s="133"/>
      <c r="BVW182" s="133"/>
      <c r="BVX182" s="133"/>
      <c r="BVY182" s="133"/>
      <c r="BVZ182" s="133"/>
      <c r="BWA182" s="133"/>
      <c r="BWB182" s="133"/>
      <c r="BWC182" s="133"/>
      <c r="BWD182" s="133"/>
      <c r="BWE182" s="133"/>
      <c r="BWF182" s="133"/>
      <c r="BWG182" s="133"/>
      <c r="BWH182" s="133"/>
      <c r="BWI182" s="133"/>
      <c r="BWJ182" s="133"/>
      <c r="BWK182" s="133"/>
      <c r="BWL182" s="133"/>
      <c r="BWM182" s="133"/>
      <c r="BWN182" s="133"/>
      <c r="BWO182" s="133"/>
      <c r="BWP182" s="133"/>
      <c r="BWQ182" s="133"/>
      <c r="BWR182" s="133"/>
      <c r="BWS182" s="133"/>
      <c r="BWT182" s="133"/>
      <c r="BWU182" s="133"/>
      <c r="BWV182" s="133"/>
      <c r="BWW182" s="133"/>
      <c r="BWX182" s="133"/>
      <c r="BWY182" s="133"/>
      <c r="BWZ182" s="133"/>
      <c r="BXA182" s="133"/>
      <c r="BXB182" s="133"/>
      <c r="BXC182" s="133"/>
      <c r="BXD182" s="133"/>
      <c r="BXE182" s="133"/>
      <c r="BXF182" s="133"/>
      <c r="BXG182" s="133"/>
      <c r="BXH182" s="133"/>
      <c r="BXI182" s="133"/>
      <c r="BXJ182" s="133"/>
      <c r="BXK182" s="133"/>
      <c r="BXL182" s="133"/>
      <c r="BXM182" s="133"/>
      <c r="BXN182" s="133"/>
      <c r="BXO182" s="133"/>
      <c r="BXP182" s="133"/>
      <c r="BXQ182" s="133"/>
      <c r="BXR182" s="133"/>
      <c r="BXS182" s="133"/>
      <c r="BXT182" s="133"/>
      <c r="BXU182" s="133"/>
      <c r="BXV182" s="133"/>
      <c r="BXW182" s="133"/>
      <c r="BXX182" s="133"/>
      <c r="BXY182" s="133"/>
      <c r="BXZ182" s="133"/>
      <c r="BYA182" s="133"/>
      <c r="BYB182" s="133"/>
      <c r="BYC182" s="133"/>
      <c r="BYD182" s="133"/>
      <c r="BYE182" s="133"/>
      <c r="BYF182" s="133"/>
      <c r="BYG182" s="133"/>
      <c r="BYH182" s="133"/>
      <c r="BYI182" s="133"/>
      <c r="BYJ182" s="133"/>
      <c r="BYK182" s="133"/>
      <c r="BYL182" s="133"/>
      <c r="BYM182" s="133"/>
      <c r="BYN182" s="133"/>
      <c r="BYO182" s="133"/>
      <c r="BYP182" s="133"/>
      <c r="BYQ182" s="133"/>
      <c r="BYR182" s="133"/>
      <c r="BYS182" s="133"/>
      <c r="BYT182" s="133"/>
      <c r="BYU182" s="133"/>
      <c r="BYV182" s="133"/>
      <c r="BYW182" s="133"/>
      <c r="BYX182" s="133"/>
      <c r="BYY182" s="133"/>
      <c r="BYZ182" s="133"/>
      <c r="BZA182" s="133"/>
      <c r="BZB182" s="133"/>
      <c r="BZC182" s="133"/>
      <c r="BZD182" s="133"/>
      <c r="BZE182" s="133"/>
      <c r="BZF182" s="133"/>
      <c r="BZG182" s="133"/>
      <c r="BZH182" s="133"/>
      <c r="BZI182" s="133"/>
      <c r="BZJ182" s="133"/>
      <c r="BZK182" s="133"/>
      <c r="BZL182" s="133"/>
      <c r="BZM182" s="133"/>
      <c r="BZN182" s="133"/>
      <c r="BZO182" s="133"/>
      <c r="BZP182" s="133"/>
      <c r="BZQ182" s="133"/>
      <c r="BZR182" s="133"/>
      <c r="BZS182" s="133"/>
      <c r="BZT182" s="133"/>
      <c r="BZU182" s="133"/>
      <c r="BZV182" s="133"/>
      <c r="BZW182" s="133"/>
      <c r="BZX182" s="133"/>
      <c r="BZY182" s="133"/>
      <c r="BZZ182" s="133"/>
      <c r="CAA182" s="133"/>
      <c r="CAB182" s="133"/>
      <c r="CAC182" s="133"/>
      <c r="CAD182" s="133"/>
      <c r="CAE182" s="133"/>
      <c r="CAF182" s="133"/>
      <c r="CAG182" s="133"/>
      <c r="CAH182" s="133"/>
      <c r="CAI182" s="133"/>
      <c r="CAJ182" s="133"/>
      <c r="CAK182" s="133"/>
      <c r="CAL182" s="133"/>
      <c r="CAM182" s="133"/>
      <c r="CAN182" s="133"/>
      <c r="CAO182" s="133"/>
      <c r="CAP182" s="133"/>
      <c r="CAQ182" s="133"/>
      <c r="CAR182" s="133"/>
      <c r="CAS182" s="133"/>
      <c r="CAT182" s="133"/>
      <c r="CAU182" s="133"/>
      <c r="CAV182" s="133"/>
      <c r="CAW182" s="133"/>
      <c r="CAX182" s="133"/>
      <c r="CAY182" s="133"/>
      <c r="CAZ182" s="133"/>
      <c r="CBA182" s="133"/>
      <c r="CBB182" s="133"/>
      <c r="CBC182" s="133"/>
      <c r="CBD182" s="133"/>
      <c r="CBE182" s="133"/>
      <c r="CBF182" s="133"/>
      <c r="CBG182" s="133"/>
      <c r="CBH182" s="133"/>
      <c r="CBI182" s="133"/>
      <c r="CBJ182" s="133"/>
      <c r="CBK182" s="133"/>
      <c r="CBL182" s="133"/>
      <c r="CBM182" s="133"/>
      <c r="CBN182" s="133"/>
      <c r="CBO182" s="133"/>
      <c r="CBP182" s="133"/>
      <c r="CBQ182" s="133"/>
      <c r="CBR182" s="133"/>
      <c r="CBS182" s="133"/>
      <c r="CBT182" s="133"/>
      <c r="CBU182" s="133"/>
      <c r="CBV182" s="133"/>
      <c r="CBW182" s="133"/>
      <c r="CBX182" s="133"/>
      <c r="CBY182" s="133"/>
      <c r="CBZ182" s="133"/>
      <c r="CCA182" s="133"/>
      <c r="CCB182" s="133"/>
      <c r="CCC182" s="133"/>
      <c r="CCD182" s="133"/>
      <c r="CCE182" s="133"/>
      <c r="CCF182" s="133"/>
      <c r="CCG182" s="133"/>
      <c r="CCH182" s="133"/>
      <c r="CCI182" s="133"/>
      <c r="CCJ182" s="133"/>
      <c r="CCK182" s="133"/>
      <c r="CCL182" s="133"/>
      <c r="CCM182" s="133"/>
      <c r="CCN182" s="133"/>
      <c r="CCO182" s="133"/>
      <c r="CCP182" s="133"/>
      <c r="CCQ182" s="133"/>
      <c r="CCR182" s="133"/>
      <c r="CCS182" s="133"/>
      <c r="CCT182" s="133"/>
      <c r="CCU182" s="133"/>
      <c r="CCV182" s="133"/>
      <c r="CCW182" s="133"/>
      <c r="CCX182" s="133"/>
      <c r="CCY182" s="133"/>
      <c r="CCZ182" s="133"/>
      <c r="CDA182" s="133"/>
      <c r="CDB182" s="133"/>
      <c r="CDC182" s="133"/>
      <c r="CDD182" s="133"/>
      <c r="CDE182" s="133"/>
      <c r="CDF182" s="133"/>
      <c r="CDG182" s="133"/>
      <c r="CDH182" s="133"/>
      <c r="CDI182" s="133"/>
      <c r="CDJ182" s="133"/>
      <c r="CDK182" s="133"/>
      <c r="CDL182" s="133"/>
      <c r="CDM182" s="133"/>
      <c r="CDN182" s="133"/>
      <c r="CDO182" s="133"/>
      <c r="CDP182" s="133"/>
      <c r="CDQ182" s="133"/>
      <c r="CDR182" s="133"/>
      <c r="CDS182" s="133"/>
      <c r="CDT182" s="133"/>
      <c r="CDU182" s="133"/>
      <c r="CDV182" s="133"/>
      <c r="CDW182" s="133"/>
      <c r="CDX182" s="133"/>
      <c r="CDY182" s="133"/>
      <c r="CDZ182" s="133"/>
      <c r="CEA182" s="133"/>
      <c r="CEB182" s="133"/>
      <c r="CEC182" s="133"/>
      <c r="CED182" s="133"/>
      <c r="CEE182" s="133"/>
      <c r="CEF182" s="133"/>
      <c r="CEG182" s="133"/>
      <c r="CEH182" s="133"/>
      <c r="CEI182" s="133"/>
      <c r="CEJ182" s="133"/>
      <c r="CEK182" s="133"/>
      <c r="CEL182" s="133"/>
      <c r="CEM182" s="133"/>
      <c r="CEN182" s="133"/>
      <c r="CEO182" s="133"/>
      <c r="CEP182" s="133"/>
      <c r="CEQ182" s="133"/>
      <c r="CER182" s="133"/>
      <c r="CES182" s="133"/>
      <c r="CET182" s="133"/>
      <c r="CEU182" s="133"/>
      <c r="CEV182" s="133"/>
      <c r="CEW182" s="133"/>
      <c r="CEX182" s="133"/>
      <c r="CEY182" s="133"/>
      <c r="CEZ182" s="133"/>
      <c r="CFA182" s="133"/>
      <c r="CFB182" s="133"/>
      <c r="CFC182" s="133"/>
      <c r="CFD182" s="133"/>
      <c r="CFE182" s="133"/>
      <c r="CFF182" s="133"/>
      <c r="CFG182" s="133"/>
      <c r="CFH182" s="133"/>
      <c r="CFI182" s="133"/>
      <c r="CFJ182" s="133"/>
      <c r="CFK182" s="133"/>
      <c r="CFL182" s="133"/>
      <c r="CFM182" s="133"/>
      <c r="CFN182" s="133"/>
      <c r="CFO182" s="133"/>
      <c r="CFP182" s="133"/>
      <c r="CFQ182" s="133"/>
      <c r="CFR182" s="133"/>
      <c r="CFS182" s="133"/>
      <c r="CFT182" s="133"/>
      <c r="CFU182" s="133"/>
      <c r="CFV182" s="133"/>
      <c r="CFW182" s="133"/>
      <c r="CFX182" s="133"/>
      <c r="CFY182" s="133"/>
      <c r="CFZ182" s="133"/>
      <c r="CGA182" s="133"/>
      <c r="CGB182" s="133"/>
      <c r="CGC182" s="133"/>
      <c r="CGD182" s="133"/>
      <c r="CGE182" s="133"/>
      <c r="CGF182" s="133"/>
      <c r="CGG182" s="133"/>
      <c r="CGH182" s="133"/>
      <c r="CGI182" s="133"/>
      <c r="CGJ182" s="133"/>
      <c r="CGK182" s="133"/>
      <c r="CGL182" s="133"/>
      <c r="CGM182" s="133"/>
      <c r="CGN182" s="133"/>
      <c r="CGO182" s="133"/>
      <c r="CGP182" s="133"/>
      <c r="CGQ182" s="133"/>
      <c r="CGR182" s="133"/>
      <c r="CGS182" s="133"/>
      <c r="CGT182" s="133"/>
      <c r="CGU182" s="133"/>
      <c r="CGV182" s="133"/>
      <c r="CGW182" s="133"/>
      <c r="CGX182" s="133"/>
      <c r="CGY182" s="133"/>
      <c r="CGZ182" s="133"/>
      <c r="CHA182" s="133"/>
      <c r="CHB182" s="133"/>
      <c r="CHC182" s="133"/>
      <c r="CHD182" s="133"/>
      <c r="CHE182" s="133"/>
      <c r="CHF182" s="133"/>
      <c r="CHG182" s="133"/>
      <c r="CHH182" s="133"/>
      <c r="CHI182" s="133"/>
      <c r="CHJ182" s="133"/>
      <c r="CHK182" s="133"/>
      <c r="CHL182" s="133"/>
      <c r="CHM182" s="133"/>
      <c r="CHN182" s="133"/>
      <c r="CHO182" s="133"/>
      <c r="CHP182" s="133"/>
      <c r="CHQ182" s="133"/>
      <c r="CHR182" s="133"/>
      <c r="CHS182" s="133"/>
      <c r="CHT182" s="133"/>
      <c r="CHU182" s="133"/>
      <c r="CHV182" s="133"/>
      <c r="CHW182" s="133"/>
      <c r="CHX182" s="133"/>
      <c r="CHY182" s="133"/>
      <c r="CHZ182" s="133"/>
      <c r="CIA182" s="133"/>
      <c r="CIB182" s="133"/>
      <c r="CIC182" s="133"/>
      <c r="CID182" s="133"/>
      <c r="CIE182" s="133"/>
      <c r="CIF182" s="133"/>
      <c r="CIG182" s="133"/>
      <c r="CIH182" s="133"/>
      <c r="CII182" s="133"/>
      <c r="CIJ182" s="133"/>
      <c r="CIK182" s="133"/>
      <c r="CIL182" s="133"/>
      <c r="CIM182" s="133"/>
      <c r="CIN182" s="133"/>
      <c r="CIO182" s="133"/>
      <c r="CIP182" s="133"/>
      <c r="CIQ182" s="133"/>
      <c r="CIR182" s="133"/>
      <c r="CIS182" s="133"/>
      <c r="CIT182" s="133"/>
      <c r="CIU182" s="133"/>
      <c r="CIV182" s="133"/>
      <c r="CIW182" s="133"/>
      <c r="CIX182" s="133"/>
      <c r="CIY182" s="133"/>
      <c r="CIZ182" s="133"/>
      <c r="CJA182" s="133"/>
      <c r="CJB182" s="133"/>
      <c r="CJC182" s="133"/>
      <c r="CJD182" s="133"/>
      <c r="CJE182" s="133"/>
      <c r="CJF182" s="133"/>
      <c r="CJG182" s="133"/>
      <c r="CJH182" s="133"/>
      <c r="CJI182" s="133"/>
      <c r="CJJ182" s="133"/>
      <c r="CJK182" s="133"/>
      <c r="CJL182" s="133"/>
      <c r="CJM182" s="133"/>
      <c r="CJN182" s="133"/>
      <c r="CJO182" s="133"/>
      <c r="CJP182" s="133"/>
      <c r="CJQ182" s="133"/>
      <c r="CJR182" s="133"/>
      <c r="CJS182" s="133"/>
      <c r="CJT182" s="133"/>
      <c r="CJU182" s="133"/>
      <c r="CJV182" s="133"/>
      <c r="CJW182" s="133"/>
      <c r="CJX182" s="133"/>
      <c r="CJY182" s="133"/>
      <c r="CJZ182" s="133"/>
      <c r="CKA182" s="133"/>
      <c r="CKB182" s="133"/>
      <c r="CKC182" s="133"/>
      <c r="CKD182" s="133"/>
      <c r="CKE182" s="133"/>
      <c r="CKF182" s="133"/>
      <c r="CKG182" s="133"/>
      <c r="CKH182" s="133"/>
      <c r="CKI182" s="133"/>
      <c r="CKJ182" s="133"/>
      <c r="CKK182" s="133"/>
      <c r="CKL182" s="133"/>
      <c r="CKM182" s="133"/>
      <c r="CKN182" s="133"/>
      <c r="CKO182" s="133"/>
      <c r="CKP182" s="133"/>
      <c r="CKQ182" s="133"/>
      <c r="CKR182" s="133"/>
      <c r="CKS182" s="133"/>
      <c r="CKT182" s="133"/>
      <c r="CKU182" s="133"/>
      <c r="CKV182" s="133"/>
      <c r="CKW182" s="133"/>
      <c r="CKX182" s="133"/>
      <c r="CKY182" s="133"/>
      <c r="CKZ182" s="133"/>
      <c r="CLA182" s="133"/>
      <c r="CLB182" s="133"/>
      <c r="CLC182" s="133"/>
      <c r="CLD182" s="133"/>
      <c r="CLE182" s="133"/>
      <c r="CLF182" s="133"/>
      <c r="CLG182" s="133"/>
      <c r="CLH182" s="133"/>
      <c r="CLI182" s="133"/>
      <c r="CLJ182" s="133"/>
      <c r="CLK182" s="133"/>
      <c r="CLL182" s="133"/>
      <c r="CLM182" s="133"/>
      <c r="CLN182" s="133"/>
      <c r="CLO182" s="133"/>
      <c r="CLP182" s="133"/>
      <c r="CLQ182" s="133"/>
      <c r="CLR182" s="133"/>
      <c r="CLS182" s="133"/>
      <c r="CLT182" s="133"/>
      <c r="CLU182" s="133"/>
      <c r="CLV182" s="133"/>
      <c r="CLW182" s="133"/>
      <c r="CLX182" s="133"/>
      <c r="CLY182" s="133"/>
      <c r="CLZ182" s="133"/>
      <c r="CMA182" s="133"/>
      <c r="CMB182" s="133"/>
      <c r="CMC182" s="133"/>
      <c r="CMD182" s="133"/>
      <c r="CME182" s="133"/>
      <c r="CMF182" s="133"/>
      <c r="CMG182" s="133"/>
      <c r="CMH182" s="133"/>
      <c r="CMI182" s="133"/>
      <c r="CMJ182" s="133"/>
      <c r="CMK182" s="133"/>
      <c r="CML182" s="133"/>
      <c r="CMM182" s="133"/>
      <c r="CMN182" s="133"/>
      <c r="CMO182" s="133"/>
      <c r="CMP182" s="133"/>
      <c r="CMQ182" s="133"/>
      <c r="CMR182" s="133"/>
      <c r="CMS182" s="133"/>
      <c r="CMT182" s="133"/>
      <c r="CMU182" s="133"/>
      <c r="CMV182" s="133"/>
      <c r="CMW182" s="133"/>
      <c r="CMX182" s="133"/>
      <c r="CMY182" s="133"/>
      <c r="CMZ182" s="133"/>
      <c r="CNA182" s="133"/>
      <c r="CNB182" s="133"/>
      <c r="CNC182" s="133"/>
      <c r="CND182" s="133"/>
      <c r="CNE182" s="133"/>
      <c r="CNF182" s="133"/>
      <c r="CNG182" s="133"/>
      <c r="CNH182" s="133"/>
      <c r="CNI182" s="133"/>
      <c r="CNJ182" s="133"/>
      <c r="CNK182" s="133"/>
      <c r="CNL182" s="133"/>
      <c r="CNM182" s="133"/>
      <c r="CNN182" s="133"/>
      <c r="CNO182" s="133"/>
      <c r="CNP182" s="133"/>
      <c r="CNQ182" s="133"/>
      <c r="CNR182" s="133"/>
      <c r="CNS182" s="133"/>
      <c r="CNT182" s="133"/>
      <c r="CNU182" s="133"/>
      <c r="CNV182" s="133"/>
      <c r="CNW182" s="133"/>
      <c r="CNX182" s="133"/>
      <c r="CNY182" s="133"/>
      <c r="CNZ182" s="133"/>
      <c r="COA182" s="133"/>
      <c r="COB182" s="133"/>
      <c r="COC182" s="133"/>
      <c r="COD182" s="133"/>
      <c r="COE182" s="133"/>
      <c r="COF182" s="133"/>
      <c r="COG182" s="133"/>
      <c r="COH182" s="133"/>
      <c r="COI182" s="133"/>
      <c r="COJ182" s="133"/>
      <c r="COK182" s="133"/>
      <c r="COL182" s="133"/>
      <c r="COM182" s="133"/>
      <c r="CON182" s="133"/>
      <c r="COO182" s="133"/>
      <c r="COP182" s="133"/>
      <c r="COQ182" s="133"/>
      <c r="COR182" s="133"/>
      <c r="COS182" s="133"/>
      <c r="COT182" s="133"/>
      <c r="COU182" s="133"/>
      <c r="COV182" s="133"/>
      <c r="COW182" s="133"/>
      <c r="COX182" s="133"/>
      <c r="COY182" s="133"/>
      <c r="COZ182" s="133"/>
      <c r="CPA182" s="133"/>
      <c r="CPB182" s="133"/>
      <c r="CPC182" s="133"/>
      <c r="CPD182" s="133"/>
      <c r="CPE182" s="133"/>
      <c r="CPF182" s="133"/>
      <c r="CPG182" s="133"/>
      <c r="CPH182" s="133"/>
      <c r="CPI182" s="133"/>
      <c r="CPJ182" s="133"/>
      <c r="CPK182" s="133"/>
      <c r="CPL182" s="133"/>
      <c r="CPM182" s="133"/>
      <c r="CPN182" s="133"/>
      <c r="CPO182" s="133"/>
      <c r="CPP182" s="133"/>
      <c r="CPQ182" s="133"/>
      <c r="CPR182" s="133"/>
      <c r="CPS182" s="133"/>
      <c r="CPT182" s="133"/>
      <c r="CPU182" s="133"/>
      <c r="CPV182" s="133"/>
      <c r="CPW182" s="133"/>
      <c r="CPX182" s="133"/>
      <c r="CPY182" s="133"/>
      <c r="CPZ182" s="133"/>
      <c r="CQA182" s="133"/>
      <c r="CQB182" s="133"/>
      <c r="CQC182" s="133"/>
      <c r="CQD182" s="133"/>
      <c r="CQE182" s="133"/>
      <c r="CQF182" s="133"/>
      <c r="CQG182" s="133"/>
      <c r="CQH182" s="133"/>
      <c r="CQI182" s="133"/>
      <c r="CQJ182" s="133"/>
      <c r="CQK182" s="133"/>
      <c r="CQL182" s="133"/>
      <c r="CQM182" s="133"/>
      <c r="CQN182" s="133"/>
      <c r="CQO182" s="133"/>
      <c r="CQP182" s="133"/>
      <c r="CQQ182" s="133"/>
      <c r="CQR182" s="133"/>
      <c r="CQS182" s="133"/>
      <c r="CQT182" s="133"/>
      <c r="CQU182" s="133"/>
      <c r="CQV182" s="133"/>
      <c r="CQW182" s="133"/>
      <c r="CQX182" s="133"/>
      <c r="CQY182" s="133"/>
      <c r="CQZ182" s="133"/>
      <c r="CRA182" s="133"/>
      <c r="CRB182" s="133"/>
      <c r="CRC182" s="133"/>
      <c r="CRD182" s="133"/>
      <c r="CRE182" s="133"/>
      <c r="CRF182" s="133"/>
      <c r="CRG182" s="133"/>
      <c r="CRH182" s="133"/>
      <c r="CRI182" s="133"/>
      <c r="CRJ182" s="133"/>
      <c r="CRK182" s="133"/>
      <c r="CRL182" s="133"/>
      <c r="CRM182" s="133"/>
      <c r="CRN182" s="133"/>
      <c r="CRO182" s="133"/>
      <c r="CRP182" s="133"/>
      <c r="CRQ182" s="133"/>
      <c r="CRR182" s="133"/>
      <c r="CRS182" s="133"/>
      <c r="CRT182" s="133"/>
      <c r="CRU182" s="133"/>
      <c r="CRV182" s="133"/>
      <c r="CRW182" s="133"/>
      <c r="CRX182" s="133"/>
      <c r="CRY182" s="133"/>
      <c r="CRZ182" s="133"/>
      <c r="CSA182" s="133"/>
      <c r="CSB182" s="133"/>
      <c r="CSC182" s="133"/>
      <c r="CSD182" s="133"/>
      <c r="CSE182" s="133"/>
      <c r="CSF182" s="133"/>
      <c r="CSG182" s="133"/>
      <c r="CSH182" s="133"/>
      <c r="CSI182" s="133"/>
      <c r="CSJ182" s="133"/>
      <c r="CSK182" s="133"/>
      <c r="CSL182" s="133"/>
      <c r="CSM182" s="133"/>
      <c r="CSN182" s="133"/>
      <c r="CSO182" s="133"/>
      <c r="CSP182" s="133"/>
      <c r="CSQ182" s="133"/>
      <c r="CSR182" s="133"/>
      <c r="CSS182" s="133"/>
      <c r="CST182" s="133"/>
      <c r="CSU182" s="133"/>
      <c r="CSV182" s="133"/>
      <c r="CSW182" s="133"/>
      <c r="CSX182" s="133"/>
      <c r="CSY182" s="133"/>
      <c r="CSZ182" s="133"/>
      <c r="CTA182" s="133"/>
      <c r="CTB182" s="133"/>
      <c r="CTC182" s="133"/>
      <c r="CTD182" s="133"/>
      <c r="CTE182" s="133"/>
      <c r="CTF182" s="133"/>
      <c r="CTG182" s="133"/>
      <c r="CTH182" s="133"/>
      <c r="CTI182" s="133"/>
      <c r="CTJ182" s="133"/>
      <c r="CTK182" s="133"/>
      <c r="CTL182" s="133"/>
      <c r="CTM182" s="133"/>
      <c r="CTN182" s="133"/>
      <c r="CTO182" s="133"/>
      <c r="CTP182" s="133"/>
      <c r="CTQ182" s="133"/>
      <c r="CTR182" s="133"/>
      <c r="CTS182" s="133"/>
      <c r="CTT182" s="133"/>
      <c r="CTU182" s="133"/>
      <c r="CTV182" s="133"/>
      <c r="CTW182" s="133"/>
      <c r="CTX182" s="133"/>
      <c r="CTY182" s="133"/>
      <c r="CTZ182" s="133"/>
      <c r="CUA182" s="133"/>
      <c r="CUB182" s="133"/>
      <c r="CUC182" s="133"/>
      <c r="CUD182" s="133"/>
      <c r="CUE182" s="133"/>
      <c r="CUF182" s="133"/>
      <c r="CUG182" s="133"/>
      <c r="CUH182" s="133"/>
      <c r="CUI182" s="133"/>
      <c r="CUJ182" s="133"/>
      <c r="CUK182" s="133"/>
      <c r="CUL182" s="133"/>
      <c r="CUM182" s="133"/>
      <c r="CUN182" s="133"/>
      <c r="CUO182" s="133"/>
      <c r="CUP182" s="133"/>
      <c r="CUQ182" s="133"/>
      <c r="CUR182" s="133"/>
      <c r="CUS182" s="133"/>
      <c r="CUT182" s="133"/>
      <c r="CUU182" s="133"/>
      <c r="CUV182" s="133"/>
      <c r="CUW182" s="133"/>
      <c r="CUX182" s="133"/>
      <c r="CUY182" s="133"/>
      <c r="CUZ182" s="133"/>
      <c r="CVA182" s="133"/>
      <c r="CVB182" s="133"/>
      <c r="CVC182" s="133"/>
      <c r="CVD182" s="133"/>
      <c r="CVE182" s="133"/>
      <c r="CVF182" s="133"/>
      <c r="CVG182" s="133"/>
      <c r="CVH182" s="133"/>
      <c r="CVI182" s="133"/>
      <c r="CVJ182" s="133"/>
      <c r="CVK182" s="133"/>
      <c r="CVL182" s="133"/>
      <c r="CVM182" s="133"/>
      <c r="CVN182" s="133"/>
      <c r="CVO182" s="133"/>
      <c r="CVP182" s="133"/>
      <c r="CVQ182" s="133"/>
      <c r="CVR182" s="133"/>
      <c r="CVS182" s="133"/>
      <c r="CVT182" s="133"/>
      <c r="CVU182" s="133"/>
      <c r="CVV182" s="133"/>
      <c r="CVW182" s="133"/>
      <c r="CVX182" s="133"/>
      <c r="CVY182" s="133"/>
      <c r="CVZ182" s="133"/>
      <c r="CWA182" s="133"/>
      <c r="CWB182" s="133"/>
      <c r="CWC182" s="133"/>
      <c r="CWD182" s="133"/>
      <c r="CWE182" s="133"/>
      <c r="CWF182" s="133"/>
      <c r="CWG182" s="133"/>
      <c r="CWH182" s="133"/>
      <c r="CWI182" s="133"/>
      <c r="CWJ182" s="133"/>
      <c r="CWK182" s="133"/>
      <c r="CWL182" s="133"/>
      <c r="CWM182" s="133"/>
      <c r="CWN182" s="133"/>
      <c r="CWO182" s="133"/>
      <c r="CWP182" s="133"/>
      <c r="CWQ182" s="133"/>
      <c r="CWR182" s="133"/>
      <c r="CWS182" s="133"/>
      <c r="CWT182" s="133"/>
      <c r="CWU182" s="133"/>
      <c r="CWV182" s="133"/>
      <c r="CWW182" s="133"/>
      <c r="CWX182" s="133"/>
      <c r="CWY182" s="133"/>
      <c r="CWZ182" s="133"/>
      <c r="CXA182" s="133"/>
      <c r="CXB182" s="133"/>
      <c r="CXC182" s="133"/>
      <c r="CXD182" s="133"/>
      <c r="CXE182" s="133"/>
      <c r="CXF182" s="133"/>
      <c r="CXG182" s="133"/>
      <c r="CXH182" s="133"/>
      <c r="CXI182" s="133"/>
      <c r="CXJ182" s="133"/>
      <c r="CXK182" s="133"/>
      <c r="CXL182" s="133"/>
      <c r="CXM182" s="133"/>
      <c r="CXN182" s="133"/>
      <c r="CXO182" s="133"/>
      <c r="CXP182" s="133"/>
      <c r="CXQ182" s="133"/>
      <c r="CXR182" s="133"/>
      <c r="CXS182" s="133"/>
      <c r="CXT182" s="133"/>
      <c r="CXU182" s="133"/>
      <c r="CXV182" s="133"/>
      <c r="CXW182" s="133"/>
      <c r="CXX182" s="133"/>
      <c r="CXY182" s="133"/>
      <c r="CXZ182" s="133"/>
      <c r="CYA182" s="133"/>
      <c r="CYB182" s="133"/>
      <c r="CYC182" s="133"/>
      <c r="CYD182" s="133"/>
      <c r="CYE182" s="133"/>
      <c r="CYF182" s="133"/>
      <c r="CYG182" s="133"/>
      <c r="CYH182" s="133"/>
      <c r="CYI182" s="133"/>
      <c r="CYJ182" s="133"/>
      <c r="CYK182" s="133"/>
      <c r="CYL182" s="133"/>
      <c r="CYM182" s="133"/>
      <c r="CYN182" s="133"/>
      <c r="CYO182" s="133"/>
      <c r="CYP182" s="133"/>
      <c r="CYQ182" s="133"/>
      <c r="CYR182" s="133"/>
      <c r="CYS182" s="133"/>
      <c r="CYT182" s="133"/>
      <c r="CYU182" s="133"/>
      <c r="CYV182" s="133"/>
      <c r="CYW182" s="133"/>
      <c r="CYX182" s="133"/>
      <c r="CYY182" s="133"/>
      <c r="CYZ182" s="133"/>
      <c r="CZA182" s="133"/>
      <c r="CZB182" s="133"/>
      <c r="CZC182" s="133"/>
      <c r="CZD182" s="133"/>
      <c r="CZE182" s="133"/>
      <c r="CZF182" s="133"/>
      <c r="CZG182" s="133"/>
      <c r="CZH182" s="133"/>
      <c r="CZI182" s="133"/>
      <c r="CZJ182" s="133"/>
      <c r="CZK182" s="133"/>
      <c r="CZL182" s="133"/>
      <c r="CZM182" s="133"/>
      <c r="CZN182" s="133"/>
      <c r="CZO182" s="133"/>
      <c r="CZP182" s="133"/>
      <c r="CZQ182" s="133"/>
      <c r="CZR182" s="133"/>
      <c r="CZS182" s="133"/>
      <c r="CZT182" s="133"/>
      <c r="CZU182" s="133"/>
      <c r="CZV182" s="133"/>
      <c r="CZW182" s="133"/>
      <c r="CZX182" s="133"/>
      <c r="CZY182" s="133"/>
      <c r="CZZ182" s="133"/>
      <c r="DAA182" s="133"/>
      <c r="DAB182" s="133"/>
      <c r="DAC182" s="133"/>
      <c r="DAD182" s="133"/>
      <c r="DAE182" s="133"/>
      <c r="DAF182" s="133"/>
      <c r="DAG182" s="133"/>
      <c r="DAH182" s="133"/>
      <c r="DAI182" s="133"/>
      <c r="DAJ182" s="133"/>
      <c r="DAK182" s="133"/>
      <c r="DAL182" s="133"/>
      <c r="DAM182" s="133"/>
      <c r="DAN182" s="133"/>
      <c r="DAO182" s="133"/>
      <c r="DAP182" s="133"/>
      <c r="DAQ182" s="133"/>
      <c r="DAR182" s="133"/>
      <c r="DAS182" s="133"/>
      <c r="DAT182" s="133"/>
      <c r="DAU182" s="133"/>
      <c r="DAV182" s="133"/>
      <c r="DAW182" s="133"/>
      <c r="DAX182" s="133"/>
      <c r="DAY182" s="133"/>
      <c r="DAZ182" s="133"/>
      <c r="DBA182" s="133"/>
      <c r="DBB182" s="133"/>
      <c r="DBC182" s="133"/>
      <c r="DBD182" s="133"/>
      <c r="DBE182" s="133"/>
      <c r="DBF182" s="133"/>
      <c r="DBG182" s="133"/>
      <c r="DBH182" s="133"/>
      <c r="DBI182" s="133"/>
      <c r="DBJ182" s="133"/>
      <c r="DBK182" s="133"/>
      <c r="DBL182" s="133"/>
      <c r="DBM182" s="133"/>
      <c r="DBN182" s="133"/>
      <c r="DBO182" s="133"/>
      <c r="DBP182" s="133"/>
      <c r="DBQ182" s="133"/>
      <c r="DBR182" s="133"/>
      <c r="DBS182" s="133"/>
      <c r="DBT182" s="133"/>
      <c r="DBU182" s="133"/>
      <c r="DBV182" s="133"/>
      <c r="DBW182" s="133"/>
      <c r="DBX182" s="133"/>
      <c r="DBY182" s="133"/>
      <c r="DBZ182" s="133"/>
      <c r="DCA182" s="133"/>
      <c r="DCB182" s="133"/>
      <c r="DCC182" s="133"/>
      <c r="DCD182" s="133"/>
      <c r="DCE182" s="133"/>
      <c r="DCF182" s="133"/>
      <c r="DCG182" s="133"/>
      <c r="DCH182" s="133"/>
      <c r="DCI182" s="133"/>
      <c r="DCJ182" s="133"/>
      <c r="DCK182" s="133"/>
      <c r="DCL182" s="133"/>
      <c r="DCM182" s="133"/>
      <c r="DCN182" s="133"/>
      <c r="DCO182" s="133"/>
      <c r="DCP182" s="133"/>
      <c r="DCQ182" s="133"/>
      <c r="DCR182" s="133"/>
      <c r="DCS182" s="133"/>
      <c r="DCT182" s="133"/>
      <c r="DCU182" s="133"/>
      <c r="DCV182" s="133"/>
      <c r="DCW182" s="133"/>
      <c r="DCX182" s="133"/>
      <c r="DCY182" s="133"/>
      <c r="DCZ182" s="133"/>
      <c r="DDA182" s="133"/>
      <c r="DDB182" s="133"/>
      <c r="DDC182" s="133"/>
      <c r="DDD182" s="133"/>
      <c r="DDE182" s="133"/>
      <c r="DDF182" s="133"/>
      <c r="DDG182" s="133"/>
      <c r="DDH182" s="133"/>
      <c r="DDI182" s="133"/>
      <c r="DDJ182" s="133"/>
      <c r="DDK182" s="133"/>
      <c r="DDL182" s="133"/>
      <c r="DDM182" s="133"/>
      <c r="DDN182" s="133"/>
      <c r="DDO182" s="133"/>
      <c r="DDP182" s="133"/>
      <c r="DDQ182" s="133"/>
      <c r="DDR182" s="133"/>
      <c r="DDS182" s="133"/>
      <c r="DDT182" s="133"/>
      <c r="DDU182" s="133"/>
      <c r="DDV182" s="133"/>
      <c r="DDW182" s="133"/>
      <c r="DDX182" s="133"/>
      <c r="DDY182" s="133"/>
      <c r="DDZ182" s="133"/>
      <c r="DEA182" s="133"/>
      <c r="DEB182" s="133"/>
      <c r="DEC182" s="133"/>
      <c r="DED182" s="133"/>
      <c r="DEE182" s="133"/>
      <c r="DEF182" s="133"/>
      <c r="DEG182" s="133"/>
      <c r="DEH182" s="133"/>
      <c r="DEI182" s="133"/>
      <c r="DEJ182" s="133"/>
      <c r="DEK182" s="133"/>
      <c r="DEL182" s="133"/>
      <c r="DEM182" s="133"/>
      <c r="DEN182" s="133"/>
      <c r="DEO182" s="133"/>
      <c r="DEP182" s="133"/>
      <c r="DEQ182" s="133"/>
      <c r="DER182" s="133"/>
      <c r="DES182" s="133"/>
      <c r="DET182" s="133"/>
      <c r="DEU182" s="133"/>
      <c r="DEV182" s="133"/>
      <c r="DEW182" s="133"/>
      <c r="DEX182" s="133"/>
      <c r="DEY182" s="133"/>
      <c r="DEZ182" s="133"/>
      <c r="DFA182" s="133"/>
      <c r="DFB182" s="133"/>
      <c r="DFC182" s="133"/>
      <c r="DFD182" s="133"/>
      <c r="DFE182" s="133"/>
      <c r="DFF182" s="133"/>
      <c r="DFG182" s="133"/>
      <c r="DFH182" s="133"/>
      <c r="DFI182" s="133"/>
      <c r="DFJ182" s="133"/>
      <c r="DFK182" s="133"/>
      <c r="DFL182" s="133"/>
      <c r="DFM182" s="133"/>
      <c r="DFN182" s="133"/>
      <c r="DFO182" s="133"/>
      <c r="DFP182" s="133"/>
      <c r="DFQ182" s="133"/>
      <c r="DFR182" s="133"/>
      <c r="DFS182" s="133"/>
      <c r="DFT182" s="133"/>
      <c r="DFU182" s="133"/>
      <c r="DFV182" s="133"/>
      <c r="DFW182" s="133"/>
      <c r="DFX182" s="133"/>
      <c r="DFY182" s="133"/>
      <c r="DFZ182" s="133"/>
      <c r="DGA182" s="133"/>
      <c r="DGB182" s="133"/>
      <c r="DGC182" s="133"/>
      <c r="DGD182" s="133"/>
      <c r="DGE182" s="133"/>
      <c r="DGF182" s="133"/>
      <c r="DGG182" s="133"/>
      <c r="DGH182" s="133"/>
      <c r="DGI182" s="133"/>
      <c r="DGJ182" s="133"/>
      <c r="DGK182" s="133"/>
      <c r="DGL182" s="133"/>
      <c r="DGM182" s="133"/>
      <c r="DGN182" s="133"/>
      <c r="DGO182" s="133"/>
      <c r="DGP182" s="133"/>
      <c r="DGQ182" s="133"/>
      <c r="DGR182" s="133"/>
      <c r="DGS182" s="133"/>
      <c r="DGT182" s="133"/>
      <c r="DGU182" s="133"/>
      <c r="DGV182" s="133"/>
      <c r="DGW182" s="133"/>
      <c r="DGX182" s="133"/>
      <c r="DGY182" s="133"/>
      <c r="DGZ182" s="133"/>
      <c r="DHA182" s="133"/>
      <c r="DHB182" s="133"/>
      <c r="DHC182" s="133"/>
      <c r="DHD182" s="133"/>
      <c r="DHE182" s="133"/>
      <c r="DHF182" s="133"/>
      <c r="DHG182" s="133"/>
      <c r="DHH182" s="133"/>
      <c r="DHI182" s="133"/>
      <c r="DHJ182" s="133"/>
      <c r="DHK182" s="133"/>
      <c r="DHL182" s="133"/>
      <c r="DHM182" s="133"/>
      <c r="DHN182" s="133"/>
      <c r="DHO182" s="133"/>
      <c r="DHP182" s="133"/>
      <c r="DHQ182" s="133"/>
      <c r="DHR182" s="133"/>
      <c r="DHS182" s="133"/>
      <c r="DHT182" s="133"/>
      <c r="DHU182" s="133"/>
      <c r="DHV182" s="133"/>
      <c r="DHW182" s="133"/>
      <c r="DHX182" s="133"/>
      <c r="DHY182" s="133"/>
      <c r="DHZ182" s="133"/>
      <c r="DIA182" s="133"/>
      <c r="DIB182" s="133"/>
      <c r="DIC182" s="133"/>
      <c r="DID182" s="133"/>
      <c r="DIE182" s="133"/>
      <c r="DIF182" s="133"/>
      <c r="DIG182" s="133"/>
      <c r="DIH182" s="133"/>
      <c r="DII182" s="133"/>
      <c r="DIJ182" s="133"/>
      <c r="DIK182" s="133"/>
      <c r="DIL182" s="133"/>
      <c r="DIM182" s="133"/>
      <c r="DIN182" s="133"/>
      <c r="DIO182" s="133"/>
      <c r="DIP182" s="133"/>
      <c r="DIQ182" s="133"/>
      <c r="DIR182" s="133"/>
      <c r="DIS182" s="133"/>
      <c r="DIT182" s="133"/>
      <c r="DIU182" s="133"/>
      <c r="DIV182" s="133"/>
      <c r="DIW182" s="133"/>
      <c r="DIX182" s="133"/>
      <c r="DIY182" s="133"/>
      <c r="DIZ182" s="133"/>
      <c r="DJA182" s="133"/>
      <c r="DJB182" s="133"/>
      <c r="DJC182" s="133"/>
      <c r="DJD182" s="133"/>
      <c r="DJE182" s="133"/>
      <c r="DJF182" s="133"/>
      <c r="DJG182" s="133"/>
      <c r="DJH182" s="133"/>
      <c r="DJI182" s="133"/>
      <c r="DJJ182" s="133"/>
      <c r="DJK182" s="133"/>
      <c r="DJL182" s="133"/>
      <c r="DJM182" s="133"/>
      <c r="DJN182" s="133"/>
      <c r="DJO182" s="133"/>
      <c r="DJP182" s="133"/>
      <c r="DJQ182" s="133"/>
      <c r="DJR182" s="133"/>
      <c r="DJS182" s="133"/>
      <c r="DJT182" s="133"/>
      <c r="DJU182" s="133"/>
      <c r="DJV182" s="133"/>
      <c r="DJW182" s="133"/>
      <c r="DJX182" s="133"/>
      <c r="DJY182" s="133"/>
      <c r="DJZ182" s="133"/>
      <c r="DKA182" s="133"/>
      <c r="DKB182" s="133"/>
      <c r="DKC182" s="133"/>
      <c r="DKD182" s="133"/>
      <c r="DKE182" s="133"/>
      <c r="DKF182" s="133"/>
      <c r="DKG182" s="133"/>
      <c r="DKH182" s="133"/>
      <c r="DKI182" s="133"/>
      <c r="DKJ182" s="133"/>
      <c r="DKK182" s="133"/>
      <c r="DKL182" s="133"/>
      <c r="DKM182" s="133"/>
      <c r="DKN182" s="133"/>
      <c r="DKO182" s="133"/>
      <c r="DKP182" s="133"/>
      <c r="DKQ182" s="133"/>
      <c r="DKR182" s="133"/>
      <c r="DKS182" s="133"/>
      <c r="DKT182" s="133"/>
      <c r="DKU182" s="133"/>
      <c r="DKV182" s="133"/>
      <c r="DKW182" s="133"/>
      <c r="DKX182" s="133"/>
      <c r="DKY182" s="133"/>
      <c r="DKZ182" s="133"/>
      <c r="DLA182" s="133"/>
      <c r="DLB182" s="133"/>
      <c r="DLC182" s="133"/>
      <c r="DLD182" s="133"/>
      <c r="DLE182" s="133"/>
      <c r="DLF182" s="133"/>
      <c r="DLG182" s="133"/>
      <c r="DLH182" s="133"/>
      <c r="DLI182" s="133"/>
      <c r="DLJ182" s="133"/>
      <c r="DLK182" s="133"/>
      <c r="DLL182" s="133"/>
      <c r="DLM182" s="133"/>
      <c r="DLN182" s="133"/>
      <c r="DLO182" s="133"/>
      <c r="DLP182" s="133"/>
      <c r="DLQ182" s="133"/>
      <c r="DLR182" s="133"/>
      <c r="DLS182" s="133"/>
      <c r="DLT182" s="133"/>
      <c r="DLU182" s="133"/>
      <c r="DLV182" s="133"/>
      <c r="DLW182" s="133"/>
      <c r="DLX182" s="133"/>
      <c r="DLY182" s="133"/>
      <c r="DLZ182" s="133"/>
      <c r="DMA182" s="133"/>
      <c r="DMB182" s="133"/>
      <c r="DMC182" s="133"/>
      <c r="DMD182" s="133"/>
      <c r="DME182" s="133"/>
      <c r="DMF182" s="133"/>
      <c r="DMG182" s="133"/>
      <c r="DMH182" s="133"/>
      <c r="DMI182" s="133"/>
      <c r="DMJ182" s="133"/>
      <c r="DMK182" s="133"/>
      <c r="DML182" s="133"/>
      <c r="DMM182" s="133"/>
      <c r="DMN182" s="133"/>
      <c r="DMO182" s="133"/>
      <c r="DMP182" s="133"/>
      <c r="DMQ182" s="133"/>
      <c r="DMR182" s="133"/>
      <c r="DMS182" s="133"/>
      <c r="DMT182" s="133"/>
      <c r="DMU182" s="133"/>
      <c r="DMV182" s="133"/>
      <c r="DMW182" s="133"/>
      <c r="DMX182" s="133"/>
      <c r="DMY182" s="133"/>
      <c r="DMZ182" s="133"/>
      <c r="DNA182" s="133"/>
      <c r="DNB182" s="133"/>
      <c r="DNC182" s="133"/>
      <c r="DND182" s="133"/>
      <c r="DNE182" s="133"/>
      <c r="DNF182" s="133"/>
      <c r="DNG182" s="133"/>
      <c r="DNH182" s="133"/>
      <c r="DNI182" s="133"/>
      <c r="DNJ182" s="133"/>
      <c r="DNK182" s="133"/>
      <c r="DNL182" s="133"/>
      <c r="DNM182" s="133"/>
      <c r="DNN182" s="133"/>
      <c r="DNO182" s="133"/>
      <c r="DNP182" s="133"/>
      <c r="DNQ182" s="133"/>
      <c r="DNR182" s="133"/>
      <c r="DNS182" s="133"/>
      <c r="DNT182" s="133"/>
      <c r="DNU182" s="133"/>
      <c r="DNV182" s="133"/>
      <c r="DNW182" s="133"/>
      <c r="DNX182" s="133"/>
      <c r="DNY182" s="133"/>
      <c r="DNZ182" s="133"/>
      <c r="DOA182" s="133"/>
      <c r="DOB182" s="133"/>
      <c r="DOC182" s="133"/>
      <c r="DOD182" s="133"/>
      <c r="DOE182" s="133"/>
      <c r="DOF182" s="133"/>
      <c r="DOG182" s="133"/>
      <c r="DOH182" s="133"/>
      <c r="DOI182" s="133"/>
      <c r="DOJ182" s="133"/>
      <c r="DOK182" s="133"/>
      <c r="DOL182" s="133"/>
      <c r="DOM182" s="133"/>
      <c r="DON182" s="133"/>
      <c r="DOO182" s="133"/>
      <c r="DOP182" s="133"/>
      <c r="DOQ182" s="133"/>
      <c r="DOR182" s="133"/>
      <c r="DOS182" s="133"/>
      <c r="DOT182" s="133"/>
      <c r="DOU182" s="133"/>
      <c r="DOV182" s="133"/>
      <c r="DOW182" s="133"/>
      <c r="DOX182" s="133"/>
      <c r="DOY182" s="133"/>
      <c r="DOZ182" s="133"/>
      <c r="DPA182" s="133"/>
      <c r="DPB182" s="133"/>
      <c r="DPC182" s="133"/>
      <c r="DPD182" s="133"/>
      <c r="DPE182" s="133"/>
      <c r="DPF182" s="133"/>
      <c r="DPG182" s="133"/>
      <c r="DPH182" s="133"/>
      <c r="DPI182" s="133"/>
      <c r="DPJ182" s="133"/>
      <c r="DPK182" s="133"/>
      <c r="DPL182" s="133"/>
      <c r="DPM182" s="133"/>
      <c r="DPN182" s="133"/>
      <c r="DPO182" s="133"/>
      <c r="DPP182" s="133"/>
      <c r="DPQ182" s="133"/>
      <c r="DPR182" s="133"/>
      <c r="DPS182" s="133"/>
      <c r="DPT182" s="133"/>
      <c r="DPU182" s="133"/>
      <c r="DPV182" s="133"/>
      <c r="DPW182" s="133"/>
      <c r="DPX182" s="133"/>
      <c r="DPY182" s="133"/>
      <c r="DPZ182" s="133"/>
      <c r="DQA182" s="133"/>
      <c r="DQB182" s="133"/>
      <c r="DQC182" s="133"/>
      <c r="DQD182" s="133"/>
      <c r="DQE182" s="133"/>
      <c r="DQF182" s="133"/>
      <c r="DQG182" s="133"/>
      <c r="DQH182" s="133"/>
      <c r="DQI182" s="133"/>
      <c r="DQJ182" s="133"/>
      <c r="DQK182" s="133"/>
      <c r="DQL182" s="133"/>
      <c r="DQM182" s="133"/>
      <c r="DQN182" s="133"/>
      <c r="DQO182" s="133"/>
      <c r="DQP182" s="133"/>
      <c r="DQQ182" s="133"/>
      <c r="DQR182" s="133"/>
      <c r="DQS182" s="133"/>
      <c r="DQT182" s="133"/>
      <c r="DQU182" s="133"/>
      <c r="DQV182" s="133"/>
      <c r="DQW182" s="133"/>
      <c r="DQX182" s="133"/>
      <c r="DQY182" s="133"/>
      <c r="DQZ182" s="133"/>
      <c r="DRA182" s="133"/>
      <c r="DRB182" s="133"/>
      <c r="DRC182" s="133"/>
      <c r="DRD182" s="133"/>
      <c r="DRE182" s="133"/>
      <c r="DRF182" s="133"/>
      <c r="DRG182" s="133"/>
      <c r="DRH182" s="133"/>
      <c r="DRI182" s="133"/>
      <c r="DRJ182" s="133"/>
      <c r="DRK182" s="133"/>
      <c r="DRL182" s="133"/>
      <c r="DRM182" s="133"/>
      <c r="DRN182" s="133"/>
      <c r="DRO182" s="133"/>
      <c r="DRP182" s="133"/>
      <c r="DRQ182" s="133"/>
      <c r="DRR182" s="133"/>
      <c r="DRS182" s="133"/>
      <c r="DRT182" s="133"/>
      <c r="DRU182" s="133"/>
      <c r="DRV182" s="133"/>
      <c r="DRW182" s="133"/>
      <c r="DRX182" s="133"/>
      <c r="DRY182" s="133"/>
      <c r="DRZ182" s="133"/>
      <c r="DSA182" s="133"/>
      <c r="DSB182" s="133"/>
      <c r="DSC182" s="133"/>
      <c r="DSD182" s="133"/>
      <c r="DSE182" s="133"/>
      <c r="DSF182" s="133"/>
      <c r="DSG182" s="133"/>
      <c r="DSH182" s="133"/>
      <c r="DSI182" s="133"/>
      <c r="DSJ182" s="133"/>
      <c r="DSK182" s="133"/>
      <c r="DSL182" s="133"/>
      <c r="DSM182" s="133"/>
      <c r="DSN182" s="133"/>
      <c r="DSO182" s="133"/>
      <c r="DSP182" s="133"/>
      <c r="DSQ182" s="133"/>
      <c r="DSR182" s="133"/>
      <c r="DSS182" s="133"/>
      <c r="DST182" s="133"/>
      <c r="DSU182" s="133"/>
      <c r="DSV182" s="133"/>
      <c r="DSW182" s="133"/>
      <c r="DSX182" s="133"/>
      <c r="DSY182" s="133"/>
      <c r="DSZ182" s="133"/>
      <c r="DTA182" s="133"/>
      <c r="DTB182" s="133"/>
      <c r="DTC182" s="133"/>
      <c r="DTD182" s="133"/>
      <c r="DTE182" s="133"/>
      <c r="DTF182" s="133"/>
      <c r="DTG182" s="133"/>
      <c r="DTH182" s="133"/>
      <c r="DTI182" s="133"/>
      <c r="DTJ182" s="133"/>
      <c r="DTK182" s="133"/>
      <c r="DTL182" s="133"/>
      <c r="DTM182" s="133"/>
      <c r="DTN182" s="133"/>
      <c r="DTO182" s="133"/>
      <c r="DTP182" s="133"/>
      <c r="DTQ182" s="133"/>
      <c r="DTR182" s="133"/>
      <c r="DTS182" s="133"/>
      <c r="DTT182" s="133"/>
      <c r="DTU182" s="133"/>
      <c r="DTV182" s="133"/>
      <c r="DTW182" s="133"/>
      <c r="DTX182" s="133"/>
      <c r="DTY182" s="133"/>
      <c r="DTZ182" s="133"/>
      <c r="DUA182" s="133"/>
      <c r="DUB182" s="133"/>
      <c r="DUC182" s="133"/>
      <c r="DUD182" s="133"/>
      <c r="DUE182" s="133"/>
      <c r="DUF182" s="133"/>
      <c r="DUG182" s="133"/>
      <c r="DUH182" s="133"/>
      <c r="DUI182" s="133"/>
      <c r="DUJ182" s="133"/>
      <c r="DUK182" s="133"/>
      <c r="DUL182" s="133"/>
      <c r="DUM182" s="133"/>
      <c r="DUN182" s="133"/>
      <c r="DUO182" s="133"/>
      <c r="DUP182" s="133"/>
      <c r="DUQ182" s="133"/>
      <c r="DUR182" s="133"/>
      <c r="DUS182" s="133"/>
      <c r="DUT182" s="133"/>
      <c r="DUU182" s="133"/>
      <c r="DUV182" s="133"/>
      <c r="DUW182" s="133"/>
      <c r="DUX182" s="133"/>
      <c r="DUY182" s="133"/>
      <c r="DUZ182" s="133"/>
      <c r="DVA182" s="133"/>
      <c r="DVB182" s="133"/>
      <c r="DVC182" s="133"/>
      <c r="DVD182" s="133"/>
      <c r="DVE182" s="133"/>
      <c r="DVF182" s="133"/>
      <c r="DVG182" s="133"/>
      <c r="DVH182" s="133"/>
      <c r="DVI182" s="133"/>
      <c r="DVJ182" s="133"/>
      <c r="DVK182" s="133"/>
      <c r="DVL182" s="133"/>
      <c r="DVM182" s="133"/>
      <c r="DVN182" s="133"/>
      <c r="DVO182" s="133"/>
      <c r="DVP182" s="133"/>
      <c r="DVQ182" s="133"/>
      <c r="DVR182" s="133"/>
      <c r="DVS182" s="133"/>
      <c r="DVT182" s="133"/>
      <c r="DVU182" s="133"/>
      <c r="DVV182" s="133"/>
      <c r="DVW182" s="133"/>
      <c r="DVX182" s="133"/>
      <c r="DVY182" s="133"/>
      <c r="DVZ182" s="133"/>
      <c r="DWA182" s="133"/>
      <c r="DWB182" s="133"/>
      <c r="DWC182" s="133"/>
      <c r="DWD182" s="133"/>
      <c r="DWE182" s="133"/>
      <c r="DWF182" s="133"/>
      <c r="DWG182" s="133"/>
      <c r="DWH182" s="133"/>
      <c r="DWI182" s="133"/>
      <c r="DWJ182" s="133"/>
      <c r="DWK182" s="133"/>
      <c r="DWL182" s="133"/>
      <c r="DWM182" s="133"/>
      <c r="DWN182" s="133"/>
      <c r="DWO182" s="133"/>
      <c r="DWP182" s="133"/>
      <c r="DWQ182" s="133"/>
      <c r="DWR182" s="133"/>
      <c r="DWS182" s="133"/>
      <c r="DWT182" s="133"/>
      <c r="DWU182" s="133"/>
      <c r="DWV182" s="133"/>
      <c r="DWW182" s="133"/>
      <c r="DWX182" s="133"/>
      <c r="DWY182" s="133"/>
      <c r="DWZ182" s="133"/>
      <c r="DXA182" s="133"/>
      <c r="DXB182" s="133"/>
      <c r="DXC182" s="133"/>
      <c r="DXD182" s="133"/>
      <c r="DXE182" s="133"/>
      <c r="DXF182" s="133"/>
      <c r="DXG182" s="133"/>
      <c r="DXH182" s="133"/>
      <c r="DXI182" s="133"/>
      <c r="DXJ182" s="133"/>
      <c r="DXK182" s="133"/>
      <c r="DXL182" s="133"/>
      <c r="DXM182" s="133"/>
      <c r="DXN182" s="133"/>
      <c r="DXO182" s="133"/>
      <c r="DXP182" s="133"/>
      <c r="DXQ182" s="133"/>
      <c r="DXR182" s="133"/>
      <c r="DXS182" s="133"/>
      <c r="DXT182" s="133"/>
      <c r="DXU182" s="133"/>
      <c r="DXV182" s="133"/>
      <c r="DXW182" s="133"/>
      <c r="DXX182" s="133"/>
      <c r="DXY182" s="133"/>
      <c r="DXZ182" s="133"/>
      <c r="DYA182" s="133"/>
      <c r="DYB182" s="133"/>
      <c r="DYC182" s="133"/>
      <c r="DYD182" s="133"/>
      <c r="DYE182" s="133"/>
      <c r="DYF182" s="133"/>
      <c r="DYG182" s="133"/>
      <c r="DYH182" s="133"/>
      <c r="DYI182" s="133"/>
      <c r="DYJ182" s="133"/>
      <c r="DYK182" s="133"/>
      <c r="DYL182" s="133"/>
      <c r="DYM182" s="133"/>
      <c r="DYN182" s="133"/>
      <c r="DYO182" s="133"/>
      <c r="DYP182" s="133"/>
      <c r="DYQ182" s="133"/>
      <c r="DYR182" s="133"/>
      <c r="DYS182" s="133"/>
      <c r="DYT182" s="133"/>
      <c r="DYU182" s="133"/>
      <c r="DYV182" s="133"/>
      <c r="DYW182" s="133"/>
      <c r="DYX182" s="133"/>
      <c r="DYY182" s="133"/>
      <c r="DYZ182" s="133"/>
      <c r="DZA182" s="133"/>
      <c r="DZB182" s="133"/>
      <c r="DZC182" s="133"/>
      <c r="DZD182" s="133"/>
      <c r="DZE182" s="133"/>
      <c r="DZF182" s="133"/>
      <c r="DZG182" s="133"/>
      <c r="DZH182" s="133"/>
      <c r="DZI182" s="133"/>
      <c r="DZJ182" s="133"/>
      <c r="DZK182" s="133"/>
      <c r="DZL182" s="133"/>
      <c r="DZM182" s="133"/>
      <c r="DZN182" s="133"/>
      <c r="DZO182" s="133"/>
      <c r="DZP182" s="133"/>
      <c r="DZQ182" s="133"/>
      <c r="DZR182" s="133"/>
      <c r="DZS182" s="133"/>
      <c r="DZT182" s="133"/>
      <c r="DZU182" s="133"/>
      <c r="DZV182" s="133"/>
      <c r="DZW182" s="133"/>
      <c r="DZX182" s="133"/>
      <c r="DZY182" s="133"/>
      <c r="DZZ182" s="133"/>
      <c r="EAA182" s="133"/>
      <c r="EAB182" s="133"/>
      <c r="EAC182" s="133"/>
      <c r="EAD182" s="133"/>
      <c r="EAE182" s="133"/>
      <c r="EAF182" s="133"/>
      <c r="EAG182" s="133"/>
      <c r="EAH182" s="133"/>
      <c r="EAI182" s="133"/>
      <c r="EAJ182" s="133"/>
      <c r="EAK182" s="133"/>
      <c r="EAL182" s="133"/>
      <c r="EAM182" s="133"/>
      <c r="EAN182" s="133"/>
      <c r="EAO182" s="133"/>
      <c r="EAP182" s="133"/>
      <c r="EAQ182" s="133"/>
      <c r="EAR182" s="133"/>
      <c r="EAS182" s="133"/>
      <c r="EAT182" s="133"/>
      <c r="EAU182" s="133"/>
      <c r="EAV182" s="133"/>
      <c r="EAW182" s="133"/>
      <c r="EAX182" s="133"/>
      <c r="EAY182" s="133"/>
      <c r="EAZ182" s="133"/>
      <c r="EBA182" s="133"/>
      <c r="EBB182" s="133"/>
      <c r="EBC182" s="133"/>
      <c r="EBD182" s="133"/>
      <c r="EBE182" s="133"/>
      <c r="EBF182" s="133"/>
      <c r="EBG182" s="133"/>
      <c r="EBH182" s="133"/>
      <c r="EBI182" s="133"/>
      <c r="EBJ182" s="133"/>
      <c r="EBK182" s="133"/>
      <c r="EBL182" s="133"/>
      <c r="EBM182" s="133"/>
      <c r="EBN182" s="133"/>
      <c r="EBO182" s="133"/>
      <c r="EBP182" s="133"/>
      <c r="EBQ182" s="133"/>
      <c r="EBR182" s="133"/>
      <c r="EBS182" s="133"/>
      <c r="EBT182" s="133"/>
      <c r="EBU182" s="133"/>
      <c r="EBV182" s="133"/>
      <c r="EBW182" s="133"/>
      <c r="EBX182" s="133"/>
      <c r="EBY182" s="133"/>
      <c r="EBZ182" s="133"/>
      <c r="ECA182" s="133"/>
      <c r="ECB182" s="133"/>
      <c r="ECC182" s="133"/>
      <c r="ECD182" s="133"/>
      <c r="ECE182" s="133"/>
      <c r="ECF182" s="133"/>
      <c r="ECG182" s="133"/>
      <c r="ECH182" s="133"/>
      <c r="ECI182" s="133"/>
      <c r="ECJ182" s="133"/>
      <c r="ECK182" s="133"/>
      <c r="ECL182" s="133"/>
      <c r="ECM182" s="133"/>
      <c r="ECN182" s="133"/>
      <c r="ECO182" s="133"/>
      <c r="ECP182" s="133"/>
      <c r="ECQ182" s="133"/>
      <c r="ECR182" s="133"/>
      <c r="ECS182" s="133"/>
      <c r="ECT182" s="133"/>
      <c r="ECU182" s="133"/>
      <c r="ECV182" s="133"/>
      <c r="ECW182" s="133"/>
      <c r="ECX182" s="133"/>
      <c r="ECY182" s="133"/>
      <c r="ECZ182" s="133"/>
      <c r="EDA182" s="133"/>
      <c r="EDB182" s="133"/>
      <c r="EDC182" s="133"/>
      <c r="EDD182" s="133"/>
      <c r="EDE182" s="133"/>
      <c r="EDF182" s="133"/>
      <c r="EDG182" s="133"/>
      <c r="EDH182" s="133"/>
      <c r="EDI182" s="133"/>
      <c r="EDJ182" s="133"/>
      <c r="EDK182" s="133"/>
      <c r="EDL182" s="133"/>
      <c r="EDM182" s="133"/>
      <c r="EDN182" s="133"/>
      <c r="EDO182" s="133"/>
      <c r="EDP182" s="133"/>
      <c r="EDQ182" s="133"/>
      <c r="EDR182" s="133"/>
      <c r="EDS182" s="133"/>
      <c r="EDT182" s="133"/>
      <c r="EDU182" s="133"/>
      <c r="EDV182" s="133"/>
      <c r="EDW182" s="133"/>
      <c r="EDX182" s="133"/>
      <c r="EDY182" s="133"/>
      <c r="EDZ182" s="133"/>
      <c r="EEA182" s="133"/>
      <c r="EEB182" s="133"/>
      <c r="EEC182" s="133"/>
      <c r="EED182" s="133"/>
      <c r="EEE182" s="133"/>
      <c r="EEF182" s="133"/>
      <c r="EEG182" s="133"/>
      <c r="EEH182" s="133"/>
      <c r="EEI182" s="133"/>
      <c r="EEJ182" s="133"/>
      <c r="EEK182" s="133"/>
      <c r="EEL182" s="133"/>
      <c r="EEM182" s="133"/>
      <c r="EEN182" s="133"/>
      <c r="EEO182" s="133"/>
      <c r="EEP182" s="133"/>
      <c r="EEQ182" s="133"/>
      <c r="EER182" s="133"/>
      <c r="EES182" s="133"/>
      <c r="EET182" s="133"/>
      <c r="EEU182" s="133"/>
      <c r="EEV182" s="133"/>
      <c r="EEW182" s="133"/>
      <c r="EEX182" s="133"/>
      <c r="EEY182" s="133"/>
      <c r="EEZ182" s="133"/>
      <c r="EFA182" s="133"/>
      <c r="EFB182" s="133"/>
      <c r="EFC182" s="133"/>
      <c r="EFD182" s="133"/>
      <c r="EFE182" s="133"/>
      <c r="EFF182" s="133"/>
      <c r="EFG182" s="133"/>
      <c r="EFH182" s="133"/>
      <c r="EFI182" s="133"/>
      <c r="EFJ182" s="133"/>
      <c r="EFK182" s="133"/>
      <c r="EFL182" s="133"/>
      <c r="EFM182" s="133"/>
      <c r="EFN182" s="133"/>
      <c r="EFO182" s="133"/>
      <c r="EFP182" s="133"/>
      <c r="EFQ182" s="133"/>
      <c r="EFR182" s="133"/>
      <c r="EFS182" s="133"/>
      <c r="EFT182" s="133"/>
      <c r="EFU182" s="133"/>
      <c r="EFV182" s="133"/>
      <c r="EFW182" s="133"/>
      <c r="EFX182" s="133"/>
      <c r="EFY182" s="133"/>
      <c r="EFZ182" s="133"/>
      <c r="EGA182" s="133"/>
      <c r="EGB182" s="133"/>
      <c r="EGC182" s="133"/>
      <c r="EGD182" s="133"/>
      <c r="EGE182" s="133"/>
      <c r="EGF182" s="133"/>
      <c r="EGG182" s="133"/>
      <c r="EGH182" s="133"/>
      <c r="EGI182" s="133"/>
      <c r="EGJ182" s="133"/>
      <c r="EGK182" s="133"/>
      <c r="EGL182" s="133"/>
      <c r="EGM182" s="133"/>
      <c r="EGN182" s="133"/>
      <c r="EGO182" s="133"/>
      <c r="EGP182" s="133"/>
      <c r="EGQ182" s="133"/>
      <c r="EGR182" s="133"/>
      <c r="EGS182" s="133"/>
      <c r="EGT182" s="133"/>
      <c r="EGU182" s="133"/>
      <c r="EGV182" s="133"/>
      <c r="EGW182" s="133"/>
      <c r="EGX182" s="133"/>
      <c r="EGY182" s="133"/>
      <c r="EGZ182" s="133"/>
      <c r="EHA182" s="133"/>
      <c r="EHB182" s="133"/>
      <c r="EHC182" s="133"/>
      <c r="EHD182" s="133"/>
      <c r="EHE182" s="133"/>
      <c r="EHF182" s="133"/>
      <c r="EHG182" s="133"/>
      <c r="EHH182" s="133"/>
      <c r="EHI182" s="133"/>
      <c r="EHJ182" s="133"/>
      <c r="EHK182" s="133"/>
      <c r="EHL182" s="133"/>
      <c r="EHM182" s="133"/>
      <c r="EHN182" s="133"/>
      <c r="EHO182" s="133"/>
      <c r="EHP182" s="133"/>
      <c r="EHQ182" s="133"/>
      <c r="EHR182" s="133"/>
      <c r="EHS182" s="133"/>
      <c r="EHT182" s="133"/>
      <c r="EHU182" s="133"/>
      <c r="EHV182" s="133"/>
      <c r="EHW182" s="133"/>
      <c r="EHX182" s="133"/>
      <c r="EHY182" s="133"/>
      <c r="EHZ182" s="133"/>
      <c r="EIA182" s="133"/>
      <c r="EIB182" s="133"/>
      <c r="EIC182" s="133"/>
      <c r="EID182" s="133"/>
      <c r="EIE182" s="133"/>
      <c r="EIF182" s="133"/>
      <c r="EIG182" s="133"/>
      <c r="EIH182" s="133"/>
      <c r="EII182" s="133"/>
      <c r="EIJ182" s="133"/>
      <c r="EIK182" s="133"/>
      <c r="EIL182" s="133"/>
      <c r="EIM182" s="133"/>
      <c r="EIN182" s="133"/>
      <c r="EIO182" s="133"/>
      <c r="EIP182" s="133"/>
      <c r="EIQ182" s="133"/>
      <c r="EIR182" s="133"/>
      <c r="EIS182" s="133"/>
      <c r="EIT182" s="133"/>
      <c r="EIU182" s="133"/>
      <c r="EIV182" s="133"/>
      <c r="EIW182" s="133"/>
      <c r="EIX182" s="133"/>
      <c r="EIY182" s="133"/>
      <c r="EIZ182" s="133"/>
      <c r="EJA182" s="133"/>
      <c r="EJB182" s="133"/>
      <c r="EJC182" s="133"/>
      <c r="EJD182" s="133"/>
      <c r="EJE182" s="133"/>
      <c r="EJF182" s="133"/>
      <c r="EJG182" s="133"/>
      <c r="EJH182" s="133"/>
      <c r="EJI182" s="133"/>
      <c r="EJJ182" s="133"/>
      <c r="EJK182" s="133"/>
      <c r="EJL182" s="133"/>
      <c r="EJM182" s="133"/>
      <c r="EJN182" s="133"/>
      <c r="EJO182" s="133"/>
      <c r="EJP182" s="133"/>
      <c r="EJQ182" s="133"/>
      <c r="EJR182" s="133"/>
      <c r="EJS182" s="133"/>
      <c r="EJT182" s="133"/>
      <c r="EJU182" s="133"/>
      <c r="EJV182" s="133"/>
      <c r="EJW182" s="133"/>
      <c r="EJX182" s="133"/>
      <c r="EJY182" s="133"/>
      <c r="EJZ182" s="133"/>
      <c r="EKA182" s="133"/>
      <c r="EKB182" s="133"/>
      <c r="EKC182" s="133"/>
      <c r="EKD182" s="133"/>
      <c r="EKE182" s="133"/>
      <c r="EKF182" s="133"/>
      <c r="EKG182" s="133"/>
      <c r="EKH182" s="133"/>
      <c r="EKI182" s="133"/>
      <c r="EKJ182" s="133"/>
      <c r="EKK182" s="133"/>
      <c r="EKL182" s="133"/>
      <c r="EKM182" s="133"/>
      <c r="EKN182" s="133"/>
      <c r="EKO182" s="133"/>
      <c r="EKP182" s="133"/>
      <c r="EKQ182" s="133"/>
      <c r="EKR182" s="133"/>
      <c r="EKS182" s="133"/>
      <c r="EKT182" s="133"/>
      <c r="EKU182" s="133"/>
      <c r="EKV182" s="133"/>
      <c r="EKW182" s="133"/>
      <c r="EKX182" s="133"/>
      <c r="EKY182" s="133"/>
      <c r="EKZ182" s="133"/>
      <c r="ELA182" s="133"/>
      <c r="ELB182" s="133"/>
      <c r="ELC182" s="133"/>
      <c r="ELD182" s="133"/>
      <c r="ELE182" s="133"/>
      <c r="ELF182" s="133"/>
      <c r="ELG182" s="133"/>
      <c r="ELH182" s="133"/>
      <c r="ELI182" s="133"/>
      <c r="ELJ182" s="133"/>
      <c r="ELK182" s="133"/>
      <c r="ELL182" s="133"/>
      <c r="ELM182" s="133"/>
      <c r="ELN182" s="133"/>
      <c r="ELO182" s="133"/>
      <c r="ELP182" s="133"/>
      <c r="ELQ182" s="133"/>
      <c r="ELR182" s="133"/>
      <c r="ELS182" s="133"/>
      <c r="ELT182" s="133"/>
      <c r="ELU182" s="133"/>
      <c r="ELV182" s="133"/>
      <c r="ELW182" s="133"/>
      <c r="ELX182" s="133"/>
      <c r="ELY182" s="133"/>
      <c r="ELZ182" s="133"/>
      <c r="EMA182" s="133"/>
      <c r="EMB182" s="133"/>
      <c r="EMC182" s="133"/>
      <c r="EMD182" s="133"/>
      <c r="EME182" s="133"/>
      <c r="EMF182" s="133"/>
      <c r="EMG182" s="133"/>
      <c r="EMH182" s="133"/>
      <c r="EMI182" s="133"/>
      <c r="EMJ182" s="133"/>
      <c r="EMK182" s="133"/>
      <c r="EML182" s="133"/>
      <c r="EMM182" s="133"/>
      <c r="EMN182" s="133"/>
      <c r="EMO182" s="133"/>
      <c r="EMP182" s="133"/>
      <c r="EMQ182" s="133"/>
      <c r="EMR182" s="133"/>
      <c r="EMS182" s="133"/>
      <c r="EMT182" s="133"/>
      <c r="EMU182" s="133"/>
      <c r="EMV182" s="133"/>
      <c r="EMW182" s="133"/>
      <c r="EMX182" s="133"/>
      <c r="EMY182" s="133"/>
      <c r="EMZ182" s="133"/>
      <c r="ENA182" s="133"/>
      <c r="ENB182" s="133"/>
      <c r="ENC182" s="133"/>
      <c r="END182" s="133"/>
      <c r="ENE182" s="133"/>
      <c r="ENF182" s="133"/>
      <c r="ENG182" s="133"/>
      <c r="ENH182" s="133"/>
      <c r="ENI182" s="133"/>
      <c r="ENJ182" s="133"/>
      <c r="ENK182" s="133"/>
      <c r="ENL182" s="133"/>
      <c r="ENM182" s="133"/>
      <c r="ENN182" s="133"/>
      <c r="ENO182" s="133"/>
      <c r="ENP182" s="133"/>
      <c r="ENQ182" s="133"/>
      <c r="ENR182" s="133"/>
      <c r="ENS182" s="133"/>
      <c r="ENT182" s="133"/>
      <c r="ENU182" s="133"/>
      <c r="ENV182" s="133"/>
      <c r="ENW182" s="133"/>
      <c r="ENX182" s="133"/>
      <c r="ENY182" s="133"/>
      <c r="ENZ182" s="133"/>
      <c r="EOA182" s="133"/>
      <c r="EOB182" s="133"/>
      <c r="EOC182" s="133"/>
      <c r="EOD182" s="133"/>
      <c r="EOE182" s="133"/>
      <c r="EOF182" s="133"/>
      <c r="EOG182" s="133"/>
      <c r="EOH182" s="133"/>
      <c r="EOI182" s="133"/>
      <c r="EOJ182" s="133"/>
      <c r="EOK182" s="133"/>
      <c r="EOL182" s="133"/>
      <c r="EOM182" s="133"/>
      <c r="EON182" s="133"/>
      <c r="EOO182" s="133"/>
      <c r="EOP182" s="133"/>
      <c r="EOQ182" s="133"/>
      <c r="EOR182" s="133"/>
      <c r="EOS182" s="133"/>
      <c r="EOT182" s="133"/>
      <c r="EOU182" s="133"/>
      <c r="EOV182" s="133"/>
      <c r="EOW182" s="133"/>
      <c r="EOX182" s="133"/>
      <c r="EOY182" s="133"/>
      <c r="EOZ182" s="133"/>
      <c r="EPA182" s="133"/>
      <c r="EPB182" s="133"/>
      <c r="EPC182" s="133"/>
      <c r="EPD182" s="133"/>
      <c r="EPE182" s="133"/>
      <c r="EPF182" s="133"/>
      <c r="EPG182" s="133"/>
      <c r="EPH182" s="133"/>
      <c r="EPI182" s="133"/>
      <c r="EPJ182" s="133"/>
      <c r="EPK182" s="133"/>
      <c r="EPL182" s="133"/>
      <c r="EPM182" s="133"/>
      <c r="EPN182" s="133"/>
      <c r="EPO182" s="133"/>
      <c r="EPP182" s="133"/>
      <c r="EPQ182" s="133"/>
      <c r="EPR182" s="133"/>
      <c r="EPS182" s="133"/>
      <c r="EPT182" s="133"/>
      <c r="EPU182" s="133"/>
      <c r="EPV182" s="133"/>
      <c r="EPW182" s="133"/>
      <c r="EPX182" s="133"/>
      <c r="EPY182" s="133"/>
      <c r="EPZ182" s="133"/>
      <c r="EQA182" s="133"/>
      <c r="EQB182" s="133"/>
      <c r="EQC182" s="133"/>
      <c r="EQD182" s="133"/>
      <c r="EQE182" s="133"/>
      <c r="EQF182" s="133"/>
      <c r="EQG182" s="133"/>
      <c r="EQH182" s="133"/>
      <c r="EQI182" s="133"/>
      <c r="EQJ182" s="133"/>
      <c r="EQK182" s="133"/>
      <c r="EQL182" s="133"/>
      <c r="EQM182" s="133"/>
      <c r="EQN182" s="133"/>
      <c r="EQO182" s="133"/>
      <c r="EQP182" s="133"/>
      <c r="EQQ182" s="133"/>
      <c r="EQR182" s="133"/>
      <c r="EQS182" s="133"/>
      <c r="EQT182" s="133"/>
      <c r="EQU182" s="133"/>
      <c r="EQV182" s="133"/>
      <c r="EQW182" s="133"/>
      <c r="EQX182" s="133"/>
      <c r="EQY182" s="133"/>
      <c r="EQZ182" s="133"/>
      <c r="ERA182" s="133"/>
      <c r="ERB182" s="133"/>
      <c r="ERC182" s="133"/>
      <c r="ERD182" s="133"/>
      <c r="ERE182" s="133"/>
      <c r="ERF182" s="133"/>
      <c r="ERG182" s="133"/>
      <c r="ERH182" s="133"/>
      <c r="ERI182" s="133"/>
      <c r="ERJ182" s="133"/>
      <c r="ERK182" s="133"/>
      <c r="ERL182" s="133"/>
      <c r="ERM182" s="133"/>
      <c r="ERN182" s="133"/>
      <c r="ERO182" s="133"/>
      <c r="ERP182" s="133"/>
      <c r="ERQ182" s="133"/>
      <c r="ERR182" s="133"/>
      <c r="ERS182" s="133"/>
      <c r="ERT182" s="133"/>
      <c r="ERU182" s="133"/>
      <c r="ERV182" s="133"/>
      <c r="ERW182" s="133"/>
      <c r="ERX182" s="133"/>
      <c r="ERY182" s="133"/>
      <c r="ERZ182" s="133"/>
      <c r="ESA182" s="133"/>
      <c r="ESB182" s="133"/>
      <c r="ESC182" s="133"/>
      <c r="ESD182" s="133"/>
      <c r="ESE182" s="133"/>
      <c r="ESF182" s="133"/>
      <c r="ESG182" s="133"/>
      <c r="ESH182" s="133"/>
      <c r="ESI182" s="133"/>
      <c r="ESJ182" s="133"/>
      <c r="ESK182" s="133"/>
      <c r="ESL182" s="133"/>
      <c r="ESM182" s="133"/>
      <c r="ESN182" s="133"/>
      <c r="ESO182" s="133"/>
      <c r="ESP182" s="133"/>
      <c r="ESQ182" s="133"/>
      <c r="ESR182" s="133"/>
      <c r="ESS182" s="133"/>
      <c r="EST182" s="133"/>
      <c r="ESU182" s="133"/>
      <c r="ESV182" s="133"/>
      <c r="ESW182" s="133"/>
      <c r="ESX182" s="133"/>
      <c r="ESY182" s="133"/>
      <c r="ESZ182" s="133"/>
      <c r="ETA182" s="133"/>
      <c r="ETB182" s="133"/>
      <c r="ETC182" s="133"/>
      <c r="ETD182" s="133"/>
      <c r="ETE182" s="133"/>
      <c r="ETF182" s="133"/>
      <c r="ETG182" s="133"/>
      <c r="ETH182" s="133"/>
      <c r="ETI182" s="133"/>
      <c r="ETJ182" s="133"/>
      <c r="ETK182" s="133"/>
      <c r="ETL182" s="133"/>
      <c r="ETM182" s="133"/>
      <c r="ETN182" s="133"/>
      <c r="ETO182" s="133"/>
      <c r="ETP182" s="133"/>
      <c r="ETQ182" s="133"/>
      <c r="ETR182" s="133"/>
      <c r="ETS182" s="133"/>
      <c r="ETT182" s="133"/>
      <c r="ETU182" s="133"/>
      <c r="ETV182" s="133"/>
      <c r="ETW182" s="133"/>
      <c r="ETX182" s="133"/>
      <c r="ETY182" s="133"/>
      <c r="ETZ182" s="133"/>
      <c r="EUA182" s="133"/>
      <c r="EUB182" s="133"/>
      <c r="EUC182" s="133"/>
      <c r="EUD182" s="133"/>
      <c r="EUE182" s="133"/>
      <c r="EUF182" s="133"/>
      <c r="EUG182" s="133"/>
      <c r="EUH182" s="133"/>
      <c r="EUI182" s="133"/>
      <c r="EUJ182" s="133"/>
      <c r="EUK182" s="133"/>
      <c r="EUL182" s="133"/>
      <c r="EUM182" s="133"/>
      <c r="EUN182" s="133"/>
      <c r="EUO182" s="133"/>
      <c r="EUP182" s="133"/>
      <c r="EUQ182" s="133"/>
      <c r="EUR182" s="133"/>
      <c r="EUS182" s="133"/>
      <c r="EUT182" s="133"/>
      <c r="EUU182" s="133"/>
      <c r="EUV182" s="133"/>
      <c r="EUW182" s="133"/>
      <c r="EUX182" s="133"/>
      <c r="EUY182" s="133"/>
      <c r="EUZ182" s="133"/>
      <c r="EVA182" s="133"/>
      <c r="EVB182" s="133"/>
      <c r="EVC182" s="133"/>
      <c r="EVD182" s="133"/>
      <c r="EVE182" s="133"/>
      <c r="EVF182" s="133"/>
      <c r="EVG182" s="133"/>
      <c r="EVH182" s="133"/>
      <c r="EVI182" s="133"/>
      <c r="EVJ182" s="133"/>
      <c r="EVK182" s="133"/>
      <c r="EVL182" s="133"/>
      <c r="EVM182" s="133"/>
      <c r="EVN182" s="133"/>
      <c r="EVO182" s="133"/>
      <c r="EVP182" s="133"/>
      <c r="EVQ182" s="133"/>
      <c r="EVR182" s="133"/>
      <c r="EVS182" s="133"/>
      <c r="EVT182" s="133"/>
      <c r="EVU182" s="133"/>
      <c r="EVV182" s="133"/>
      <c r="EVW182" s="133"/>
      <c r="EVX182" s="133"/>
      <c r="EVY182" s="133"/>
      <c r="EVZ182" s="133"/>
      <c r="EWA182" s="133"/>
      <c r="EWB182" s="133"/>
      <c r="EWC182" s="133"/>
      <c r="EWD182" s="133"/>
      <c r="EWE182" s="133"/>
      <c r="EWF182" s="133"/>
      <c r="EWG182" s="133"/>
      <c r="EWH182" s="133"/>
      <c r="EWI182" s="133"/>
      <c r="EWJ182" s="133"/>
      <c r="EWK182" s="133"/>
      <c r="EWL182" s="133"/>
      <c r="EWM182" s="133"/>
      <c r="EWN182" s="133"/>
      <c r="EWO182" s="133"/>
      <c r="EWP182" s="133"/>
      <c r="EWQ182" s="133"/>
      <c r="EWR182" s="133"/>
      <c r="EWS182" s="133"/>
      <c r="EWT182" s="133"/>
      <c r="EWU182" s="133"/>
      <c r="EWV182" s="133"/>
      <c r="EWW182" s="133"/>
      <c r="EWX182" s="133"/>
      <c r="EWY182" s="133"/>
      <c r="EWZ182" s="133"/>
      <c r="EXA182" s="133"/>
      <c r="EXB182" s="133"/>
      <c r="EXC182" s="133"/>
      <c r="EXD182" s="133"/>
      <c r="EXE182" s="133"/>
      <c r="EXF182" s="133"/>
      <c r="EXG182" s="133"/>
      <c r="EXH182" s="133"/>
      <c r="EXI182" s="133"/>
      <c r="EXJ182" s="133"/>
      <c r="EXK182" s="133"/>
      <c r="EXL182" s="133"/>
      <c r="EXM182" s="133"/>
      <c r="EXN182" s="133"/>
      <c r="EXO182" s="133"/>
      <c r="EXP182" s="133"/>
      <c r="EXQ182" s="133"/>
      <c r="EXR182" s="133"/>
      <c r="EXS182" s="133"/>
      <c r="EXT182" s="133"/>
      <c r="EXU182" s="133"/>
      <c r="EXV182" s="133"/>
      <c r="EXW182" s="133"/>
      <c r="EXX182" s="133"/>
      <c r="EXY182" s="133"/>
      <c r="EXZ182" s="133"/>
      <c r="EYA182" s="133"/>
      <c r="EYB182" s="133"/>
      <c r="EYC182" s="133"/>
      <c r="EYD182" s="133"/>
      <c r="EYE182" s="133"/>
      <c r="EYF182" s="133"/>
      <c r="EYG182" s="133"/>
      <c r="EYH182" s="133"/>
      <c r="EYI182" s="133"/>
      <c r="EYJ182" s="133"/>
      <c r="EYK182" s="133"/>
      <c r="EYL182" s="133"/>
      <c r="EYM182" s="133"/>
      <c r="EYN182" s="133"/>
      <c r="EYO182" s="133"/>
      <c r="EYP182" s="133"/>
      <c r="EYQ182" s="133"/>
      <c r="EYR182" s="133"/>
      <c r="EYS182" s="133"/>
      <c r="EYT182" s="133"/>
      <c r="EYU182" s="133"/>
      <c r="EYV182" s="133"/>
      <c r="EYW182" s="133"/>
      <c r="EYX182" s="133"/>
      <c r="EYY182" s="133"/>
      <c r="EYZ182" s="133"/>
      <c r="EZA182" s="133"/>
      <c r="EZB182" s="133"/>
      <c r="EZC182" s="133"/>
      <c r="EZD182" s="133"/>
      <c r="EZE182" s="133"/>
      <c r="EZF182" s="133"/>
      <c r="EZG182" s="133"/>
      <c r="EZH182" s="133"/>
      <c r="EZI182" s="133"/>
      <c r="EZJ182" s="133"/>
      <c r="EZK182" s="133"/>
      <c r="EZL182" s="133"/>
      <c r="EZM182" s="133"/>
      <c r="EZN182" s="133"/>
      <c r="EZO182" s="133"/>
      <c r="EZP182" s="133"/>
      <c r="EZQ182" s="133"/>
      <c r="EZR182" s="133"/>
      <c r="EZS182" s="133"/>
      <c r="EZT182" s="133"/>
      <c r="EZU182" s="133"/>
      <c r="EZV182" s="133"/>
      <c r="EZW182" s="133"/>
      <c r="EZX182" s="133"/>
      <c r="EZY182" s="133"/>
      <c r="EZZ182" s="133"/>
      <c r="FAA182" s="133"/>
      <c r="FAB182" s="133"/>
      <c r="FAC182" s="133"/>
      <c r="FAD182" s="133"/>
      <c r="FAE182" s="133"/>
      <c r="FAF182" s="133"/>
      <c r="FAG182" s="133"/>
      <c r="FAH182" s="133"/>
      <c r="FAI182" s="133"/>
      <c r="FAJ182" s="133"/>
      <c r="FAK182" s="133"/>
      <c r="FAL182" s="133"/>
      <c r="FAM182" s="133"/>
      <c r="FAN182" s="133"/>
      <c r="FAO182" s="133"/>
      <c r="FAP182" s="133"/>
      <c r="FAQ182" s="133"/>
      <c r="FAR182" s="133"/>
      <c r="FAS182" s="133"/>
      <c r="FAT182" s="133"/>
      <c r="FAU182" s="133"/>
      <c r="FAV182" s="133"/>
      <c r="FAW182" s="133"/>
      <c r="FAX182" s="133"/>
      <c r="FAY182" s="133"/>
      <c r="FAZ182" s="133"/>
      <c r="FBA182" s="133"/>
      <c r="FBB182" s="133"/>
      <c r="FBC182" s="133"/>
      <c r="FBD182" s="133"/>
      <c r="FBE182" s="133"/>
      <c r="FBF182" s="133"/>
      <c r="FBG182" s="133"/>
      <c r="FBH182" s="133"/>
      <c r="FBI182" s="133"/>
      <c r="FBJ182" s="133"/>
      <c r="FBK182" s="133"/>
      <c r="FBL182" s="133"/>
      <c r="FBM182" s="133"/>
      <c r="FBN182" s="133"/>
      <c r="FBO182" s="133"/>
      <c r="FBP182" s="133"/>
      <c r="FBQ182" s="133"/>
      <c r="FBR182" s="133"/>
      <c r="FBS182" s="133"/>
      <c r="FBT182" s="133"/>
      <c r="FBU182" s="133"/>
      <c r="FBV182" s="133"/>
      <c r="FBW182" s="133"/>
      <c r="FBX182" s="133"/>
      <c r="FBY182" s="133"/>
      <c r="FBZ182" s="133"/>
      <c r="FCA182" s="133"/>
      <c r="FCB182" s="133"/>
      <c r="FCC182" s="133"/>
      <c r="FCD182" s="133"/>
      <c r="FCE182" s="133"/>
      <c r="FCF182" s="133"/>
      <c r="FCG182" s="133"/>
      <c r="FCH182" s="133"/>
      <c r="FCI182" s="133"/>
      <c r="FCJ182" s="133"/>
      <c r="FCK182" s="133"/>
      <c r="FCL182" s="133"/>
      <c r="FCM182" s="133"/>
      <c r="FCN182" s="133"/>
      <c r="FCO182" s="133"/>
      <c r="FCP182" s="133"/>
      <c r="FCQ182" s="133"/>
      <c r="FCR182" s="133"/>
      <c r="FCS182" s="133"/>
      <c r="FCT182" s="133"/>
      <c r="FCU182" s="133"/>
      <c r="FCV182" s="133"/>
      <c r="FCW182" s="133"/>
      <c r="FCX182" s="133"/>
      <c r="FCY182" s="133"/>
      <c r="FCZ182" s="133"/>
      <c r="FDA182" s="133"/>
      <c r="FDB182" s="133"/>
      <c r="FDC182" s="133"/>
      <c r="FDD182" s="133"/>
      <c r="FDE182" s="133"/>
      <c r="FDF182" s="133"/>
      <c r="FDG182" s="133"/>
      <c r="FDH182" s="133"/>
      <c r="FDI182" s="133"/>
      <c r="FDJ182" s="133"/>
      <c r="FDK182" s="133"/>
      <c r="FDL182" s="133"/>
      <c r="FDM182" s="133"/>
      <c r="FDN182" s="133"/>
      <c r="FDO182" s="133"/>
      <c r="FDP182" s="133"/>
      <c r="FDQ182" s="133"/>
      <c r="FDR182" s="133"/>
      <c r="FDS182" s="133"/>
      <c r="FDT182" s="133"/>
      <c r="FDU182" s="133"/>
      <c r="FDV182" s="133"/>
      <c r="FDW182" s="133"/>
      <c r="FDX182" s="133"/>
      <c r="FDY182" s="133"/>
      <c r="FDZ182" s="133"/>
      <c r="FEA182" s="133"/>
      <c r="FEB182" s="133"/>
      <c r="FEC182" s="133"/>
      <c r="FED182" s="133"/>
      <c r="FEE182" s="133"/>
      <c r="FEF182" s="133"/>
      <c r="FEG182" s="133"/>
      <c r="FEH182" s="133"/>
      <c r="FEI182" s="133"/>
      <c r="FEJ182" s="133"/>
      <c r="FEK182" s="133"/>
      <c r="FEL182" s="133"/>
      <c r="FEM182" s="133"/>
      <c r="FEN182" s="133"/>
      <c r="FEO182" s="133"/>
      <c r="FEP182" s="133"/>
      <c r="FEQ182" s="133"/>
      <c r="FER182" s="133"/>
      <c r="FES182" s="133"/>
      <c r="FET182" s="133"/>
      <c r="FEU182" s="133"/>
      <c r="FEV182" s="133"/>
      <c r="FEW182" s="133"/>
      <c r="FEX182" s="133"/>
      <c r="FEY182" s="133"/>
      <c r="FEZ182" s="133"/>
      <c r="FFA182" s="133"/>
      <c r="FFB182" s="133"/>
      <c r="FFC182" s="133"/>
      <c r="FFD182" s="133"/>
      <c r="FFE182" s="133"/>
      <c r="FFF182" s="133"/>
      <c r="FFG182" s="133"/>
      <c r="FFH182" s="133"/>
      <c r="FFI182" s="133"/>
      <c r="FFJ182" s="133"/>
      <c r="FFK182" s="133"/>
      <c r="FFL182" s="133"/>
      <c r="FFM182" s="133"/>
      <c r="FFN182" s="133"/>
      <c r="FFO182" s="133"/>
      <c r="FFP182" s="133"/>
      <c r="FFQ182" s="133"/>
      <c r="FFR182" s="133"/>
      <c r="FFS182" s="133"/>
      <c r="FFT182" s="133"/>
      <c r="FFU182" s="133"/>
      <c r="FFV182" s="133"/>
      <c r="FFW182" s="133"/>
      <c r="FFX182" s="133"/>
      <c r="FFY182" s="133"/>
      <c r="FFZ182" s="133"/>
      <c r="FGA182" s="133"/>
      <c r="FGB182" s="133"/>
      <c r="FGC182" s="133"/>
      <c r="FGD182" s="133"/>
      <c r="FGE182" s="133"/>
      <c r="FGF182" s="133"/>
      <c r="FGG182" s="133"/>
      <c r="FGH182" s="133"/>
      <c r="FGI182" s="133"/>
      <c r="FGJ182" s="133"/>
      <c r="FGK182" s="133"/>
      <c r="FGL182" s="133"/>
      <c r="FGM182" s="133"/>
      <c r="FGN182" s="133"/>
      <c r="FGO182" s="133"/>
      <c r="FGP182" s="133"/>
      <c r="FGQ182" s="133"/>
      <c r="FGR182" s="133"/>
      <c r="FGS182" s="133"/>
      <c r="FGT182" s="133"/>
      <c r="FGU182" s="133"/>
      <c r="FGV182" s="133"/>
      <c r="FGW182" s="133"/>
      <c r="FGX182" s="133"/>
      <c r="FGY182" s="133"/>
      <c r="FGZ182" s="133"/>
      <c r="FHA182" s="133"/>
      <c r="FHB182" s="133"/>
      <c r="FHC182" s="133"/>
      <c r="FHD182" s="133"/>
      <c r="FHE182" s="133"/>
      <c r="FHF182" s="133"/>
      <c r="FHG182" s="133"/>
      <c r="FHH182" s="133"/>
      <c r="FHI182" s="133"/>
      <c r="FHJ182" s="133"/>
      <c r="FHK182" s="133"/>
      <c r="FHL182" s="133"/>
      <c r="FHM182" s="133"/>
      <c r="FHN182" s="133"/>
      <c r="FHO182" s="133"/>
      <c r="FHP182" s="133"/>
      <c r="FHQ182" s="133"/>
      <c r="FHR182" s="133"/>
      <c r="FHS182" s="133"/>
      <c r="FHT182" s="133"/>
      <c r="FHU182" s="133"/>
      <c r="FHV182" s="133"/>
      <c r="FHW182" s="133"/>
      <c r="FHX182" s="133"/>
      <c r="FHY182" s="133"/>
      <c r="FHZ182" s="133"/>
      <c r="FIA182" s="133"/>
      <c r="FIB182" s="133"/>
      <c r="FIC182" s="133"/>
      <c r="FID182" s="133"/>
      <c r="FIE182" s="133"/>
      <c r="FIF182" s="133"/>
      <c r="FIG182" s="133"/>
      <c r="FIH182" s="133"/>
      <c r="FII182" s="133"/>
      <c r="FIJ182" s="133"/>
      <c r="FIK182" s="133"/>
      <c r="FIL182" s="133"/>
      <c r="FIM182" s="133"/>
      <c r="FIN182" s="133"/>
      <c r="FIO182" s="133"/>
      <c r="FIP182" s="133"/>
      <c r="FIQ182" s="133"/>
      <c r="FIR182" s="133"/>
      <c r="FIS182" s="133"/>
      <c r="FIT182" s="133"/>
      <c r="FIU182" s="133"/>
      <c r="FIV182" s="133"/>
      <c r="FIW182" s="133"/>
      <c r="FIX182" s="133"/>
      <c r="FIY182" s="133"/>
      <c r="FIZ182" s="133"/>
      <c r="FJA182" s="133"/>
      <c r="FJB182" s="133"/>
      <c r="FJC182" s="133"/>
      <c r="FJD182" s="133"/>
      <c r="FJE182" s="133"/>
      <c r="FJF182" s="133"/>
      <c r="FJG182" s="133"/>
      <c r="FJH182" s="133"/>
      <c r="FJI182" s="133"/>
      <c r="FJJ182" s="133"/>
      <c r="FJK182" s="133"/>
      <c r="FJL182" s="133"/>
      <c r="FJM182" s="133"/>
      <c r="FJN182" s="133"/>
      <c r="FJO182" s="133"/>
      <c r="FJP182" s="133"/>
      <c r="FJQ182" s="133"/>
      <c r="FJR182" s="133"/>
      <c r="FJS182" s="133"/>
      <c r="FJT182" s="133"/>
      <c r="FJU182" s="133"/>
      <c r="FJV182" s="133"/>
      <c r="FJW182" s="133"/>
      <c r="FJX182" s="133"/>
      <c r="FJY182" s="133"/>
      <c r="FJZ182" s="133"/>
      <c r="FKA182" s="133"/>
      <c r="FKB182" s="133"/>
      <c r="FKC182" s="133"/>
      <c r="FKD182" s="133"/>
      <c r="FKE182" s="133"/>
      <c r="FKF182" s="133"/>
      <c r="FKG182" s="133"/>
      <c r="FKH182" s="133"/>
      <c r="FKI182" s="133"/>
      <c r="FKJ182" s="133"/>
      <c r="FKK182" s="133"/>
      <c r="FKL182" s="133"/>
      <c r="FKM182" s="133"/>
      <c r="FKN182" s="133"/>
      <c r="FKO182" s="133"/>
      <c r="FKP182" s="133"/>
      <c r="FKQ182" s="133"/>
      <c r="FKR182" s="133"/>
      <c r="FKS182" s="133"/>
      <c r="FKT182" s="133"/>
      <c r="FKU182" s="133"/>
      <c r="FKV182" s="133"/>
      <c r="FKW182" s="133"/>
      <c r="FKX182" s="133"/>
      <c r="FKY182" s="133"/>
      <c r="FKZ182" s="133"/>
      <c r="FLA182" s="133"/>
      <c r="FLB182" s="133"/>
      <c r="FLC182" s="133"/>
      <c r="FLD182" s="133"/>
      <c r="FLE182" s="133"/>
      <c r="FLF182" s="133"/>
      <c r="FLG182" s="133"/>
      <c r="FLH182" s="133"/>
      <c r="FLI182" s="133"/>
      <c r="FLJ182" s="133"/>
      <c r="FLK182" s="133"/>
      <c r="FLL182" s="133"/>
      <c r="FLM182" s="133"/>
      <c r="FLN182" s="133"/>
      <c r="FLO182" s="133"/>
      <c r="FLP182" s="133"/>
      <c r="FLQ182" s="133"/>
      <c r="FLR182" s="133"/>
      <c r="FLS182" s="133"/>
      <c r="FLT182" s="133"/>
      <c r="FLU182" s="133"/>
      <c r="FLV182" s="133"/>
      <c r="FLW182" s="133"/>
      <c r="FLX182" s="133"/>
      <c r="FLY182" s="133"/>
      <c r="FLZ182" s="133"/>
      <c r="FMA182" s="133"/>
      <c r="FMB182" s="133"/>
      <c r="FMC182" s="133"/>
      <c r="FMD182" s="133"/>
      <c r="FME182" s="133"/>
      <c r="FMF182" s="133"/>
      <c r="FMG182" s="133"/>
      <c r="FMH182" s="133"/>
      <c r="FMI182" s="133"/>
      <c r="FMJ182" s="133"/>
      <c r="FMK182" s="133"/>
      <c r="FML182" s="133"/>
      <c r="FMM182" s="133"/>
      <c r="FMN182" s="133"/>
      <c r="FMO182" s="133"/>
      <c r="FMP182" s="133"/>
      <c r="FMQ182" s="133"/>
      <c r="FMR182" s="133"/>
      <c r="FMS182" s="133"/>
      <c r="FMT182" s="133"/>
      <c r="FMU182" s="133"/>
      <c r="FMV182" s="133"/>
      <c r="FMW182" s="133"/>
      <c r="FMX182" s="133"/>
      <c r="FMY182" s="133"/>
      <c r="FMZ182" s="133"/>
      <c r="FNA182" s="133"/>
      <c r="FNB182" s="133"/>
      <c r="FNC182" s="133"/>
      <c r="FND182" s="133"/>
      <c r="FNE182" s="133"/>
      <c r="FNF182" s="133"/>
      <c r="FNG182" s="133"/>
      <c r="FNH182" s="133"/>
      <c r="FNI182" s="133"/>
      <c r="FNJ182" s="133"/>
      <c r="FNK182" s="133"/>
      <c r="FNL182" s="133"/>
      <c r="FNM182" s="133"/>
      <c r="FNN182" s="133"/>
      <c r="FNO182" s="133"/>
      <c r="FNP182" s="133"/>
      <c r="FNQ182" s="133"/>
      <c r="FNR182" s="133"/>
      <c r="FNS182" s="133"/>
      <c r="FNT182" s="133"/>
      <c r="FNU182" s="133"/>
      <c r="FNV182" s="133"/>
      <c r="FNW182" s="133"/>
      <c r="FNX182" s="133"/>
      <c r="FNY182" s="133"/>
      <c r="FNZ182" s="133"/>
      <c r="FOA182" s="133"/>
      <c r="FOB182" s="133"/>
      <c r="FOC182" s="133"/>
      <c r="FOD182" s="133"/>
      <c r="FOE182" s="133"/>
      <c r="FOF182" s="133"/>
      <c r="FOG182" s="133"/>
      <c r="FOH182" s="133"/>
      <c r="FOI182" s="133"/>
      <c r="FOJ182" s="133"/>
      <c r="FOK182" s="133"/>
      <c r="FOL182" s="133"/>
      <c r="FOM182" s="133"/>
      <c r="FON182" s="133"/>
      <c r="FOO182" s="133"/>
      <c r="FOP182" s="133"/>
      <c r="FOQ182" s="133"/>
      <c r="FOR182" s="133"/>
      <c r="FOS182" s="133"/>
      <c r="FOT182" s="133"/>
      <c r="FOU182" s="133"/>
      <c r="FOV182" s="133"/>
      <c r="FOW182" s="133"/>
      <c r="FOX182" s="133"/>
      <c r="FOY182" s="133"/>
      <c r="FOZ182" s="133"/>
      <c r="FPA182" s="133"/>
      <c r="FPB182" s="133"/>
      <c r="FPC182" s="133"/>
      <c r="FPD182" s="133"/>
      <c r="FPE182" s="133"/>
      <c r="FPF182" s="133"/>
      <c r="FPG182" s="133"/>
      <c r="FPH182" s="133"/>
      <c r="FPI182" s="133"/>
      <c r="FPJ182" s="133"/>
      <c r="FPK182" s="133"/>
      <c r="FPL182" s="133"/>
      <c r="FPM182" s="133"/>
      <c r="FPN182" s="133"/>
      <c r="FPO182" s="133"/>
      <c r="FPP182" s="133"/>
      <c r="FPQ182" s="133"/>
      <c r="FPR182" s="133"/>
      <c r="FPS182" s="133"/>
      <c r="FPT182" s="133"/>
      <c r="FPU182" s="133"/>
      <c r="FPV182" s="133"/>
      <c r="FPW182" s="133"/>
      <c r="FPX182" s="133"/>
      <c r="FPY182" s="133"/>
      <c r="FPZ182" s="133"/>
      <c r="FQA182" s="133"/>
      <c r="FQB182" s="133"/>
      <c r="FQC182" s="133"/>
      <c r="FQD182" s="133"/>
      <c r="FQE182" s="133"/>
      <c r="FQF182" s="133"/>
      <c r="FQG182" s="133"/>
      <c r="FQH182" s="133"/>
      <c r="FQI182" s="133"/>
      <c r="FQJ182" s="133"/>
      <c r="FQK182" s="133"/>
      <c r="FQL182" s="133"/>
      <c r="FQM182" s="133"/>
      <c r="FQN182" s="133"/>
      <c r="FQO182" s="133"/>
      <c r="FQP182" s="133"/>
      <c r="FQQ182" s="133"/>
      <c r="FQR182" s="133"/>
      <c r="FQS182" s="133"/>
      <c r="FQT182" s="133"/>
      <c r="FQU182" s="133"/>
      <c r="FQV182" s="133"/>
      <c r="FQW182" s="133"/>
      <c r="FQX182" s="133"/>
      <c r="FQY182" s="133"/>
      <c r="FQZ182" s="133"/>
      <c r="FRA182" s="133"/>
      <c r="FRB182" s="133"/>
      <c r="FRC182" s="133"/>
      <c r="FRD182" s="133"/>
      <c r="FRE182" s="133"/>
      <c r="FRF182" s="133"/>
      <c r="FRG182" s="133"/>
      <c r="FRH182" s="133"/>
      <c r="FRI182" s="133"/>
      <c r="FRJ182" s="133"/>
      <c r="FRK182" s="133"/>
      <c r="FRL182" s="133"/>
      <c r="FRM182" s="133"/>
      <c r="FRN182" s="133"/>
      <c r="FRO182" s="133"/>
      <c r="FRP182" s="133"/>
      <c r="FRQ182" s="133"/>
      <c r="FRR182" s="133"/>
      <c r="FRS182" s="133"/>
      <c r="FRT182" s="133"/>
      <c r="FRU182" s="133"/>
      <c r="FRV182" s="133"/>
      <c r="FRW182" s="133"/>
      <c r="FRX182" s="133"/>
      <c r="FRY182" s="133"/>
      <c r="FRZ182" s="133"/>
      <c r="FSA182" s="133"/>
      <c r="FSB182" s="133"/>
      <c r="FSC182" s="133"/>
      <c r="FSD182" s="133"/>
      <c r="FSE182" s="133"/>
      <c r="FSF182" s="133"/>
      <c r="FSG182" s="133"/>
      <c r="FSH182" s="133"/>
      <c r="FSI182" s="133"/>
      <c r="FSJ182" s="133"/>
      <c r="FSK182" s="133"/>
      <c r="FSL182" s="133"/>
      <c r="FSM182" s="133"/>
      <c r="FSN182" s="133"/>
      <c r="FSO182" s="133"/>
      <c r="FSP182" s="133"/>
      <c r="FSQ182" s="133"/>
      <c r="FSR182" s="133"/>
      <c r="FSS182" s="133"/>
      <c r="FST182" s="133"/>
      <c r="FSU182" s="133"/>
      <c r="FSV182" s="133"/>
      <c r="FSW182" s="133"/>
      <c r="FSX182" s="133"/>
      <c r="FSY182" s="133"/>
      <c r="FSZ182" s="133"/>
      <c r="FTA182" s="133"/>
      <c r="FTB182" s="133"/>
      <c r="FTC182" s="133"/>
      <c r="FTD182" s="133"/>
      <c r="FTE182" s="133"/>
      <c r="FTF182" s="133"/>
      <c r="FTG182" s="133"/>
      <c r="FTH182" s="133"/>
      <c r="FTI182" s="133"/>
      <c r="FTJ182" s="133"/>
      <c r="FTK182" s="133"/>
      <c r="FTL182" s="133"/>
      <c r="FTM182" s="133"/>
      <c r="FTN182" s="133"/>
      <c r="FTO182" s="133"/>
      <c r="FTP182" s="133"/>
      <c r="FTQ182" s="133"/>
      <c r="FTR182" s="133"/>
      <c r="FTS182" s="133"/>
      <c r="FTT182" s="133"/>
      <c r="FTU182" s="133"/>
      <c r="FTV182" s="133"/>
      <c r="FTW182" s="133"/>
      <c r="FTX182" s="133"/>
      <c r="FTY182" s="133"/>
      <c r="FTZ182" s="133"/>
      <c r="FUA182" s="133"/>
      <c r="FUB182" s="133"/>
      <c r="FUC182" s="133"/>
      <c r="FUD182" s="133"/>
      <c r="FUE182" s="133"/>
      <c r="FUF182" s="133"/>
      <c r="FUG182" s="133"/>
      <c r="FUH182" s="133"/>
      <c r="FUI182" s="133"/>
      <c r="FUJ182" s="133"/>
      <c r="FUK182" s="133"/>
      <c r="FUL182" s="133"/>
      <c r="FUM182" s="133"/>
      <c r="FUN182" s="133"/>
      <c r="FUO182" s="133"/>
      <c r="FUP182" s="133"/>
      <c r="FUQ182" s="133"/>
      <c r="FUR182" s="133"/>
      <c r="FUS182" s="133"/>
      <c r="FUT182" s="133"/>
      <c r="FUU182" s="133"/>
      <c r="FUV182" s="133"/>
      <c r="FUW182" s="133"/>
      <c r="FUX182" s="133"/>
      <c r="FUY182" s="133"/>
      <c r="FUZ182" s="133"/>
      <c r="FVA182" s="133"/>
      <c r="FVB182" s="133"/>
      <c r="FVC182" s="133"/>
      <c r="FVD182" s="133"/>
      <c r="FVE182" s="133"/>
      <c r="FVF182" s="133"/>
      <c r="FVG182" s="133"/>
      <c r="FVH182" s="133"/>
      <c r="FVI182" s="133"/>
      <c r="FVJ182" s="133"/>
      <c r="FVK182" s="133"/>
      <c r="FVL182" s="133"/>
      <c r="FVM182" s="133"/>
      <c r="FVN182" s="133"/>
      <c r="FVO182" s="133"/>
      <c r="FVP182" s="133"/>
      <c r="FVQ182" s="133"/>
      <c r="FVR182" s="133"/>
      <c r="FVS182" s="133"/>
      <c r="FVT182" s="133"/>
      <c r="FVU182" s="133"/>
      <c r="FVV182" s="133"/>
      <c r="FVW182" s="133"/>
      <c r="FVX182" s="133"/>
      <c r="FVY182" s="133"/>
      <c r="FVZ182" s="133"/>
      <c r="FWA182" s="133"/>
      <c r="FWB182" s="133"/>
      <c r="FWC182" s="133"/>
      <c r="FWD182" s="133"/>
      <c r="FWE182" s="133"/>
      <c r="FWF182" s="133"/>
      <c r="FWG182" s="133"/>
      <c r="FWH182" s="133"/>
      <c r="FWI182" s="133"/>
      <c r="FWJ182" s="133"/>
      <c r="FWK182" s="133"/>
      <c r="FWL182" s="133"/>
      <c r="FWM182" s="133"/>
      <c r="FWN182" s="133"/>
      <c r="FWO182" s="133"/>
      <c r="FWP182" s="133"/>
      <c r="FWQ182" s="133"/>
      <c r="FWR182" s="133"/>
      <c r="FWS182" s="133"/>
      <c r="FWT182" s="133"/>
      <c r="FWU182" s="133"/>
      <c r="FWV182" s="133"/>
      <c r="FWW182" s="133"/>
      <c r="FWX182" s="133"/>
      <c r="FWY182" s="133"/>
      <c r="FWZ182" s="133"/>
      <c r="FXA182" s="133"/>
      <c r="FXB182" s="133"/>
      <c r="FXC182" s="133"/>
      <c r="FXD182" s="133"/>
      <c r="FXE182" s="133"/>
      <c r="FXF182" s="133"/>
      <c r="FXG182" s="133"/>
      <c r="FXH182" s="133"/>
      <c r="FXI182" s="133"/>
      <c r="FXJ182" s="133"/>
      <c r="FXK182" s="133"/>
      <c r="FXL182" s="133"/>
      <c r="FXM182" s="133"/>
      <c r="FXN182" s="133"/>
      <c r="FXO182" s="133"/>
      <c r="FXP182" s="133"/>
      <c r="FXQ182" s="133"/>
      <c r="FXR182" s="133"/>
      <c r="FXS182" s="133"/>
      <c r="FXT182" s="133"/>
      <c r="FXU182" s="133"/>
      <c r="FXV182" s="133"/>
      <c r="FXW182" s="133"/>
      <c r="FXX182" s="133"/>
      <c r="FXY182" s="133"/>
      <c r="FXZ182" s="133"/>
      <c r="FYA182" s="133"/>
      <c r="FYB182" s="133"/>
      <c r="FYC182" s="133"/>
      <c r="FYD182" s="133"/>
      <c r="FYE182" s="133"/>
      <c r="FYF182" s="133"/>
      <c r="FYG182" s="133"/>
      <c r="FYH182" s="133"/>
      <c r="FYI182" s="133"/>
      <c r="FYJ182" s="133"/>
      <c r="FYK182" s="133"/>
      <c r="FYL182" s="133"/>
      <c r="FYM182" s="133"/>
      <c r="FYN182" s="133"/>
      <c r="FYO182" s="133"/>
      <c r="FYP182" s="133"/>
      <c r="FYQ182" s="133"/>
      <c r="FYR182" s="133"/>
      <c r="FYS182" s="133"/>
      <c r="FYT182" s="133"/>
      <c r="FYU182" s="133"/>
      <c r="FYV182" s="133"/>
      <c r="FYW182" s="133"/>
      <c r="FYX182" s="133"/>
      <c r="FYY182" s="133"/>
      <c r="FYZ182" s="133"/>
      <c r="FZA182" s="133"/>
      <c r="FZB182" s="133"/>
      <c r="FZC182" s="133"/>
      <c r="FZD182" s="133"/>
      <c r="FZE182" s="133"/>
      <c r="FZF182" s="133"/>
      <c r="FZG182" s="133"/>
      <c r="FZH182" s="133"/>
      <c r="FZI182" s="133"/>
      <c r="FZJ182" s="133"/>
      <c r="FZK182" s="133"/>
      <c r="FZL182" s="133"/>
      <c r="FZM182" s="133"/>
      <c r="FZN182" s="133"/>
      <c r="FZO182" s="133"/>
      <c r="FZP182" s="133"/>
      <c r="FZQ182" s="133"/>
      <c r="FZR182" s="133"/>
      <c r="FZS182" s="133"/>
      <c r="FZT182" s="133"/>
      <c r="FZU182" s="133"/>
      <c r="FZV182" s="133"/>
      <c r="FZW182" s="133"/>
      <c r="FZX182" s="133"/>
      <c r="FZY182" s="133"/>
      <c r="FZZ182" s="133"/>
      <c r="GAA182" s="133"/>
      <c r="GAB182" s="133"/>
      <c r="GAC182" s="133"/>
      <c r="GAD182" s="133"/>
      <c r="GAE182" s="133"/>
      <c r="GAF182" s="133"/>
      <c r="GAG182" s="133"/>
      <c r="GAH182" s="133"/>
      <c r="GAI182" s="133"/>
      <c r="GAJ182" s="133"/>
      <c r="GAK182" s="133"/>
      <c r="GAL182" s="133"/>
      <c r="GAM182" s="133"/>
      <c r="GAN182" s="133"/>
      <c r="GAO182" s="133"/>
      <c r="GAP182" s="133"/>
      <c r="GAQ182" s="133"/>
      <c r="GAR182" s="133"/>
      <c r="GAS182" s="133"/>
      <c r="GAT182" s="133"/>
      <c r="GAU182" s="133"/>
      <c r="GAV182" s="133"/>
      <c r="GAW182" s="133"/>
      <c r="GAX182" s="133"/>
      <c r="GAY182" s="133"/>
      <c r="GAZ182" s="133"/>
      <c r="GBA182" s="133"/>
      <c r="GBB182" s="133"/>
      <c r="GBC182" s="133"/>
      <c r="GBD182" s="133"/>
      <c r="GBE182" s="133"/>
      <c r="GBF182" s="133"/>
      <c r="GBG182" s="133"/>
      <c r="GBH182" s="133"/>
      <c r="GBI182" s="133"/>
      <c r="GBJ182" s="133"/>
      <c r="GBK182" s="133"/>
      <c r="GBL182" s="133"/>
      <c r="GBM182" s="133"/>
      <c r="GBN182" s="133"/>
      <c r="GBO182" s="133"/>
      <c r="GBP182" s="133"/>
      <c r="GBQ182" s="133"/>
      <c r="GBR182" s="133"/>
      <c r="GBS182" s="133"/>
      <c r="GBT182" s="133"/>
      <c r="GBU182" s="133"/>
      <c r="GBV182" s="133"/>
      <c r="GBW182" s="133"/>
      <c r="GBX182" s="133"/>
      <c r="GBY182" s="133"/>
      <c r="GBZ182" s="133"/>
      <c r="GCA182" s="133"/>
      <c r="GCB182" s="133"/>
      <c r="GCC182" s="133"/>
      <c r="GCD182" s="133"/>
      <c r="GCE182" s="133"/>
      <c r="GCF182" s="133"/>
      <c r="GCG182" s="133"/>
      <c r="GCH182" s="133"/>
      <c r="GCI182" s="133"/>
      <c r="GCJ182" s="133"/>
      <c r="GCK182" s="133"/>
      <c r="GCL182" s="133"/>
      <c r="GCM182" s="133"/>
      <c r="GCN182" s="133"/>
      <c r="GCO182" s="133"/>
      <c r="GCP182" s="133"/>
      <c r="GCQ182" s="133"/>
      <c r="GCR182" s="133"/>
      <c r="GCS182" s="133"/>
      <c r="GCT182" s="133"/>
      <c r="GCU182" s="133"/>
      <c r="GCV182" s="133"/>
      <c r="GCW182" s="133"/>
      <c r="GCX182" s="133"/>
      <c r="GCY182" s="133"/>
      <c r="GCZ182" s="133"/>
      <c r="GDA182" s="133"/>
      <c r="GDB182" s="133"/>
      <c r="GDC182" s="133"/>
      <c r="GDD182" s="133"/>
      <c r="GDE182" s="133"/>
      <c r="GDF182" s="133"/>
      <c r="GDG182" s="133"/>
      <c r="GDH182" s="133"/>
      <c r="GDI182" s="133"/>
      <c r="GDJ182" s="133"/>
      <c r="GDK182" s="133"/>
      <c r="GDL182" s="133"/>
      <c r="GDM182" s="133"/>
      <c r="GDN182" s="133"/>
      <c r="GDO182" s="133"/>
      <c r="GDP182" s="133"/>
      <c r="GDQ182" s="133"/>
      <c r="GDR182" s="133"/>
      <c r="GDS182" s="133"/>
      <c r="GDT182" s="133"/>
      <c r="GDU182" s="133"/>
      <c r="GDV182" s="133"/>
      <c r="GDW182" s="133"/>
      <c r="GDX182" s="133"/>
      <c r="GDY182" s="133"/>
      <c r="GDZ182" s="133"/>
      <c r="GEA182" s="133"/>
      <c r="GEB182" s="133"/>
      <c r="GEC182" s="133"/>
      <c r="GED182" s="133"/>
      <c r="GEE182" s="133"/>
      <c r="GEF182" s="133"/>
      <c r="GEG182" s="133"/>
      <c r="GEH182" s="133"/>
      <c r="GEI182" s="133"/>
      <c r="GEJ182" s="133"/>
      <c r="GEK182" s="133"/>
      <c r="GEL182" s="133"/>
      <c r="GEM182" s="133"/>
      <c r="GEN182" s="133"/>
      <c r="GEO182" s="133"/>
      <c r="GEP182" s="133"/>
      <c r="GEQ182" s="133"/>
      <c r="GER182" s="133"/>
      <c r="GES182" s="133"/>
      <c r="GET182" s="133"/>
      <c r="GEU182" s="133"/>
      <c r="GEV182" s="133"/>
      <c r="GEW182" s="133"/>
      <c r="GEX182" s="133"/>
      <c r="GEY182" s="133"/>
      <c r="GEZ182" s="133"/>
      <c r="GFA182" s="133"/>
      <c r="GFB182" s="133"/>
      <c r="GFC182" s="133"/>
      <c r="GFD182" s="133"/>
      <c r="GFE182" s="133"/>
      <c r="GFF182" s="133"/>
      <c r="GFG182" s="133"/>
      <c r="GFH182" s="133"/>
      <c r="GFI182" s="133"/>
      <c r="GFJ182" s="133"/>
      <c r="GFK182" s="133"/>
      <c r="GFL182" s="133"/>
      <c r="GFM182" s="133"/>
      <c r="GFN182" s="133"/>
      <c r="GFO182" s="133"/>
      <c r="GFP182" s="133"/>
      <c r="GFQ182" s="133"/>
      <c r="GFR182" s="133"/>
      <c r="GFS182" s="133"/>
      <c r="GFT182" s="133"/>
      <c r="GFU182" s="133"/>
      <c r="GFV182" s="133"/>
      <c r="GFW182" s="133"/>
      <c r="GFX182" s="133"/>
      <c r="GFY182" s="133"/>
      <c r="GFZ182" s="133"/>
      <c r="GGA182" s="133"/>
      <c r="GGB182" s="133"/>
      <c r="GGC182" s="133"/>
      <c r="GGD182" s="133"/>
      <c r="GGE182" s="133"/>
      <c r="GGF182" s="133"/>
      <c r="GGG182" s="133"/>
      <c r="GGH182" s="133"/>
      <c r="GGI182" s="133"/>
      <c r="GGJ182" s="133"/>
      <c r="GGK182" s="133"/>
      <c r="GGL182" s="133"/>
      <c r="GGM182" s="133"/>
      <c r="GGN182" s="133"/>
      <c r="GGO182" s="133"/>
      <c r="GGP182" s="133"/>
      <c r="GGQ182" s="133"/>
      <c r="GGR182" s="133"/>
      <c r="GGS182" s="133"/>
      <c r="GGT182" s="133"/>
      <c r="GGU182" s="133"/>
      <c r="GGV182" s="133"/>
      <c r="GGW182" s="133"/>
      <c r="GGX182" s="133"/>
      <c r="GGY182" s="133"/>
      <c r="GGZ182" s="133"/>
      <c r="GHA182" s="133"/>
      <c r="GHB182" s="133"/>
      <c r="GHC182" s="133"/>
      <c r="GHD182" s="133"/>
      <c r="GHE182" s="133"/>
      <c r="GHF182" s="133"/>
      <c r="GHG182" s="133"/>
      <c r="GHH182" s="133"/>
      <c r="GHI182" s="133"/>
      <c r="GHJ182" s="133"/>
      <c r="GHK182" s="133"/>
      <c r="GHL182" s="133"/>
      <c r="GHM182" s="133"/>
      <c r="GHN182" s="133"/>
      <c r="GHO182" s="133"/>
      <c r="GHP182" s="133"/>
      <c r="GHQ182" s="133"/>
      <c r="GHR182" s="133"/>
      <c r="GHS182" s="133"/>
      <c r="GHT182" s="133"/>
      <c r="GHU182" s="133"/>
      <c r="GHV182" s="133"/>
      <c r="GHW182" s="133"/>
      <c r="GHX182" s="133"/>
      <c r="GHY182" s="133"/>
      <c r="GHZ182" s="133"/>
      <c r="GIA182" s="133"/>
      <c r="GIB182" s="133"/>
      <c r="GIC182" s="133"/>
      <c r="GID182" s="133"/>
      <c r="GIE182" s="133"/>
      <c r="GIF182" s="133"/>
      <c r="GIG182" s="133"/>
      <c r="GIH182" s="133"/>
      <c r="GII182" s="133"/>
      <c r="GIJ182" s="133"/>
      <c r="GIK182" s="133"/>
      <c r="GIL182" s="133"/>
      <c r="GIM182" s="133"/>
      <c r="GIN182" s="133"/>
      <c r="GIO182" s="133"/>
      <c r="GIP182" s="133"/>
      <c r="GIQ182" s="133"/>
      <c r="GIR182" s="133"/>
      <c r="GIS182" s="133"/>
      <c r="GIT182" s="133"/>
      <c r="GIU182" s="133"/>
      <c r="GIV182" s="133"/>
      <c r="GIW182" s="133"/>
      <c r="GIX182" s="133"/>
      <c r="GIY182" s="133"/>
      <c r="GIZ182" s="133"/>
      <c r="GJA182" s="133"/>
      <c r="GJB182" s="133"/>
      <c r="GJC182" s="133"/>
      <c r="GJD182" s="133"/>
      <c r="GJE182" s="133"/>
      <c r="GJF182" s="133"/>
      <c r="GJG182" s="133"/>
      <c r="GJH182" s="133"/>
      <c r="GJI182" s="133"/>
      <c r="GJJ182" s="133"/>
      <c r="GJK182" s="133"/>
      <c r="GJL182" s="133"/>
      <c r="GJM182" s="133"/>
      <c r="GJN182" s="133"/>
      <c r="GJO182" s="133"/>
      <c r="GJP182" s="133"/>
      <c r="GJQ182" s="133"/>
      <c r="GJR182" s="133"/>
      <c r="GJS182" s="133"/>
      <c r="GJT182" s="133"/>
      <c r="GJU182" s="133"/>
      <c r="GJV182" s="133"/>
      <c r="GJW182" s="133"/>
      <c r="GJX182" s="133"/>
      <c r="GJY182" s="133"/>
      <c r="GJZ182" s="133"/>
      <c r="GKA182" s="133"/>
      <c r="GKB182" s="133"/>
      <c r="GKC182" s="133"/>
      <c r="GKD182" s="133"/>
      <c r="GKE182" s="133"/>
      <c r="GKF182" s="133"/>
      <c r="GKG182" s="133"/>
      <c r="GKH182" s="133"/>
      <c r="GKI182" s="133"/>
      <c r="GKJ182" s="133"/>
      <c r="GKK182" s="133"/>
      <c r="GKL182" s="133"/>
      <c r="GKM182" s="133"/>
      <c r="GKN182" s="133"/>
      <c r="GKO182" s="133"/>
      <c r="GKP182" s="133"/>
      <c r="GKQ182" s="133"/>
      <c r="GKR182" s="133"/>
      <c r="GKS182" s="133"/>
      <c r="GKT182" s="133"/>
      <c r="GKU182" s="133"/>
      <c r="GKV182" s="133"/>
      <c r="GKW182" s="133"/>
      <c r="GKX182" s="133"/>
      <c r="GKY182" s="133"/>
      <c r="GKZ182" s="133"/>
      <c r="GLA182" s="133"/>
      <c r="GLB182" s="133"/>
      <c r="GLC182" s="133"/>
      <c r="GLD182" s="133"/>
      <c r="GLE182" s="133"/>
      <c r="GLF182" s="133"/>
      <c r="GLG182" s="133"/>
      <c r="GLH182" s="133"/>
      <c r="GLI182" s="133"/>
      <c r="GLJ182" s="133"/>
      <c r="GLK182" s="133"/>
      <c r="GLL182" s="133"/>
      <c r="GLM182" s="133"/>
      <c r="GLN182" s="133"/>
      <c r="GLO182" s="133"/>
      <c r="GLP182" s="133"/>
      <c r="GLQ182" s="133"/>
      <c r="GLR182" s="133"/>
      <c r="GLS182" s="133"/>
      <c r="GLT182" s="133"/>
      <c r="GLU182" s="133"/>
      <c r="GLV182" s="133"/>
      <c r="GLW182" s="133"/>
      <c r="GLX182" s="133"/>
      <c r="GLY182" s="133"/>
      <c r="GLZ182" s="133"/>
      <c r="GMA182" s="133"/>
      <c r="GMB182" s="133"/>
      <c r="GMC182" s="133"/>
      <c r="GMD182" s="133"/>
      <c r="GME182" s="133"/>
      <c r="GMF182" s="133"/>
      <c r="GMG182" s="133"/>
      <c r="GMH182" s="133"/>
      <c r="GMI182" s="133"/>
      <c r="GMJ182" s="133"/>
      <c r="GMK182" s="133"/>
      <c r="GML182" s="133"/>
      <c r="GMM182" s="133"/>
      <c r="GMN182" s="133"/>
      <c r="GMO182" s="133"/>
      <c r="GMP182" s="133"/>
      <c r="GMQ182" s="133"/>
      <c r="GMR182" s="133"/>
      <c r="GMS182" s="133"/>
      <c r="GMT182" s="133"/>
      <c r="GMU182" s="133"/>
      <c r="GMV182" s="133"/>
      <c r="GMW182" s="133"/>
      <c r="GMX182" s="133"/>
      <c r="GMY182" s="133"/>
      <c r="GMZ182" s="133"/>
      <c r="GNA182" s="133"/>
      <c r="GNB182" s="133"/>
      <c r="GNC182" s="133"/>
      <c r="GND182" s="133"/>
      <c r="GNE182" s="133"/>
      <c r="GNF182" s="133"/>
      <c r="GNG182" s="133"/>
      <c r="GNH182" s="133"/>
      <c r="GNI182" s="133"/>
      <c r="GNJ182" s="133"/>
      <c r="GNK182" s="133"/>
      <c r="GNL182" s="133"/>
      <c r="GNM182" s="133"/>
      <c r="GNN182" s="133"/>
      <c r="GNO182" s="133"/>
      <c r="GNP182" s="133"/>
      <c r="GNQ182" s="133"/>
      <c r="GNR182" s="133"/>
      <c r="GNS182" s="133"/>
      <c r="GNT182" s="133"/>
      <c r="GNU182" s="133"/>
      <c r="GNV182" s="133"/>
      <c r="GNW182" s="133"/>
      <c r="GNX182" s="133"/>
      <c r="GNY182" s="133"/>
      <c r="GNZ182" s="133"/>
      <c r="GOA182" s="133"/>
      <c r="GOB182" s="133"/>
      <c r="GOC182" s="133"/>
      <c r="GOD182" s="133"/>
      <c r="GOE182" s="133"/>
      <c r="GOF182" s="133"/>
      <c r="GOG182" s="133"/>
      <c r="GOH182" s="133"/>
      <c r="GOI182" s="133"/>
      <c r="GOJ182" s="133"/>
      <c r="GOK182" s="133"/>
      <c r="GOL182" s="133"/>
      <c r="GOM182" s="133"/>
      <c r="GON182" s="133"/>
      <c r="GOO182" s="133"/>
      <c r="GOP182" s="133"/>
      <c r="GOQ182" s="133"/>
      <c r="GOR182" s="133"/>
      <c r="GOS182" s="133"/>
      <c r="GOT182" s="133"/>
      <c r="GOU182" s="133"/>
      <c r="GOV182" s="133"/>
      <c r="GOW182" s="133"/>
      <c r="GOX182" s="133"/>
      <c r="GOY182" s="133"/>
      <c r="GOZ182" s="133"/>
      <c r="GPA182" s="133"/>
      <c r="GPB182" s="133"/>
      <c r="GPC182" s="133"/>
      <c r="GPD182" s="133"/>
      <c r="GPE182" s="133"/>
      <c r="GPF182" s="133"/>
      <c r="GPG182" s="133"/>
      <c r="GPH182" s="133"/>
      <c r="GPI182" s="133"/>
      <c r="GPJ182" s="133"/>
      <c r="GPK182" s="133"/>
      <c r="GPL182" s="133"/>
      <c r="GPM182" s="133"/>
      <c r="GPN182" s="133"/>
      <c r="GPO182" s="133"/>
      <c r="GPP182" s="133"/>
      <c r="GPQ182" s="133"/>
      <c r="GPR182" s="133"/>
      <c r="GPS182" s="133"/>
      <c r="GPT182" s="133"/>
      <c r="GPU182" s="133"/>
      <c r="GPV182" s="133"/>
      <c r="GPW182" s="133"/>
      <c r="GPX182" s="133"/>
      <c r="GPY182" s="133"/>
      <c r="GPZ182" s="133"/>
      <c r="GQA182" s="133"/>
      <c r="GQB182" s="133"/>
      <c r="GQC182" s="133"/>
      <c r="GQD182" s="133"/>
      <c r="GQE182" s="133"/>
      <c r="GQF182" s="133"/>
      <c r="GQG182" s="133"/>
      <c r="GQH182" s="133"/>
      <c r="GQI182" s="133"/>
      <c r="GQJ182" s="133"/>
      <c r="GQK182" s="133"/>
      <c r="GQL182" s="133"/>
      <c r="GQM182" s="133"/>
      <c r="GQN182" s="133"/>
      <c r="GQO182" s="133"/>
      <c r="GQP182" s="133"/>
      <c r="GQQ182" s="133"/>
      <c r="GQR182" s="133"/>
      <c r="GQS182" s="133"/>
      <c r="GQT182" s="133"/>
      <c r="GQU182" s="133"/>
      <c r="GQV182" s="133"/>
      <c r="GQW182" s="133"/>
      <c r="GQX182" s="133"/>
      <c r="GQY182" s="133"/>
      <c r="GQZ182" s="133"/>
      <c r="GRA182" s="133"/>
      <c r="GRB182" s="133"/>
      <c r="GRC182" s="133"/>
      <c r="GRD182" s="133"/>
      <c r="GRE182" s="133"/>
      <c r="GRF182" s="133"/>
      <c r="GRG182" s="133"/>
      <c r="GRH182" s="133"/>
      <c r="GRI182" s="133"/>
      <c r="GRJ182" s="133"/>
      <c r="GRK182" s="133"/>
      <c r="GRL182" s="133"/>
      <c r="GRM182" s="133"/>
      <c r="GRN182" s="133"/>
      <c r="GRO182" s="133"/>
      <c r="GRP182" s="133"/>
      <c r="GRQ182" s="133"/>
      <c r="GRR182" s="133"/>
      <c r="GRS182" s="133"/>
      <c r="GRT182" s="133"/>
      <c r="GRU182" s="133"/>
      <c r="GRV182" s="133"/>
      <c r="GRW182" s="133"/>
      <c r="GRX182" s="133"/>
      <c r="GRY182" s="133"/>
      <c r="GRZ182" s="133"/>
      <c r="GSA182" s="133"/>
      <c r="GSB182" s="133"/>
      <c r="GSC182" s="133"/>
      <c r="GSD182" s="133"/>
      <c r="GSE182" s="133"/>
      <c r="GSF182" s="133"/>
      <c r="GSG182" s="133"/>
      <c r="GSH182" s="133"/>
      <c r="GSI182" s="133"/>
      <c r="GSJ182" s="133"/>
      <c r="GSK182" s="133"/>
      <c r="GSL182" s="133"/>
      <c r="GSM182" s="133"/>
      <c r="GSN182" s="133"/>
      <c r="GSO182" s="133"/>
      <c r="GSP182" s="133"/>
      <c r="GSQ182" s="133"/>
      <c r="GSR182" s="133"/>
      <c r="GSS182" s="133"/>
      <c r="GST182" s="133"/>
      <c r="GSU182" s="133"/>
      <c r="GSV182" s="133"/>
      <c r="GSW182" s="133"/>
      <c r="GSX182" s="133"/>
      <c r="GSY182" s="133"/>
      <c r="GSZ182" s="133"/>
      <c r="GTA182" s="133"/>
      <c r="GTB182" s="133"/>
      <c r="GTC182" s="133"/>
      <c r="GTD182" s="133"/>
      <c r="GTE182" s="133"/>
      <c r="GTF182" s="133"/>
      <c r="GTG182" s="133"/>
      <c r="GTH182" s="133"/>
      <c r="GTI182" s="133"/>
      <c r="GTJ182" s="133"/>
      <c r="GTK182" s="133"/>
      <c r="GTL182" s="133"/>
      <c r="GTM182" s="133"/>
      <c r="GTN182" s="133"/>
      <c r="GTO182" s="133"/>
      <c r="GTP182" s="133"/>
      <c r="GTQ182" s="133"/>
      <c r="GTR182" s="133"/>
      <c r="GTS182" s="133"/>
      <c r="GTT182" s="133"/>
      <c r="GTU182" s="133"/>
      <c r="GTV182" s="133"/>
      <c r="GTW182" s="133"/>
      <c r="GTX182" s="133"/>
      <c r="GTY182" s="133"/>
      <c r="GTZ182" s="133"/>
      <c r="GUA182" s="133"/>
      <c r="GUB182" s="133"/>
      <c r="GUC182" s="133"/>
      <c r="GUD182" s="133"/>
      <c r="GUE182" s="133"/>
      <c r="GUF182" s="133"/>
      <c r="GUG182" s="133"/>
      <c r="GUH182" s="133"/>
      <c r="GUI182" s="133"/>
      <c r="GUJ182" s="133"/>
      <c r="GUK182" s="133"/>
      <c r="GUL182" s="133"/>
      <c r="GUM182" s="133"/>
      <c r="GUN182" s="133"/>
      <c r="GUO182" s="133"/>
      <c r="GUP182" s="133"/>
      <c r="GUQ182" s="133"/>
      <c r="GUR182" s="133"/>
      <c r="GUS182" s="133"/>
      <c r="GUT182" s="133"/>
      <c r="GUU182" s="133"/>
      <c r="GUV182" s="133"/>
      <c r="GUW182" s="133"/>
      <c r="GUX182" s="133"/>
      <c r="GUY182" s="133"/>
      <c r="GUZ182" s="133"/>
      <c r="GVA182" s="133"/>
      <c r="GVB182" s="133"/>
      <c r="GVC182" s="133"/>
      <c r="GVD182" s="133"/>
      <c r="GVE182" s="133"/>
      <c r="GVF182" s="133"/>
      <c r="GVG182" s="133"/>
      <c r="GVH182" s="133"/>
      <c r="GVI182" s="133"/>
      <c r="GVJ182" s="133"/>
      <c r="GVK182" s="133"/>
      <c r="GVL182" s="133"/>
      <c r="GVM182" s="133"/>
      <c r="GVN182" s="133"/>
      <c r="GVO182" s="133"/>
      <c r="GVP182" s="133"/>
      <c r="GVQ182" s="133"/>
      <c r="GVR182" s="133"/>
      <c r="GVS182" s="133"/>
      <c r="GVT182" s="133"/>
      <c r="GVU182" s="133"/>
      <c r="GVV182" s="133"/>
      <c r="GVW182" s="133"/>
      <c r="GVX182" s="133"/>
      <c r="GVY182" s="133"/>
      <c r="GVZ182" s="133"/>
      <c r="GWA182" s="133"/>
      <c r="GWB182" s="133"/>
      <c r="GWC182" s="133"/>
      <c r="GWD182" s="133"/>
      <c r="GWE182" s="133"/>
      <c r="GWF182" s="133"/>
      <c r="GWG182" s="133"/>
      <c r="GWH182" s="133"/>
      <c r="GWI182" s="133"/>
      <c r="GWJ182" s="133"/>
      <c r="GWK182" s="133"/>
      <c r="GWL182" s="133"/>
      <c r="GWM182" s="133"/>
      <c r="GWN182" s="133"/>
      <c r="GWO182" s="133"/>
      <c r="GWP182" s="133"/>
      <c r="GWQ182" s="133"/>
      <c r="GWR182" s="133"/>
      <c r="GWS182" s="133"/>
      <c r="GWT182" s="133"/>
      <c r="GWU182" s="133"/>
      <c r="GWV182" s="133"/>
      <c r="GWW182" s="133"/>
      <c r="GWX182" s="133"/>
      <c r="GWY182" s="133"/>
      <c r="GWZ182" s="133"/>
      <c r="GXA182" s="133"/>
      <c r="GXB182" s="133"/>
      <c r="GXC182" s="133"/>
      <c r="GXD182" s="133"/>
      <c r="GXE182" s="133"/>
      <c r="GXF182" s="133"/>
      <c r="GXG182" s="133"/>
      <c r="GXH182" s="133"/>
      <c r="GXI182" s="133"/>
      <c r="GXJ182" s="133"/>
      <c r="GXK182" s="133"/>
      <c r="GXL182" s="133"/>
      <c r="GXM182" s="133"/>
      <c r="GXN182" s="133"/>
      <c r="GXO182" s="133"/>
      <c r="GXP182" s="133"/>
      <c r="GXQ182" s="133"/>
      <c r="GXR182" s="133"/>
      <c r="GXS182" s="133"/>
      <c r="GXT182" s="133"/>
      <c r="GXU182" s="133"/>
      <c r="GXV182" s="133"/>
      <c r="GXW182" s="133"/>
      <c r="GXX182" s="133"/>
      <c r="GXY182" s="133"/>
      <c r="GXZ182" s="133"/>
      <c r="GYA182" s="133"/>
      <c r="GYB182" s="133"/>
      <c r="GYC182" s="133"/>
      <c r="GYD182" s="133"/>
      <c r="GYE182" s="133"/>
      <c r="GYF182" s="133"/>
      <c r="GYG182" s="133"/>
      <c r="GYH182" s="133"/>
      <c r="GYI182" s="133"/>
      <c r="GYJ182" s="133"/>
      <c r="GYK182" s="133"/>
      <c r="GYL182" s="133"/>
      <c r="GYM182" s="133"/>
      <c r="GYN182" s="133"/>
      <c r="GYO182" s="133"/>
      <c r="GYP182" s="133"/>
      <c r="GYQ182" s="133"/>
      <c r="GYR182" s="133"/>
      <c r="GYS182" s="133"/>
      <c r="GYT182" s="133"/>
      <c r="GYU182" s="133"/>
      <c r="GYV182" s="133"/>
      <c r="GYW182" s="133"/>
      <c r="GYX182" s="133"/>
      <c r="GYY182" s="133"/>
      <c r="GYZ182" s="133"/>
      <c r="GZA182" s="133"/>
      <c r="GZB182" s="133"/>
      <c r="GZC182" s="133"/>
      <c r="GZD182" s="133"/>
      <c r="GZE182" s="133"/>
      <c r="GZF182" s="133"/>
      <c r="GZG182" s="133"/>
      <c r="GZH182" s="133"/>
      <c r="GZI182" s="133"/>
      <c r="GZJ182" s="133"/>
      <c r="GZK182" s="133"/>
      <c r="GZL182" s="133"/>
      <c r="GZM182" s="133"/>
      <c r="GZN182" s="133"/>
      <c r="GZO182" s="133"/>
      <c r="GZP182" s="133"/>
      <c r="GZQ182" s="133"/>
      <c r="GZR182" s="133"/>
      <c r="GZS182" s="133"/>
      <c r="GZT182" s="133"/>
      <c r="GZU182" s="133"/>
      <c r="GZV182" s="133"/>
      <c r="GZW182" s="133"/>
      <c r="GZX182" s="133"/>
      <c r="GZY182" s="133"/>
      <c r="GZZ182" s="133"/>
      <c r="HAA182" s="133"/>
      <c r="HAB182" s="133"/>
      <c r="HAC182" s="133"/>
      <c r="HAD182" s="133"/>
      <c r="HAE182" s="133"/>
      <c r="HAF182" s="133"/>
      <c r="HAG182" s="133"/>
      <c r="HAH182" s="133"/>
      <c r="HAI182" s="133"/>
      <c r="HAJ182" s="133"/>
      <c r="HAK182" s="133"/>
      <c r="HAL182" s="133"/>
      <c r="HAM182" s="133"/>
      <c r="HAN182" s="133"/>
      <c r="HAO182" s="133"/>
      <c r="HAP182" s="133"/>
      <c r="HAQ182" s="133"/>
      <c r="HAR182" s="133"/>
      <c r="HAS182" s="133"/>
      <c r="HAT182" s="133"/>
      <c r="HAU182" s="133"/>
      <c r="HAV182" s="133"/>
      <c r="HAW182" s="133"/>
      <c r="HAX182" s="133"/>
      <c r="HAY182" s="133"/>
      <c r="HAZ182" s="133"/>
      <c r="HBA182" s="133"/>
      <c r="HBB182" s="133"/>
      <c r="HBC182" s="133"/>
      <c r="HBD182" s="133"/>
      <c r="HBE182" s="133"/>
      <c r="HBF182" s="133"/>
      <c r="HBG182" s="133"/>
      <c r="HBH182" s="133"/>
      <c r="HBI182" s="133"/>
      <c r="HBJ182" s="133"/>
      <c r="HBK182" s="133"/>
      <c r="HBL182" s="133"/>
      <c r="HBM182" s="133"/>
      <c r="HBN182" s="133"/>
      <c r="HBO182" s="133"/>
      <c r="HBP182" s="133"/>
      <c r="HBQ182" s="133"/>
      <c r="HBR182" s="133"/>
      <c r="HBS182" s="133"/>
      <c r="HBT182" s="133"/>
      <c r="HBU182" s="133"/>
      <c r="HBV182" s="133"/>
      <c r="HBW182" s="133"/>
      <c r="HBX182" s="133"/>
      <c r="HBY182" s="133"/>
      <c r="HBZ182" s="133"/>
      <c r="HCA182" s="133"/>
      <c r="HCB182" s="133"/>
      <c r="HCC182" s="133"/>
      <c r="HCD182" s="133"/>
      <c r="HCE182" s="133"/>
      <c r="HCF182" s="133"/>
      <c r="HCG182" s="133"/>
      <c r="HCH182" s="133"/>
      <c r="HCI182" s="133"/>
      <c r="HCJ182" s="133"/>
      <c r="HCK182" s="133"/>
      <c r="HCL182" s="133"/>
      <c r="HCM182" s="133"/>
      <c r="HCN182" s="133"/>
      <c r="HCO182" s="133"/>
      <c r="HCP182" s="133"/>
      <c r="HCQ182" s="133"/>
      <c r="HCR182" s="133"/>
      <c r="HCS182" s="133"/>
      <c r="HCT182" s="133"/>
      <c r="HCU182" s="133"/>
      <c r="HCV182" s="133"/>
      <c r="HCW182" s="133"/>
      <c r="HCX182" s="133"/>
      <c r="HCY182" s="133"/>
      <c r="HCZ182" s="133"/>
      <c r="HDA182" s="133"/>
      <c r="HDB182" s="133"/>
      <c r="HDC182" s="133"/>
      <c r="HDD182" s="133"/>
      <c r="HDE182" s="133"/>
      <c r="HDF182" s="133"/>
      <c r="HDG182" s="133"/>
      <c r="HDH182" s="133"/>
      <c r="HDI182" s="133"/>
      <c r="HDJ182" s="133"/>
      <c r="HDK182" s="133"/>
      <c r="HDL182" s="133"/>
      <c r="HDM182" s="133"/>
      <c r="HDN182" s="133"/>
      <c r="HDO182" s="133"/>
      <c r="HDP182" s="133"/>
      <c r="HDQ182" s="133"/>
      <c r="HDR182" s="133"/>
      <c r="HDS182" s="133"/>
      <c r="HDT182" s="133"/>
      <c r="HDU182" s="133"/>
      <c r="HDV182" s="133"/>
      <c r="HDW182" s="133"/>
      <c r="HDX182" s="133"/>
      <c r="HDY182" s="133"/>
      <c r="HDZ182" s="133"/>
      <c r="HEA182" s="133"/>
      <c r="HEB182" s="133"/>
      <c r="HEC182" s="133"/>
      <c r="HED182" s="133"/>
      <c r="HEE182" s="133"/>
      <c r="HEF182" s="133"/>
      <c r="HEG182" s="133"/>
      <c r="HEH182" s="133"/>
      <c r="HEI182" s="133"/>
      <c r="HEJ182" s="133"/>
      <c r="HEK182" s="133"/>
      <c r="HEL182" s="133"/>
      <c r="HEM182" s="133"/>
      <c r="HEN182" s="133"/>
      <c r="HEO182" s="133"/>
      <c r="HEP182" s="133"/>
      <c r="HEQ182" s="133"/>
      <c r="HER182" s="133"/>
      <c r="HES182" s="133"/>
      <c r="HET182" s="133"/>
      <c r="HEU182" s="133"/>
      <c r="HEV182" s="133"/>
      <c r="HEW182" s="133"/>
      <c r="HEX182" s="133"/>
      <c r="HEY182" s="133"/>
      <c r="HEZ182" s="133"/>
      <c r="HFA182" s="133"/>
      <c r="HFB182" s="133"/>
      <c r="HFC182" s="133"/>
      <c r="HFD182" s="133"/>
      <c r="HFE182" s="133"/>
      <c r="HFF182" s="133"/>
      <c r="HFG182" s="133"/>
      <c r="HFH182" s="133"/>
      <c r="HFI182" s="133"/>
      <c r="HFJ182" s="133"/>
      <c r="HFK182" s="133"/>
      <c r="HFL182" s="133"/>
      <c r="HFM182" s="133"/>
      <c r="HFN182" s="133"/>
      <c r="HFO182" s="133"/>
      <c r="HFP182" s="133"/>
      <c r="HFQ182" s="133"/>
      <c r="HFR182" s="133"/>
      <c r="HFS182" s="133"/>
      <c r="HFT182" s="133"/>
      <c r="HFU182" s="133"/>
      <c r="HFV182" s="133"/>
      <c r="HFW182" s="133"/>
      <c r="HFX182" s="133"/>
      <c r="HFY182" s="133"/>
      <c r="HFZ182" s="133"/>
      <c r="HGA182" s="133"/>
      <c r="HGB182" s="133"/>
      <c r="HGC182" s="133"/>
      <c r="HGD182" s="133"/>
      <c r="HGE182" s="133"/>
      <c r="HGF182" s="133"/>
      <c r="HGG182" s="133"/>
      <c r="HGH182" s="133"/>
      <c r="HGI182" s="133"/>
      <c r="HGJ182" s="133"/>
      <c r="HGK182" s="133"/>
      <c r="HGL182" s="133"/>
      <c r="HGM182" s="133"/>
      <c r="HGN182" s="133"/>
      <c r="HGO182" s="133"/>
      <c r="HGP182" s="133"/>
      <c r="HGQ182" s="133"/>
      <c r="HGR182" s="133"/>
      <c r="HGS182" s="133"/>
      <c r="HGT182" s="133"/>
      <c r="HGU182" s="133"/>
      <c r="HGV182" s="133"/>
      <c r="HGW182" s="133"/>
      <c r="HGX182" s="133"/>
      <c r="HGY182" s="133"/>
      <c r="HGZ182" s="133"/>
      <c r="HHA182" s="133"/>
      <c r="HHB182" s="133"/>
      <c r="HHC182" s="133"/>
      <c r="HHD182" s="133"/>
      <c r="HHE182" s="133"/>
      <c r="HHF182" s="133"/>
      <c r="HHG182" s="133"/>
      <c r="HHH182" s="133"/>
      <c r="HHI182" s="133"/>
      <c r="HHJ182" s="133"/>
      <c r="HHK182" s="133"/>
      <c r="HHL182" s="133"/>
      <c r="HHM182" s="133"/>
      <c r="HHN182" s="133"/>
      <c r="HHO182" s="133"/>
      <c r="HHP182" s="133"/>
      <c r="HHQ182" s="133"/>
      <c r="HHR182" s="133"/>
      <c r="HHS182" s="133"/>
      <c r="HHT182" s="133"/>
      <c r="HHU182" s="133"/>
      <c r="HHV182" s="133"/>
      <c r="HHW182" s="133"/>
      <c r="HHX182" s="133"/>
      <c r="HHY182" s="133"/>
      <c r="HHZ182" s="133"/>
      <c r="HIA182" s="133"/>
      <c r="HIB182" s="133"/>
      <c r="HIC182" s="133"/>
      <c r="HID182" s="133"/>
      <c r="HIE182" s="133"/>
      <c r="HIF182" s="133"/>
      <c r="HIG182" s="133"/>
      <c r="HIH182" s="133"/>
      <c r="HII182" s="133"/>
      <c r="HIJ182" s="133"/>
      <c r="HIK182" s="133"/>
      <c r="HIL182" s="133"/>
      <c r="HIM182" s="133"/>
      <c r="HIN182" s="133"/>
      <c r="HIO182" s="133"/>
      <c r="HIP182" s="133"/>
      <c r="HIQ182" s="133"/>
      <c r="HIR182" s="133"/>
      <c r="HIS182" s="133"/>
      <c r="HIT182" s="133"/>
      <c r="HIU182" s="133"/>
      <c r="HIV182" s="133"/>
      <c r="HIW182" s="133"/>
      <c r="HIX182" s="133"/>
      <c r="HIY182" s="133"/>
      <c r="HIZ182" s="133"/>
      <c r="HJA182" s="133"/>
      <c r="HJB182" s="133"/>
      <c r="HJC182" s="133"/>
      <c r="HJD182" s="133"/>
      <c r="HJE182" s="133"/>
      <c r="HJF182" s="133"/>
      <c r="HJG182" s="133"/>
      <c r="HJH182" s="133"/>
      <c r="HJI182" s="133"/>
      <c r="HJJ182" s="133"/>
      <c r="HJK182" s="133"/>
      <c r="HJL182" s="133"/>
      <c r="HJM182" s="133"/>
      <c r="HJN182" s="133"/>
      <c r="HJO182" s="133"/>
      <c r="HJP182" s="133"/>
      <c r="HJQ182" s="133"/>
      <c r="HJR182" s="133"/>
      <c r="HJS182" s="133"/>
      <c r="HJT182" s="133"/>
      <c r="HJU182" s="133"/>
      <c r="HJV182" s="133"/>
      <c r="HJW182" s="133"/>
      <c r="HJX182" s="133"/>
      <c r="HJY182" s="133"/>
      <c r="HJZ182" s="133"/>
      <c r="HKA182" s="133"/>
      <c r="HKB182" s="133"/>
      <c r="HKC182" s="133"/>
      <c r="HKD182" s="133"/>
      <c r="HKE182" s="133"/>
      <c r="HKF182" s="133"/>
      <c r="HKG182" s="133"/>
      <c r="HKH182" s="133"/>
      <c r="HKI182" s="133"/>
      <c r="HKJ182" s="133"/>
      <c r="HKK182" s="133"/>
      <c r="HKL182" s="133"/>
      <c r="HKM182" s="133"/>
      <c r="HKN182" s="133"/>
      <c r="HKO182" s="133"/>
      <c r="HKP182" s="133"/>
      <c r="HKQ182" s="133"/>
      <c r="HKR182" s="133"/>
      <c r="HKS182" s="133"/>
      <c r="HKT182" s="133"/>
      <c r="HKU182" s="133"/>
      <c r="HKV182" s="133"/>
      <c r="HKW182" s="133"/>
      <c r="HKX182" s="133"/>
      <c r="HKY182" s="133"/>
      <c r="HKZ182" s="133"/>
      <c r="HLA182" s="133"/>
      <c r="HLB182" s="133"/>
      <c r="HLC182" s="133"/>
      <c r="HLD182" s="133"/>
      <c r="HLE182" s="133"/>
      <c r="HLF182" s="133"/>
      <c r="HLG182" s="133"/>
      <c r="HLH182" s="133"/>
      <c r="HLI182" s="133"/>
      <c r="HLJ182" s="133"/>
      <c r="HLK182" s="133"/>
      <c r="HLL182" s="133"/>
      <c r="HLM182" s="133"/>
      <c r="HLN182" s="133"/>
      <c r="HLO182" s="133"/>
      <c r="HLP182" s="133"/>
      <c r="HLQ182" s="133"/>
      <c r="HLR182" s="133"/>
      <c r="HLS182" s="133"/>
      <c r="HLT182" s="133"/>
      <c r="HLU182" s="133"/>
      <c r="HLV182" s="133"/>
      <c r="HLW182" s="133"/>
      <c r="HLX182" s="133"/>
      <c r="HLY182" s="133"/>
      <c r="HLZ182" s="133"/>
      <c r="HMA182" s="133"/>
      <c r="HMB182" s="133"/>
      <c r="HMC182" s="133"/>
      <c r="HMD182" s="133"/>
      <c r="HME182" s="133"/>
      <c r="HMF182" s="133"/>
      <c r="HMG182" s="133"/>
      <c r="HMH182" s="133"/>
      <c r="HMI182" s="133"/>
      <c r="HMJ182" s="133"/>
      <c r="HMK182" s="133"/>
      <c r="HML182" s="133"/>
      <c r="HMM182" s="133"/>
      <c r="HMN182" s="133"/>
      <c r="HMO182" s="133"/>
      <c r="HMP182" s="133"/>
      <c r="HMQ182" s="133"/>
      <c r="HMR182" s="133"/>
      <c r="HMS182" s="133"/>
      <c r="HMT182" s="133"/>
      <c r="HMU182" s="133"/>
      <c r="HMV182" s="133"/>
      <c r="HMW182" s="133"/>
      <c r="HMX182" s="133"/>
      <c r="HMY182" s="133"/>
      <c r="HMZ182" s="133"/>
      <c r="HNA182" s="133"/>
      <c r="HNB182" s="133"/>
      <c r="HNC182" s="133"/>
      <c r="HND182" s="133"/>
      <c r="HNE182" s="133"/>
      <c r="HNF182" s="133"/>
      <c r="HNG182" s="133"/>
      <c r="HNH182" s="133"/>
      <c r="HNI182" s="133"/>
      <c r="HNJ182" s="133"/>
      <c r="HNK182" s="133"/>
      <c r="HNL182" s="133"/>
      <c r="HNM182" s="133"/>
      <c r="HNN182" s="133"/>
      <c r="HNO182" s="133"/>
      <c r="HNP182" s="133"/>
      <c r="HNQ182" s="133"/>
      <c r="HNR182" s="133"/>
      <c r="HNS182" s="133"/>
      <c r="HNT182" s="133"/>
      <c r="HNU182" s="133"/>
      <c r="HNV182" s="133"/>
      <c r="HNW182" s="133"/>
      <c r="HNX182" s="133"/>
      <c r="HNY182" s="133"/>
      <c r="HNZ182" s="133"/>
      <c r="HOA182" s="133"/>
      <c r="HOB182" s="133"/>
      <c r="HOC182" s="133"/>
      <c r="HOD182" s="133"/>
      <c r="HOE182" s="133"/>
      <c r="HOF182" s="133"/>
      <c r="HOG182" s="133"/>
      <c r="HOH182" s="133"/>
      <c r="HOI182" s="133"/>
      <c r="HOJ182" s="133"/>
      <c r="HOK182" s="133"/>
      <c r="HOL182" s="133"/>
      <c r="HOM182" s="133"/>
      <c r="HON182" s="133"/>
      <c r="HOO182" s="133"/>
      <c r="HOP182" s="133"/>
      <c r="HOQ182" s="133"/>
      <c r="HOR182" s="133"/>
      <c r="HOS182" s="133"/>
      <c r="HOT182" s="133"/>
      <c r="HOU182" s="133"/>
      <c r="HOV182" s="133"/>
      <c r="HOW182" s="133"/>
      <c r="HOX182" s="133"/>
      <c r="HOY182" s="133"/>
      <c r="HOZ182" s="133"/>
      <c r="HPA182" s="133"/>
      <c r="HPB182" s="133"/>
      <c r="HPC182" s="133"/>
      <c r="HPD182" s="133"/>
      <c r="HPE182" s="133"/>
      <c r="HPF182" s="133"/>
      <c r="HPG182" s="133"/>
      <c r="HPH182" s="133"/>
      <c r="HPI182" s="133"/>
      <c r="HPJ182" s="133"/>
      <c r="HPK182" s="133"/>
      <c r="HPL182" s="133"/>
      <c r="HPM182" s="133"/>
      <c r="HPN182" s="133"/>
      <c r="HPO182" s="133"/>
      <c r="HPP182" s="133"/>
      <c r="HPQ182" s="133"/>
      <c r="HPR182" s="133"/>
      <c r="HPS182" s="133"/>
      <c r="HPT182" s="133"/>
      <c r="HPU182" s="133"/>
      <c r="HPV182" s="133"/>
      <c r="HPW182" s="133"/>
      <c r="HPX182" s="133"/>
      <c r="HPY182" s="133"/>
      <c r="HPZ182" s="133"/>
      <c r="HQA182" s="133"/>
      <c r="HQB182" s="133"/>
      <c r="HQC182" s="133"/>
      <c r="HQD182" s="133"/>
      <c r="HQE182" s="133"/>
      <c r="HQF182" s="133"/>
      <c r="HQG182" s="133"/>
      <c r="HQH182" s="133"/>
      <c r="HQI182" s="133"/>
      <c r="HQJ182" s="133"/>
      <c r="HQK182" s="133"/>
      <c r="HQL182" s="133"/>
      <c r="HQM182" s="133"/>
      <c r="HQN182" s="133"/>
      <c r="HQO182" s="133"/>
      <c r="HQP182" s="133"/>
      <c r="HQQ182" s="133"/>
      <c r="HQR182" s="133"/>
      <c r="HQS182" s="133"/>
      <c r="HQT182" s="133"/>
      <c r="HQU182" s="133"/>
      <c r="HQV182" s="133"/>
      <c r="HQW182" s="133"/>
      <c r="HQX182" s="133"/>
      <c r="HQY182" s="133"/>
      <c r="HQZ182" s="133"/>
      <c r="HRA182" s="133"/>
      <c r="HRB182" s="133"/>
      <c r="HRC182" s="133"/>
      <c r="HRD182" s="133"/>
      <c r="HRE182" s="133"/>
      <c r="HRF182" s="133"/>
      <c r="HRG182" s="133"/>
      <c r="HRH182" s="133"/>
      <c r="HRI182" s="133"/>
      <c r="HRJ182" s="133"/>
      <c r="HRK182" s="133"/>
      <c r="HRL182" s="133"/>
      <c r="HRM182" s="133"/>
      <c r="HRN182" s="133"/>
      <c r="HRO182" s="133"/>
      <c r="HRP182" s="133"/>
      <c r="HRQ182" s="133"/>
      <c r="HRR182" s="133"/>
      <c r="HRS182" s="133"/>
      <c r="HRT182" s="133"/>
      <c r="HRU182" s="133"/>
      <c r="HRV182" s="133"/>
      <c r="HRW182" s="133"/>
      <c r="HRX182" s="133"/>
      <c r="HRY182" s="133"/>
      <c r="HRZ182" s="133"/>
      <c r="HSA182" s="133"/>
      <c r="HSB182" s="133"/>
      <c r="HSC182" s="133"/>
      <c r="HSD182" s="133"/>
      <c r="HSE182" s="133"/>
      <c r="HSF182" s="133"/>
      <c r="HSG182" s="133"/>
      <c r="HSH182" s="133"/>
      <c r="HSI182" s="133"/>
      <c r="HSJ182" s="133"/>
      <c r="HSK182" s="133"/>
      <c r="HSL182" s="133"/>
      <c r="HSM182" s="133"/>
      <c r="HSN182" s="133"/>
      <c r="HSO182" s="133"/>
      <c r="HSP182" s="133"/>
      <c r="HSQ182" s="133"/>
      <c r="HSR182" s="133"/>
      <c r="HSS182" s="133"/>
      <c r="HST182" s="133"/>
      <c r="HSU182" s="133"/>
      <c r="HSV182" s="133"/>
      <c r="HSW182" s="133"/>
      <c r="HSX182" s="133"/>
      <c r="HSY182" s="133"/>
      <c r="HSZ182" s="133"/>
      <c r="HTA182" s="133"/>
      <c r="HTB182" s="133"/>
      <c r="HTC182" s="133"/>
      <c r="HTD182" s="133"/>
      <c r="HTE182" s="133"/>
      <c r="HTF182" s="133"/>
      <c r="HTG182" s="133"/>
      <c r="HTH182" s="133"/>
      <c r="HTI182" s="133"/>
      <c r="HTJ182" s="133"/>
      <c r="HTK182" s="133"/>
      <c r="HTL182" s="133"/>
      <c r="HTM182" s="133"/>
      <c r="HTN182" s="133"/>
      <c r="HTO182" s="133"/>
      <c r="HTP182" s="133"/>
      <c r="HTQ182" s="133"/>
      <c r="HTR182" s="133"/>
      <c r="HTS182" s="133"/>
      <c r="HTT182" s="133"/>
      <c r="HTU182" s="133"/>
      <c r="HTV182" s="133"/>
      <c r="HTW182" s="133"/>
      <c r="HTX182" s="133"/>
      <c r="HTY182" s="133"/>
      <c r="HTZ182" s="133"/>
      <c r="HUA182" s="133"/>
      <c r="HUB182" s="133"/>
      <c r="HUC182" s="133"/>
      <c r="HUD182" s="133"/>
      <c r="HUE182" s="133"/>
      <c r="HUF182" s="133"/>
      <c r="HUG182" s="133"/>
      <c r="HUH182" s="133"/>
      <c r="HUI182" s="133"/>
      <c r="HUJ182" s="133"/>
      <c r="HUK182" s="133"/>
      <c r="HUL182" s="133"/>
      <c r="HUM182" s="133"/>
      <c r="HUN182" s="133"/>
      <c r="HUO182" s="133"/>
      <c r="HUP182" s="133"/>
      <c r="HUQ182" s="133"/>
      <c r="HUR182" s="133"/>
      <c r="HUS182" s="133"/>
      <c r="HUT182" s="133"/>
      <c r="HUU182" s="133"/>
      <c r="HUV182" s="133"/>
      <c r="HUW182" s="133"/>
      <c r="HUX182" s="133"/>
      <c r="HUY182" s="133"/>
      <c r="HUZ182" s="133"/>
      <c r="HVA182" s="133"/>
      <c r="HVB182" s="133"/>
      <c r="HVC182" s="133"/>
      <c r="HVD182" s="133"/>
      <c r="HVE182" s="133"/>
      <c r="HVF182" s="133"/>
      <c r="HVG182" s="133"/>
      <c r="HVH182" s="133"/>
      <c r="HVI182" s="133"/>
      <c r="HVJ182" s="133"/>
      <c r="HVK182" s="133"/>
      <c r="HVL182" s="133"/>
      <c r="HVM182" s="133"/>
      <c r="HVN182" s="133"/>
      <c r="HVO182" s="133"/>
      <c r="HVP182" s="133"/>
      <c r="HVQ182" s="133"/>
      <c r="HVR182" s="133"/>
      <c r="HVS182" s="133"/>
      <c r="HVT182" s="133"/>
      <c r="HVU182" s="133"/>
      <c r="HVV182" s="133"/>
      <c r="HVW182" s="133"/>
      <c r="HVX182" s="133"/>
      <c r="HVY182" s="133"/>
      <c r="HVZ182" s="133"/>
      <c r="HWA182" s="133"/>
      <c r="HWB182" s="133"/>
      <c r="HWC182" s="133"/>
      <c r="HWD182" s="133"/>
      <c r="HWE182" s="133"/>
      <c r="HWF182" s="133"/>
      <c r="HWG182" s="133"/>
      <c r="HWH182" s="133"/>
      <c r="HWI182" s="133"/>
      <c r="HWJ182" s="133"/>
      <c r="HWK182" s="133"/>
      <c r="HWL182" s="133"/>
      <c r="HWM182" s="133"/>
      <c r="HWN182" s="133"/>
      <c r="HWO182" s="133"/>
      <c r="HWP182" s="133"/>
      <c r="HWQ182" s="133"/>
      <c r="HWR182" s="133"/>
      <c r="HWS182" s="133"/>
      <c r="HWT182" s="133"/>
      <c r="HWU182" s="133"/>
      <c r="HWV182" s="133"/>
      <c r="HWW182" s="133"/>
      <c r="HWX182" s="133"/>
      <c r="HWY182" s="133"/>
      <c r="HWZ182" s="133"/>
      <c r="HXA182" s="133"/>
      <c r="HXB182" s="133"/>
      <c r="HXC182" s="133"/>
      <c r="HXD182" s="133"/>
      <c r="HXE182" s="133"/>
      <c r="HXF182" s="133"/>
      <c r="HXG182" s="133"/>
      <c r="HXH182" s="133"/>
      <c r="HXI182" s="133"/>
      <c r="HXJ182" s="133"/>
      <c r="HXK182" s="133"/>
      <c r="HXL182" s="133"/>
      <c r="HXM182" s="133"/>
      <c r="HXN182" s="133"/>
      <c r="HXO182" s="133"/>
      <c r="HXP182" s="133"/>
      <c r="HXQ182" s="133"/>
      <c r="HXR182" s="133"/>
      <c r="HXS182" s="133"/>
      <c r="HXT182" s="133"/>
      <c r="HXU182" s="133"/>
      <c r="HXV182" s="133"/>
      <c r="HXW182" s="133"/>
      <c r="HXX182" s="133"/>
      <c r="HXY182" s="133"/>
      <c r="HXZ182" s="133"/>
      <c r="HYA182" s="133"/>
      <c r="HYB182" s="133"/>
      <c r="HYC182" s="133"/>
      <c r="HYD182" s="133"/>
      <c r="HYE182" s="133"/>
      <c r="HYF182" s="133"/>
      <c r="HYG182" s="133"/>
      <c r="HYH182" s="133"/>
      <c r="HYI182" s="133"/>
      <c r="HYJ182" s="133"/>
      <c r="HYK182" s="133"/>
      <c r="HYL182" s="133"/>
      <c r="HYM182" s="133"/>
      <c r="HYN182" s="133"/>
      <c r="HYO182" s="133"/>
      <c r="HYP182" s="133"/>
      <c r="HYQ182" s="133"/>
      <c r="HYR182" s="133"/>
      <c r="HYS182" s="133"/>
      <c r="HYT182" s="133"/>
      <c r="HYU182" s="133"/>
      <c r="HYV182" s="133"/>
      <c r="HYW182" s="133"/>
      <c r="HYX182" s="133"/>
      <c r="HYY182" s="133"/>
      <c r="HYZ182" s="133"/>
      <c r="HZA182" s="133"/>
      <c r="HZB182" s="133"/>
      <c r="HZC182" s="133"/>
      <c r="HZD182" s="133"/>
      <c r="HZE182" s="133"/>
      <c r="HZF182" s="133"/>
      <c r="HZG182" s="133"/>
      <c r="HZH182" s="133"/>
      <c r="HZI182" s="133"/>
      <c r="HZJ182" s="133"/>
      <c r="HZK182" s="133"/>
      <c r="HZL182" s="133"/>
      <c r="HZM182" s="133"/>
      <c r="HZN182" s="133"/>
      <c r="HZO182" s="133"/>
      <c r="HZP182" s="133"/>
      <c r="HZQ182" s="133"/>
      <c r="HZR182" s="133"/>
      <c r="HZS182" s="133"/>
      <c r="HZT182" s="133"/>
      <c r="HZU182" s="133"/>
      <c r="HZV182" s="133"/>
      <c r="HZW182" s="133"/>
      <c r="HZX182" s="133"/>
      <c r="HZY182" s="133"/>
      <c r="HZZ182" s="133"/>
      <c r="IAA182" s="133"/>
      <c r="IAB182" s="133"/>
      <c r="IAC182" s="133"/>
      <c r="IAD182" s="133"/>
      <c r="IAE182" s="133"/>
      <c r="IAF182" s="133"/>
      <c r="IAG182" s="133"/>
      <c r="IAH182" s="133"/>
      <c r="IAI182" s="133"/>
      <c r="IAJ182" s="133"/>
      <c r="IAK182" s="133"/>
      <c r="IAL182" s="133"/>
      <c r="IAM182" s="133"/>
      <c r="IAN182" s="133"/>
      <c r="IAO182" s="133"/>
      <c r="IAP182" s="133"/>
      <c r="IAQ182" s="133"/>
      <c r="IAR182" s="133"/>
      <c r="IAS182" s="133"/>
      <c r="IAT182" s="133"/>
      <c r="IAU182" s="133"/>
      <c r="IAV182" s="133"/>
      <c r="IAW182" s="133"/>
      <c r="IAX182" s="133"/>
      <c r="IAY182" s="133"/>
      <c r="IAZ182" s="133"/>
      <c r="IBA182" s="133"/>
      <c r="IBB182" s="133"/>
      <c r="IBC182" s="133"/>
      <c r="IBD182" s="133"/>
      <c r="IBE182" s="133"/>
      <c r="IBF182" s="133"/>
      <c r="IBG182" s="133"/>
      <c r="IBH182" s="133"/>
      <c r="IBI182" s="133"/>
      <c r="IBJ182" s="133"/>
      <c r="IBK182" s="133"/>
      <c r="IBL182" s="133"/>
      <c r="IBM182" s="133"/>
      <c r="IBN182" s="133"/>
      <c r="IBO182" s="133"/>
      <c r="IBP182" s="133"/>
      <c r="IBQ182" s="133"/>
      <c r="IBR182" s="133"/>
      <c r="IBS182" s="133"/>
      <c r="IBT182" s="133"/>
      <c r="IBU182" s="133"/>
      <c r="IBV182" s="133"/>
      <c r="IBW182" s="133"/>
      <c r="IBX182" s="133"/>
      <c r="IBY182" s="133"/>
      <c r="IBZ182" s="133"/>
      <c r="ICA182" s="133"/>
      <c r="ICB182" s="133"/>
      <c r="ICC182" s="133"/>
      <c r="ICD182" s="133"/>
      <c r="ICE182" s="133"/>
      <c r="ICF182" s="133"/>
      <c r="ICG182" s="133"/>
      <c r="ICH182" s="133"/>
      <c r="ICI182" s="133"/>
      <c r="ICJ182" s="133"/>
      <c r="ICK182" s="133"/>
      <c r="ICL182" s="133"/>
      <c r="ICM182" s="133"/>
      <c r="ICN182" s="133"/>
      <c r="ICO182" s="133"/>
      <c r="ICP182" s="133"/>
      <c r="ICQ182" s="133"/>
      <c r="ICR182" s="133"/>
      <c r="ICS182" s="133"/>
      <c r="ICT182" s="133"/>
      <c r="ICU182" s="133"/>
      <c r="ICV182" s="133"/>
      <c r="ICW182" s="133"/>
      <c r="ICX182" s="133"/>
      <c r="ICY182" s="133"/>
      <c r="ICZ182" s="133"/>
      <c r="IDA182" s="133"/>
      <c r="IDB182" s="133"/>
      <c r="IDC182" s="133"/>
      <c r="IDD182" s="133"/>
      <c r="IDE182" s="133"/>
      <c r="IDF182" s="133"/>
      <c r="IDG182" s="133"/>
      <c r="IDH182" s="133"/>
      <c r="IDI182" s="133"/>
      <c r="IDJ182" s="133"/>
      <c r="IDK182" s="133"/>
      <c r="IDL182" s="133"/>
      <c r="IDM182" s="133"/>
      <c r="IDN182" s="133"/>
      <c r="IDO182" s="133"/>
      <c r="IDP182" s="133"/>
      <c r="IDQ182" s="133"/>
      <c r="IDR182" s="133"/>
      <c r="IDS182" s="133"/>
      <c r="IDT182" s="133"/>
      <c r="IDU182" s="133"/>
      <c r="IDV182" s="133"/>
      <c r="IDW182" s="133"/>
      <c r="IDX182" s="133"/>
      <c r="IDY182" s="133"/>
      <c r="IDZ182" s="133"/>
      <c r="IEA182" s="133"/>
      <c r="IEB182" s="133"/>
      <c r="IEC182" s="133"/>
      <c r="IED182" s="133"/>
      <c r="IEE182" s="133"/>
      <c r="IEF182" s="133"/>
      <c r="IEG182" s="133"/>
      <c r="IEH182" s="133"/>
      <c r="IEI182" s="133"/>
      <c r="IEJ182" s="133"/>
      <c r="IEK182" s="133"/>
      <c r="IEL182" s="133"/>
      <c r="IEM182" s="133"/>
      <c r="IEN182" s="133"/>
      <c r="IEO182" s="133"/>
      <c r="IEP182" s="133"/>
      <c r="IEQ182" s="133"/>
      <c r="IER182" s="133"/>
      <c r="IES182" s="133"/>
      <c r="IET182" s="133"/>
      <c r="IEU182" s="133"/>
      <c r="IEV182" s="133"/>
      <c r="IEW182" s="133"/>
      <c r="IEX182" s="133"/>
      <c r="IEY182" s="133"/>
      <c r="IEZ182" s="133"/>
      <c r="IFA182" s="133"/>
      <c r="IFB182" s="133"/>
      <c r="IFC182" s="133"/>
      <c r="IFD182" s="133"/>
      <c r="IFE182" s="133"/>
      <c r="IFF182" s="133"/>
      <c r="IFG182" s="133"/>
      <c r="IFH182" s="133"/>
      <c r="IFI182" s="133"/>
      <c r="IFJ182" s="133"/>
      <c r="IFK182" s="133"/>
      <c r="IFL182" s="133"/>
      <c r="IFM182" s="133"/>
      <c r="IFN182" s="133"/>
      <c r="IFO182" s="133"/>
      <c r="IFP182" s="133"/>
      <c r="IFQ182" s="133"/>
      <c r="IFR182" s="133"/>
      <c r="IFS182" s="133"/>
      <c r="IFT182" s="133"/>
      <c r="IFU182" s="133"/>
      <c r="IFV182" s="133"/>
      <c r="IFW182" s="133"/>
      <c r="IFX182" s="133"/>
      <c r="IFY182" s="133"/>
      <c r="IFZ182" s="133"/>
      <c r="IGA182" s="133"/>
      <c r="IGB182" s="133"/>
      <c r="IGC182" s="133"/>
      <c r="IGD182" s="133"/>
      <c r="IGE182" s="133"/>
      <c r="IGF182" s="133"/>
      <c r="IGG182" s="133"/>
      <c r="IGH182" s="133"/>
      <c r="IGI182" s="133"/>
      <c r="IGJ182" s="133"/>
      <c r="IGK182" s="133"/>
      <c r="IGL182" s="133"/>
      <c r="IGM182" s="133"/>
      <c r="IGN182" s="133"/>
      <c r="IGO182" s="133"/>
      <c r="IGP182" s="133"/>
      <c r="IGQ182" s="133"/>
      <c r="IGR182" s="133"/>
      <c r="IGS182" s="133"/>
      <c r="IGT182" s="133"/>
      <c r="IGU182" s="133"/>
      <c r="IGV182" s="133"/>
      <c r="IGW182" s="133"/>
      <c r="IGX182" s="133"/>
      <c r="IGY182" s="133"/>
      <c r="IGZ182" s="133"/>
      <c r="IHA182" s="133"/>
      <c r="IHB182" s="133"/>
      <c r="IHC182" s="133"/>
      <c r="IHD182" s="133"/>
      <c r="IHE182" s="133"/>
      <c r="IHF182" s="133"/>
      <c r="IHG182" s="133"/>
      <c r="IHH182" s="133"/>
      <c r="IHI182" s="133"/>
      <c r="IHJ182" s="133"/>
      <c r="IHK182" s="133"/>
      <c r="IHL182" s="133"/>
      <c r="IHM182" s="133"/>
      <c r="IHN182" s="133"/>
      <c r="IHO182" s="133"/>
      <c r="IHP182" s="133"/>
      <c r="IHQ182" s="133"/>
      <c r="IHR182" s="133"/>
      <c r="IHS182" s="133"/>
      <c r="IHT182" s="133"/>
      <c r="IHU182" s="133"/>
      <c r="IHV182" s="133"/>
      <c r="IHW182" s="133"/>
      <c r="IHX182" s="133"/>
      <c r="IHY182" s="133"/>
      <c r="IHZ182" s="133"/>
      <c r="IIA182" s="133"/>
      <c r="IIB182" s="133"/>
      <c r="IIC182" s="133"/>
      <c r="IID182" s="133"/>
      <c r="IIE182" s="133"/>
      <c r="IIF182" s="133"/>
      <c r="IIG182" s="133"/>
      <c r="IIH182" s="133"/>
      <c r="III182" s="133"/>
      <c r="IIJ182" s="133"/>
      <c r="IIK182" s="133"/>
      <c r="IIL182" s="133"/>
      <c r="IIM182" s="133"/>
      <c r="IIN182" s="133"/>
      <c r="IIO182" s="133"/>
      <c r="IIP182" s="133"/>
      <c r="IIQ182" s="133"/>
      <c r="IIR182" s="133"/>
      <c r="IIS182" s="133"/>
      <c r="IIT182" s="133"/>
      <c r="IIU182" s="133"/>
      <c r="IIV182" s="133"/>
      <c r="IIW182" s="133"/>
      <c r="IIX182" s="133"/>
      <c r="IIY182" s="133"/>
      <c r="IIZ182" s="133"/>
      <c r="IJA182" s="133"/>
      <c r="IJB182" s="133"/>
      <c r="IJC182" s="133"/>
      <c r="IJD182" s="133"/>
      <c r="IJE182" s="133"/>
      <c r="IJF182" s="133"/>
      <c r="IJG182" s="133"/>
      <c r="IJH182" s="133"/>
      <c r="IJI182" s="133"/>
      <c r="IJJ182" s="133"/>
      <c r="IJK182" s="133"/>
      <c r="IJL182" s="133"/>
      <c r="IJM182" s="133"/>
      <c r="IJN182" s="133"/>
      <c r="IJO182" s="133"/>
      <c r="IJP182" s="133"/>
      <c r="IJQ182" s="133"/>
      <c r="IJR182" s="133"/>
      <c r="IJS182" s="133"/>
      <c r="IJT182" s="133"/>
      <c r="IJU182" s="133"/>
      <c r="IJV182" s="133"/>
      <c r="IJW182" s="133"/>
      <c r="IJX182" s="133"/>
      <c r="IJY182" s="133"/>
      <c r="IJZ182" s="133"/>
      <c r="IKA182" s="133"/>
      <c r="IKB182" s="133"/>
      <c r="IKC182" s="133"/>
      <c r="IKD182" s="133"/>
      <c r="IKE182" s="133"/>
      <c r="IKF182" s="133"/>
      <c r="IKG182" s="133"/>
      <c r="IKH182" s="133"/>
      <c r="IKI182" s="133"/>
      <c r="IKJ182" s="133"/>
      <c r="IKK182" s="133"/>
      <c r="IKL182" s="133"/>
      <c r="IKM182" s="133"/>
      <c r="IKN182" s="133"/>
      <c r="IKO182" s="133"/>
      <c r="IKP182" s="133"/>
      <c r="IKQ182" s="133"/>
      <c r="IKR182" s="133"/>
      <c r="IKS182" s="133"/>
      <c r="IKT182" s="133"/>
      <c r="IKU182" s="133"/>
      <c r="IKV182" s="133"/>
      <c r="IKW182" s="133"/>
      <c r="IKX182" s="133"/>
      <c r="IKY182" s="133"/>
      <c r="IKZ182" s="133"/>
      <c r="ILA182" s="133"/>
      <c r="ILB182" s="133"/>
      <c r="ILC182" s="133"/>
      <c r="ILD182" s="133"/>
      <c r="ILE182" s="133"/>
      <c r="ILF182" s="133"/>
      <c r="ILG182" s="133"/>
      <c r="ILH182" s="133"/>
      <c r="ILI182" s="133"/>
      <c r="ILJ182" s="133"/>
      <c r="ILK182" s="133"/>
      <c r="ILL182" s="133"/>
      <c r="ILM182" s="133"/>
      <c r="ILN182" s="133"/>
      <c r="ILO182" s="133"/>
      <c r="ILP182" s="133"/>
      <c r="ILQ182" s="133"/>
      <c r="ILR182" s="133"/>
      <c r="ILS182" s="133"/>
      <c r="ILT182" s="133"/>
      <c r="ILU182" s="133"/>
      <c r="ILV182" s="133"/>
      <c r="ILW182" s="133"/>
      <c r="ILX182" s="133"/>
      <c r="ILY182" s="133"/>
      <c r="ILZ182" s="133"/>
      <c r="IMA182" s="133"/>
      <c r="IMB182" s="133"/>
      <c r="IMC182" s="133"/>
      <c r="IMD182" s="133"/>
      <c r="IME182" s="133"/>
      <c r="IMF182" s="133"/>
      <c r="IMG182" s="133"/>
      <c r="IMH182" s="133"/>
      <c r="IMI182" s="133"/>
      <c r="IMJ182" s="133"/>
      <c r="IMK182" s="133"/>
      <c r="IML182" s="133"/>
      <c r="IMM182" s="133"/>
      <c r="IMN182" s="133"/>
      <c r="IMO182" s="133"/>
      <c r="IMP182" s="133"/>
      <c r="IMQ182" s="133"/>
      <c r="IMR182" s="133"/>
      <c r="IMS182" s="133"/>
      <c r="IMT182" s="133"/>
      <c r="IMU182" s="133"/>
      <c r="IMV182" s="133"/>
      <c r="IMW182" s="133"/>
      <c r="IMX182" s="133"/>
      <c r="IMY182" s="133"/>
      <c r="IMZ182" s="133"/>
      <c r="INA182" s="133"/>
      <c r="INB182" s="133"/>
      <c r="INC182" s="133"/>
      <c r="IND182" s="133"/>
      <c r="INE182" s="133"/>
      <c r="INF182" s="133"/>
      <c r="ING182" s="133"/>
      <c r="INH182" s="133"/>
      <c r="INI182" s="133"/>
      <c r="INJ182" s="133"/>
      <c r="INK182" s="133"/>
      <c r="INL182" s="133"/>
      <c r="INM182" s="133"/>
      <c r="INN182" s="133"/>
      <c r="INO182" s="133"/>
      <c r="INP182" s="133"/>
      <c r="INQ182" s="133"/>
      <c r="INR182" s="133"/>
      <c r="INS182" s="133"/>
      <c r="INT182" s="133"/>
      <c r="INU182" s="133"/>
      <c r="INV182" s="133"/>
      <c r="INW182" s="133"/>
      <c r="INX182" s="133"/>
      <c r="INY182" s="133"/>
      <c r="INZ182" s="133"/>
      <c r="IOA182" s="133"/>
      <c r="IOB182" s="133"/>
      <c r="IOC182" s="133"/>
      <c r="IOD182" s="133"/>
      <c r="IOE182" s="133"/>
      <c r="IOF182" s="133"/>
      <c r="IOG182" s="133"/>
      <c r="IOH182" s="133"/>
      <c r="IOI182" s="133"/>
      <c r="IOJ182" s="133"/>
      <c r="IOK182" s="133"/>
      <c r="IOL182" s="133"/>
      <c r="IOM182" s="133"/>
      <c r="ION182" s="133"/>
      <c r="IOO182" s="133"/>
      <c r="IOP182" s="133"/>
      <c r="IOQ182" s="133"/>
      <c r="IOR182" s="133"/>
      <c r="IOS182" s="133"/>
      <c r="IOT182" s="133"/>
      <c r="IOU182" s="133"/>
      <c r="IOV182" s="133"/>
      <c r="IOW182" s="133"/>
      <c r="IOX182" s="133"/>
      <c r="IOY182" s="133"/>
      <c r="IOZ182" s="133"/>
      <c r="IPA182" s="133"/>
      <c r="IPB182" s="133"/>
      <c r="IPC182" s="133"/>
      <c r="IPD182" s="133"/>
      <c r="IPE182" s="133"/>
      <c r="IPF182" s="133"/>
      <c r="IPG182" s="133"/>
      <c r="IPH182" s="133"/>
      <c r="IPI182" s="133"/>
      <c r="IPJ182" s="133"/>
      <c r="IPK182" s="133"/>
      <c r="IPL182" s="133"/>
      <c r="IPM182" s="133"/>
      <c r="IPN182" s="133"/>
      <c r="IPO182" s="133"/>
      <c r="IPP182" s="133"/>
      <c r="IPQ182" s="133"/>
      <c r="IPR182" s="133"/>
      <c r="IPS182" s="133"/>
      <c r="IPT182" s="133"/>
      <c r="IPU182" s="133"/>
      <c r="IPV182" s="133"/>
      <c r="IPW182" s="133"/>
      <c r="IPX182" s="133"/>
      <c r="IPY182" s="133"/>
      <c r="IPZ182" s="133"/>
      <c r="IQA182" s="133"/>
      <c r="IQB182" s="133"/>
      <c r="IQC182" s="133"/>
      <c r="IQD182" s="133"/>
      <c r="IQE182" s="133"/>
      <c r="IQF182" s="133"/>
      <c r="IQG182" s="133"/>
      <c r="IQH182" s="133"/>
      <c r="IQI182" s="133"/>
      <c r="IQJ182" s="133"/>
      <c r="IQK182" s="133"/>
      <c r="IQL182" s="133"/>
      <c r="IQM182" s="133"/>
      <c r="IQN182" s="133"/>
      <c r="IQO182" s="133"/>
      <c r="IQP182" s="133"/>
      <c r="IQQ182" s="133"/>
      <c r="IQR182" s="133"/>
      <c r="IQS182" s="133"/>
      <c r="IQT182" s="133"/>
      <c r="IQU182" s="133"/>
      <c r="IQV182" s="133"/>
      <c r="IQW182" s="133"/>
      <c r="IQX182" s="133"/>
      <c r="IQY182" s="133"/>
      <c r="IQZ182" s="133"/>
      <c r="IRA182" s="133"/>
      <c r="IRB182" s="133"/>
      <c r="IRC182" s="133"/>
      <c r="IRD182" s="133"/>
      <c r="IRE182" s="133"/>
      <c r="IRF182" s="133"/>
      <c r="IRG182" s="133"/>
      <c r="IRH182" s="133"/>
      <c r="IRI182" s="133"/>
      <c r="IRJ182" s="133"/>
      <c r="IRK182" s="133"/>
      <c r="IRL182" s="133"/>
      <c r="IRM182" s="133"/>
      <c r="IRN182" s="133"/>
      <c r="IRO182" s="133"/>
      <c r="IRP182" s="133"/>
      <c r="IRQ182" s="133"/>
      <c r="IRR182" s="133"/>
      <c r="IRS182" s="133"/>
      <c r="IRT182" s="133"/>
      <c r="IRU182" s="133"/>
      <c r="IRV182" s="133"/>
      <c r="IRW182" s="133"/>
      <c r="IRX182" s="133"/>
      <c r="IRY182" s="133"/>
      <c r="IRZ182" s="133"/>
      <c r="ISA182" s="133"/>
      <c r="ISB182" s="133"/>
      <c r="ISC182" s="133"/>
      <c r="ISD182" s="133"/>
      <c r="ISE182" s="133"/>
      <c r="ISF182" s="133"/>
      <c r="ISG182" s="133"/>
      <c r="ISH182" s="133"/>
      <c r="ISI182" s="133"/>
      <c r="ISJ182" s="133"/>
      <c r="ISK182" s="133"/>
      <c r="ISL182" s="133"/>
      <c r="ISM182" s="133"/>
      <c r="ISN182" s="133"/>
      <c r="ISO182" s="133"/>
      <c r="ISP182" s="133"/>
      <c r="ISQ182" s="133"/>
      <c r="ISR182" s="133"/>
      <c r="ISS182" s="133"/>
      <c r="IST182" s="133"/>
      <c r="ISU182" s="133"/>
      <c r="ISV182" s="133"/>
      <c r="ISW182" s="133"/>
      <c r="ISX182" s="133"/>
      <c r="ISY182" s="133"/>
      <c r="ISZ182" s="133"/>
      <c r="ITA182" s="133"/>
      <c r="ITB182" s="133"/>
      <c r="ITC182" s="133"/>
      <c r="ITD182" s="133"/>
      <c r="ITE182" s="133"/>
      <c r="ITF182" s="133"/>
      <c r="ITG182" s="133"/>
      <c r="ITH182" s="133"/>
      <c r="ITI182" s="133"/>
      <c r="ITJ182" s="133"/>
      <c r="ITK182" s="133"/>
      <c r="ITL182" s="133"/>
      <c r="ITM182" s="133"/>
      <c r="ITN182" s="133"/>
      <c r="ITO182" s="133"/>
      <c r="ITP182" s="133"/>
      <c r="ITQ182" s="133"/>
      <c r="ITR182" s="133"/>
      <c r="ITS182" s="133"/>
      <c r="ITT182" s="133"/>
      <c r="ITU182" s="133"/>
      <c r="ITV182" s="133"/>
      <c r="ITW182" s="133"/>
      <c r="ITX182" s="133"/>
      <c r="ITY182" s="133"/>
      <c r="ITZ182" s="133"/>
      <c r="IUA182" s="133"/>
      <c r="IUB182" s="133"/>
      <c r="IUC182" s="133"/>
      <c r="IUD182" s="133"/>
      <c r="IUE182" s="133"/>
      <c r="IUF182" s="133"/>
      <c r="IUG182" s="133"/>
      <c r="IUH182" s="133"/>
      <c r="IUI182" s="133"/>
      <c r="IUJ182" s="133"/>
      <c r="IUK182" s="133"/>
      <c r="IUL182" s="133"/>
      <c r="IUM182" s="133"/>
      <c r="IUN182" s="133"/>
      <c r="IUO182" s="133"/>
      <c r="IUP182" s="133"/>
      <c r="IUQ182" s="133"/>
      <c r="IUR182" s="133"/>
      <c r="IUS182" s="133"/>
      <c r="IUT182" s="133"/>
      <c r="IUU182" s="133"/>
      <c r="IUV182" s="133"/>
      <c r="IUW182" s="133"/>
      <c r="IUX182" s="133"/>
      <c r="IUY182" s="133"/>
      <c r="IUZ182" s="133"/>
      <c r="IVA182" s="133"/>
      <c r="IVB182" s="133"/>
      <c r="IVC182" s="133"/>
      <c r="IVD182" s="133"/>
      <c r="IVE182" s="133"/>
      <c r="IVF182" s="133"/>
      <c r="IVG182" s="133"/>
      <c r="IVH182" s="133"/>
      <c r="IVI182" s="133"/>
      <c r="IVJ182" s="133"/>
      <c r="IVK182" s="133"/>
      <c r="IVL182" s="133"/>
      <c r="IVM182" s="133"/>
      <c r="IVN182" s="133"/>
      <c r="IVO182" s="133"/>
      <c r="IVP182" s="133"/>
      <c r="IVQ182" s="133"/>
      <c r="IVR182" s="133"/>
      <c r="IVS182" s="133"/>
      <c r="IVT182" s="133"/>
      <c r="IVU182" s="133"/>
      <c r="IVV182" s="133"/>
      <c r="IVW182" s="133"/>
      <c r="IVX182" s="133"/>
      <c r="IVY182" s="133"/>
      <c r="IVZ182" s="133"/>
      <c r="IWA182" s="133"/>
      <c r="IWB182" s="133"/>
      <c r="IWC182" s="133"/>
      <c r="IWD182" s="133"/>
      <c r="IWE182" s="133"/>
      <c r="IWF182" s="133"/>
      <c r="IWG182" s="133"/>
      <c r="IWH182" s="133"/>
      <c r="IWI182" s="133"/>
      <c r="IWJ182" s="133"/>
      <c r="IWK182" s="133"/>
      <c r="IWL182" s="133"/>
      <c r="IWM182" s="133"/>
      <c r="IWN182" s="133"/>
      <c r="IWO182" s="133"/>
      <c r="IWP182" s="133"/>
      <c r="IWQ182" s="133"/>
      <c r="IWR182" s="133"/>
      <c r="IWS182" s="133"/>
      <c r="IWT182" s="133"/>
      <c r="IWU182" s="133"/>
      <c r="IWV182" s="133"/>
      <c r="IWW182" s="133"/>
      <c r="IWX182" s="133"/>
      <c r="IWY182" s="133"/>
      <c r="IWZ182" s="133"/>
      <c r="IXA182" s="133"/>
      <c r="IXB182" s="133"/>
      <c r="IXC182" s="133"/>
      <c r="IXD182" s="133"/>
      <c r="IXE182" s="133"/>
      <c r="IXF182" s="133"/>
      <c r="IXG182" s="133"/>
      <c r="IXH182" s="133"/>
      <c r="IXI182" s="133"/>
      <c r="IXJ182" s="133"/>
      <c r="IXK182" s="133"/>
      <c r="IXL182" s="133"/>
      <c r="IXM182" s="133"/>
      <c r="IXN182" s="133"/>
      <c r="IXO182" s="133"/>
      <c r="IXP182" s="133"/>
      <c r="IXQ182" s="133"/>
      <c r="IXR182" s="133"/>
      <c r="IXS182" s="133"/>
      <c r="IXT182" s="133"/>
      <c r="IXU182" s="133"/>
      <c r="IXV182" s="133"/>
      <c r="IXW182" s="133"/>
      <c r="IXX182" s="133"/>
      <c r="IXY182" s="133"/>
      <c r="IXZ182" s="133"/>
      <c r="IYA182" s="133"/>
      <c r="IYB182" s="133"/>
      <c r="IYC182" s="133"/>
      <c r="IYD182" s="133"/>
      <c r="IYE182" s="133"/>
      <c r="IYF182" s="133"/>
      <c r="IYG182" s="133"/>
      <c r="IYH182" s="133"/>
      <c r="IYI182" s="133"/>
      <c r="IYJ182" s="133"/>
      <c r="IYK182" s="133"/>
      <c r="IYL182" s="133"/>
      <c r="IYM182" s="133"/>
      <c r="IYN182" s="133"/>
      <c r="IYO182" s="133"/>
      <c r="IYP182" s="133"/>
      <c r="IYQ182" s="133"/>
      <c r="IYR182" s="133"/>
      <c r="IYS182" s="133"/>
      <c r="IYT182" s="133"/>
      <c r="IYU182" s="133"/>
      <c r="IYV182" s="133"/>
      <c r="IYW182" s="133"/>
      <c r="IYX182" s="133"/>
      <c r="IYY182" s="133"/>
      <c r="IYZ182" s="133"/>
      <c r="IZA182" s="133"/>
      <c r="IZB182" s="133"/>
      <c r="IZC182" s="133"/>
      <c r="IZD182" s="133"/>
      <c r="IZE182" s="133"/>
      <c r="IZF182" s="133"/>
      <c r="IZG182" s="133"/>
      <c r="IZH182" s="133"/>
      <c r="IZI182" s="133"/>
      <c r="IZJ182" s="133"/>
      <c r="IZK182" s="133"/>
      <c r="IZL182" s="133"/>
      <c r="IZM182" s="133"/>
      <c r="IZN182" s="133"/>
      <c r="IZO182" s="133"/>
      <c r="IZP182" s="133"/>
      <c r="IZQ182" s="133"/>
      <c r="IZR182" s="133"/>
      <c r="IZS182" s="133"/>
      <c r="IZT182" s="133"/>
      <c r="IZU182" s="133"/>
      <c r="IZV182" s="133"/>
      <c r="IZW182" s="133"/>
      <c r="IZX182" s="133"/>
      <c r="IZY182" s="133"/>
      <c r="IZZ182" s="133"/>
      <c r="JAA182" s="133"/>
      <c r="JAB182" s="133"/>
      <c r="JAC182" s="133"/>
      <c r="JAD182" s="133"/>
      <c r="JAE182" s="133"/>
      <c r="JAF182" s="133"/>
      <c r="JAG182" s="133"/>
      <c r="JAH182" s="133"/>
      <c r="JAI182" s="133"/>
      <c r="JAJ182" s="133"/>
      <c r="JAK182" s="133"/>
      <c r="JAL182" s="133"/>
      <c r="JAM182" s="133"/>
      <c r="JAN182" s="133"/>
      <c r="JAO182" s="133"/>
      <c r="JAP182" s="133"/>
      <c r="JAQ182" s="133"/>
      <c r="JAR182" s="133"/>
      <c r="JAS182" s="133"/>
      <c r="JAT182" s="133"/>
      <c r="JAU182" s="133"/>
      <c r="JAV182" s="133"/>
      <c r="JAW182" s="133"/>
      <c r="JAX182" s="133"/>
      <c r="JAY182" s="133"/>
      <c r="JAZ182" s="133"/>
      <c r="JBA182" s="133"/>
      <c r="JBB182" s="133"/>
      <c r="JBC182" s="133"/>
      <c r="JBD182" s="133"/>
      <c r="JBE182" s="133"/>
      <c r="JBF182" s="133"/>
      <c r="JBG182" s="133"/>
      <c r="JBH182" s="133"/>
      <c r="JBI182" s="133"/>
      <c r="JBJ182" s="133"/>
      <c r="JBK182" s="133"/>
      <c r="JBL182" s="133"/>
      <c r="JBM182" s="133"/>
      <c r="JBN182" s="133"/>
      <c r="JBO182" s="133"/>
      <c r="JBP182" s="133"/>
      <c r="JBQ182" s="133"/>
      <c r="JBR182" s="133"/>
      <c r="JBS182" s="133"/>
      <c r="JBT182" s="133"/>
      <c r="JBU182" s="133"/>
      <c r="JBV182" s="133"/>
      <c r="JBW182" s="133"/>
      <c r="JBX182" s="133"/>
      <c r="JBY182" s="133"/>
      <c r="JBZ182" s="133"/>
      <c r="JCA182" s="133"/>
      <c r="JCB182" s="133"/>
      <c r="JCC182" s="133"/>
      <c r="JCD182" s="133"/>
      <c r="JCE182" s="133"/>
      <c r="JCF182" s="133"/>
      <c r="JCG182" s="133"/>
      <c r="JCH182" s="133"/>
      <c r="JCI182" s="133"/>
      <c r="JCJ182" s="133"/>
      <c r="JCK182" s="133"/>
      <c r="JCL182" s="133"/>
      <c r="JCM182" s="133"/>
      <c r="JCN182" s="133"/>
      <c r="JCO182" s="133"/>
      <c r="JCP182" s="133"/>
      <c r="JCQ182" s="133"/>
      <c r="JCR182" s="133"/>
      <c r="JCS182" s="133"/>
      <c r="JCT182" s="133"/>
      <c r="JCU182" s="133"/>
      <c r="JCV182" s="133"/>
      <c r="JCW182" s="133"/>
      <c r="JCX182" s="133"/>
      <c r="JCY182" s="133"/>
      <c r="JCZ182" s="133"/>
      <c r="JDA182" s="133"/>
      <c r="JDB182" s="133"/>
      <c r="JDC182" s="133"/>
      <c r="JDD182" s="133"/>
      <c r="JDE182" s="133"/>
      <c r="JDF182" s="133"/>
      <c r="JDG182" s="133"/>
      <c r="JDH182" s="133"/>
      <c r="JDI182" s="133"/>
      <c r="JDJ182" s="133"/>
      <c r="JDK182" s="133"/>
      <c r="JDL182" s="133"/>
      <c r="JDM182" s="133"/>
      <c r="JDN182" s="133"/>
      <c r="JDO182" s="133"/>
      <c r="JDP182" s="133"/>
      <c r="JDQ182" s="133"/>
      <c r="JDR182" s="133"/>
      <c r="JDS182" s="133"/>
      <c r="JDT182" s="133"/>
      <c r="JDU182" s="133"/>
      <c r="JDV182" s="133"/>
      <c r="JDW182" s="133"/>
      <c r="JDX182" s="133"/>
      <c r="JDY182" s="133"/>
      <c r="JDZ182" s="133"/>
      <c r="JEA182" s="133"/>
      <c r="JEB182" s="133"/>
      <c r="JEC182" s="133"/>
      <c r="JED182" s="133"/>
      <c r="JEE182" s="133"/>
      <c r="JEF182" s="133"/>
      <c r="JEG182" s="133"/>
      <c r="JEH182" s="133"/>
      <c r="JEI182" s="133"/>
      <c r="JEJ182" s="133"/>
      <c r="JEK182" s="133"/>
      <c r="JEL182" s="133"/>
      <c r="JEM182" s="133"/>
      <c r="JEN182" s="133"/>
      <c r="JEO182" s="133"/>
      <c r="JEP182" s="133"/>
      <c r="JEQ182" s="133"/>
      <c r="JER182" s="133"/>
      <c r="JES182" s="133"/>
      <c r="JET182" s="133"/>
      <c r="JEU182" s="133"/>
      <c r="JEV182" s="133"/>
      <c r="JEW182" s="133"/>
      <c r="JEX182" s="133"/>
      <c r="JEY182" s="133"/>
      <c r="JEZ182" s="133"/>
      <c r="JFA182" s="133"/>
      <c r="JFB182" s="133"/>
      <c r="JFC182" s="133"/>
      <c r="JFD182" s="133"/>
      <c r="JFE182" s="133"/>
      <c r="JFF182" s="133"/>
      <c r="JFG182" s="133"/>
      <c r="JFH182" s="133"/>
      <c r="JFI182" s="133"/>
      <c r="JFJ182" s="133"/>
      <c r="JFK182" s="133"/>
      <c r="JFL182" s="133"/>
      <c r="JFM182" s="133"/>
      <c r="JFN182" s="133"/>
      <c r="JFO182" s="133"/>
      <c r="JFP182" s="133"/>
      <c r="JFQ182" s="133"/>
      <c r="JFR182" s="133"/>
      <c r="JFS182" s="133"/>
      <c r="JFT182" s="133"/>
      <c r="JFU182" s="133"/>
      <c r="JFV182" s="133"/>
      <c r="JFW182" s="133"/>
      <c r="JFX182" s="133"/>
      <c r="JFY182" s="133"/>
      <c r="JFZ182" s="133"/>
      <c r="JGA182" s="133"/>
      <c r="JGB182" s="133"/>
      <c r="JGC182" s="133"/>
      <c r="JGD182" s="133"/>
      <c r="JGE182" s="133"/>
      <c r="JGF182" s="133"/>
      <c r="JGG182" s="133"/>
      <c r="JGH182" s="133"/>
      <c r="JGI182" s="133"/>
      <c r="JGJ182" s="133"/>
      <c r="JGK182" s="133"/>
      <c r="JGL182" s="133"/>
      <c r="JGM182" s="133"/>
      <c r="JGN182" s="133"/>
      <c r="JGO182" s="133"/>
      <c r="JGP182" s="133"/>
      <c r="JGQ182" s="133"/>
      <c r="JGR182" s="133"/>
      <c r="JGS182" s="133"/>
      <c r="JGT182" s="133"/>
      <c r="JGU182" s="133"/>
      <c r="JGV182" s="133"/>
      <c r="JGW182" s="133"/>
      <c r="JGX182" s="133"/>
      <c r="JGY182" s="133"/>
      <c r="JGZ182" s="133"/>
      <c r="JHA182" s="133"/>
      <c r="JHB182" s="133"/>
      <c r="JHC182" s="133"/>
      <c r="JHD182" s="133"/>
      <c r="JHE182" s="133"/>
      <c r="JHF182" s="133"/>
      <c r="JHG182" s="133"/>
      <c r="JHH182" s="133"/>
      <c r="JHI182" s="133"/>
      <c r="JHJ182" s="133"/>
      <c r="JHK182" s="133"/>
      <c r="JHL182" s="133"/>
      <c r="JHM182" s="133"/>
      <c r="JHN182" s="133"/>
      <c r="JHO182" s="133"/>
      <c r="JHP182" s="133"/>
      <c r="JHQ182" s="133"/>
      <c r="JHR182" s="133"/>
      <c r="JHS182" s="133"/>
      <c r="JHT182" s="133"/>
      <c r="JHU182" s="133"/>
      <c r="JHV182" s="133"/>
      <c r="JHW182" s="133"/>
      <c r="JHX182" s="133"/>
      <c r="JHY182" s="133"/>
      <c r="JHZ182" s="133"/>
      <c r="JIA182" s="133"/>
      <c r="JIB182" s="133"/>
      <c r="JIC182" s="133"/>
      <c r="JID182" s="133"/>
      <c r="JIE182" s="133"/>
      <c r="JIF182" s="133"/>
      <c r="JIG182" s="133"/>
      <c r="JIH182" s="133"/>
      <c r="JII182" s="133"/>
      <c r="JIJ182" s="133"/>
      <c r="JIK182" s="133"/>
      <c r="JIL182" s="133"/>
      <c r="JIM182" s="133"/>
      <c r="JIN182" s="133"/>
      <c r="JIO182" s="133"/>
      <c r="JIP182" s="133"/>
      <c r="JIQ182" s="133"/>
      <c r="JIR182" s="133"/>
      <c r="JIS182" s="133"/>
      <c r="JIT182" s="133"/>
      <c r="JIU182" s="133"/>
      <c r="JIV182" s="133"/>
      <c r="JIW182" s="133"/>
      <c r="JIX182" s="133"/>
      <c r="JIY182" s="133"/>
      <c r="JIZ182" s="133"/>
      <c r="JJA182" s="133"/>
      <c r="JJB182" s="133"/>
      <c r="JJC182" s="133"/>
      <c r="JJD182" s="133"/>
      <c r="JJE182" s="133"/>
      <c r="JJF182" s="133"/>
      <c r="JJG182" s="133"/>
      <c r="JJH182" s="133"/>
      <c r="JJI182" s="133"/>
      <c r="JJJ182" s="133"/>
      <c r="JJK182" s="133"/>
      <c r="JJL182" s="133"/>
      <c r="JJM182" s="133"/>
      <c r="JJN182" s="133"/>
      <c r="JJO182" s="133"/>
      <c r="JJP182" s="133"/>
      <c r="JJQ182" s="133"/>
      <c r="JJR182" s="133"/>
      <c r="JJS182" s="133"/>
      <c r="JJT182" s="133"/>
      <c r="JJU182" s="133"/>
      <c r="JJV182" s="133"/>
      <c r="JJW182" s="133"/>
      <c r="JJX182" s="133"/>
      <c r="JJY182" s="133"/>
      <c r="JJZ182" s="133"/>
      <c r="JKA182" s="133"/>
      <c r="JKB182" s="133"/>
      <c r="JKC182" s="133"/>
      <c r="JKD182" s="133"/>
      <c r="JKE182" s="133"/>
      <c r="JKF182" s="133"/>
      <c r="JKG182" s="133"/>
      <c r="JKH182" s="133"/>
      <c r="JKI182" s="133"/>
      <c r="JKJ182" s="133"/>
      <c r="JKK182" s="133"/>
      <c r="JKL182" s="133"/>
      <c r="JKM182" s="133"/>
      <c r="JKN182" s="133"/>
      <c r="JKO182" s="133"/>
      <c r="JKP182" s="133"/>
      <c r="JKQ182" s="133"/>
      <c r="JKR182" s="133"/>
      <c r="JKS182" s="133"/>
      <c r="JKT182" s="133"/>
      <c r="JKU182" s="133"/>
      <c r="JKV182" s="133"/>
      <c r="JKW182" s="133"/>
      <c r="JKX182" s="133"/>
      <c r="JKY182" s="133"/>
      <c r="JKZ182" s="133"/>
      <c r="JLA182" s="133"/>
      <c r="JLB182" s="133"/>
      <c r="JLC182" s="133"/>
      <c r="JLD182" s="133"/>
      <c r="JLE182" s="133"/>
      <c r="JLF182" s="133"/>
      <c r="JLG182" s="133"/>
      <c r="JLH182" s="133"/>
      <c r="JLI182" s="133"/>
      <c r="JLJ182" s="133"/>
      <c r="JLK182" s="133"/>
      <c r="JLL182" s="133"/>
      <c r="JLM182" s="133"/>
      <c r="JLN182" s="133"/>
      <c r="JLO182" s="133"/>
      <c r="JLP182" s="133"/>
      <c r="JLQ182" s="133"/>
      <c r="JLR182" s="133"/>
      <c r="JLS182" s="133"/>
      <c r="JLT182" s="133"/>
      <c r="JLU182" s="133"/>
      <c r="JLV182" s="133"/>
      <c r="JLW182" s="133"/>
      <c r="JLX182" s="133"/>
      <c r="JLY182" s="133"/>
      <c r="JLZ182" s="133"/>
      <c r="JMA182" s="133"/>
      <c r="JMB182" s="133"/>
      <c r="JMC182" s="133"/>
      <c r="JMD182" s="133"/>
      <c r="JME182" s="133"/>
      <c r="JMF182" s="133"/>
      <c r="JMG182" s="133"/>
      <c r="JMH182" s="133"/>
      <c r="JMI182" s="133"/>
      <c r="JMJ182" s="133"/>
      <c r="JMK182" s="133"/>
      <c r="JML182" s="133"/>
      <c r="JMM182" s="133"/>
      <c r="JMN182" s="133"/>
      <c r="JMO182" s="133"/>
      <c r="JMP182" s="133"/>
      <c r="JMQ182" s="133"/>
      <c r="JMR182" s="133"/>
      <c r="JMS182" s="133"/>
      <c r="JMT182" s="133"/>
      <c r="JMU182" s="133"/>
      <c r="JMV182" s="133"/>
      <c r="JMW182" s="133"/>
      <c r="JMX182" s="133"/>
      <c r="JMY182" s="133"/>
      <c r="JMZ182" s="133"/>
      <c r="JNA182" s="133"/>
      <c r="JNB182" s="133"/>
      <c r="JNC182" s="133"/>
      <c r="JND182" s="133"/>
      <c r="JNE182" s="133"/>
      <c r="JNF182" s="133"/>
      <c r="JNG182" s="133"/>
      <c r="JNH182" s="133"/>
      <c r="JNI182" s="133"/>
      <c r="JNJ182" s="133"/>
      <c r="JNK182" s="133"/>
      <c r="JNL182" s="133"/>
      <c r="JNM182" s="133"/>
      <c r="JNN182" s="133"/>
      <c r="JNO182" s="133"/>
      <c r="JNP182" s="133"/>
      <c r="JNQ182" s="133"/>
      <c r="JNR182" s="133"/>
      <c r="JNS182" s="133"/>
      <c r="JNT182" s="133"/>
      <c r="JNU182" s="133"/>
      <c r="JNV182" s="133"/>
      <c r="JNW182" s="133"/>
      <c r="JNX182" s="133"/>
      <c r="JNY182" s="133"/>
      <c r="JNZ182" s="133"/>
      <c r="JOA182" s="133"/>
      <c r="JOB182" s="133"/>
      <c r="JOC182" s="133"/>
      <c r="JOD182" s="133"/>
      <c r="JOE182" s="133"/>
      <c r="JOF182" s="133"/>
      <c r="JOG182" s="133"/>
      <c r="JOH182" s="133"/>
      <c r="JOI182" s="133"/>
      <c r="JOJ182" s="133"/>
      <c r="JOK182" s="133"/>
      <c r="JOL182" s="133"/>
      <c r="JOM182" s="133"/>
      <c r="JON182" s="133"/>
      <c r="JOO182" s="133"/>
      <c r="JOP182" s="133"/>
      <c r="JOQ182" s="133"/>
      <c r="JOR182" s="133"/>
      <c r="JOS182" s="133"/>
      <c r="JOT182" s="133"/>
      <c r="JOU182" s="133"/>
      <c r="JOV182" s="133"/>
      <c r="JOW182" s="133"/>
      <c r="JOX182" s="133"/>
      <c r="JOY182" s="133"/>
      <c r="JOZ182" s="133"/>
      <c r="JPA182" s="133"/>
      <c r="JPB182" s="133"/>
      <c r="JPC182" s="133"/>
      <c r="JPD182" s="133"/>
      <c r="JPE182" s="133"/>
      <c r="JPF182" s="133"/>
      <c r="JPG182" s="133"/>
      <c r="JPH182" s="133"/>
      <c r="JPI182" s="133"/>
      <c r="JPJ182" s="133"/>
      <c r="JPK182" s="133"/>
      <c r="JPL182" s="133"/>
      <c r="JPM182" s="133"/>
      <c r="JPN182" s="133"/>
      <c r="JPO182" s="133"/>
      <c r="JPP182" s="133"/>
      <c r="JPQ182" s="133"/>
      <c r="JPR182" s="133"/>
      <c r="JPS182" s="133"/>
      <c r="JPT182" s="133"/>
      <c r="JPU182" s="133"/>
      <c r="JPV182" s="133"/>
      <c r="JPW182" s="133"/>
      <c r="JPX182" s="133"/>
      <c r="JPY182" s="133"/>
      <c r="JPZ182" s="133"/>
      <c r="JQA182" s="133"/>
      <c r="JQB182" s="133"/>
      <c r="JQC182" s="133"/>
      <c r="JQD182" s="133"/>
      <c r="JQE182" s="133"/>
      <c r="JQF182" s="133"/>
      <c r="JQG182" s="133"/>
      <c r="JQH182" s="133"/>
      <c r="JQI182" s="133"/>
      <c r="JQJ182" s="133"/>
      <c r="JQK182" s="133"/>
      <c r="JQL182" s="133"/>
      <c r="JQM182" s="133"/>
      <c r="JQN182" s="133"/>
      <c r="JQO182" s="133"/>
      <c r="JQP182" s="133"/>
      <c r="JQQ182" s="133"/>
      <c r="JQR182" s="133"/>
      <c r="JQS182" s="133"/>
      <c r="JQT182" s="133"/>
      <c r="JQU182" s="133"/>
      <c r="JQV182" s="133"/>
      <c r="JQW182" s="133"/>
      <c r="JQX182" s="133"/>
      <c r="JQY182" s="133"/>
      <c r="JQZ182" s="133"/>
      <c r="JRA182" s="133"/>
      <c r="JRB182" s="133"/>
      <c r="JRC182" s="133"/>
      <c r="JRD182" s="133"/>
      <c r="JRE182" s="133"/>
      <c r="JRF182" s="133"/>
      <c r="JRG182" s="133"/>
      <c r="JRH182" s="133"/>
      <c r="JRI182" s="133"/>
      <c r="JRJ182" s="133"/>
      <c r="JRK182" s="133"/>
      <c r="JRL182" s="133"/>
      <c r="JRM182" s="133"/>
      <c r="JRN182" s="133"/>
      <c r="JRO182" s="133"/>
      <c r="JRP182" s="133"/>
      <c r="JRQ182" s="133"/>
      <c r="JRR182" s="133"/>
      <c r="JRS182" s="133"/>
      <c r="JRT182" s="133"/>
      <c r="JRU182" s="133"/>
      <c r="JRV182" s="133"/>
      <c r="JRW182" s="133"/>
      <c r="JRX182" s="133"/>
      <c r="JRY182" s="133"/>
      <c r="JRZ182" s="133"/>
      <c r="JSA182" s="133"/>
      <c r="JSB182" s="133"/>
      <c r="JSC182" s="133"/>
      <c r="JSD182" s="133"/>
      <c r="JSE182" s="133"/>
      <c r="JSF182" s="133"/>
      <c r="JSG182" s="133"/>
      <c r="JSH182" s="133"/>
      <c r="JSI182" s="133"/>
      <c r="JSJ182" s="133"/>
      <c r="JSK182" s="133"/>
      <c r="JSL182" s="133"/>
      <c r="JSM182" s="133"/>
      <c r="JSN182" s="133"/>
      <c r="JSO182" s="133"/>
      <c r="JSP182" s="133"/>
      <c r="JSQ182" s="133"/>
      <c r="JSR182" s="133"/>
      <c r="JSS182" s="133"/>
      <c r="JST182" s="133"/>
      <c r="JSU182" s="133"/>
      <c r="JSV182" s="133"/>
      <c r="JSW182" s="133"/>
      <c r="JSX182" s="133"/>
      <c r="JSY182" s="133"/>
      <c r="JSZ182" s="133"/>
      <c r="JTA182" s="133"/>
      <c r="JTB182" s="133"/>
      <c r="JTC182" s="133"/>
      <c r="JTD182" s="133"/>
      <c r="JTE182" s="133"/>
      <c r="JTF182" s="133"/>
      <c r="JTG182" s="133"/>
      <c r="JTH182" s="133"/>
      <c r="JTI182" s="133"/>
      <c r="JTJ182" s="133"/>
      <c r="JTK182" s="133"/>
      <c r="JTL182" s="133"/>
      <c r="JTM182" s="133"/>
      <c r="JTN182" s="133"/>
      <c r="JTO182" s="133"/>
      <c r="JTP182" s="133"/>
      <c r="JTQ182" s="133"/>
      <c r="JTR182" s="133"/>
      <c r="JTS182" s="133"/>
      <c r="JTT182" s="133"/>
      <c r="JTU182" s="133"/>
      <c r="JTV182" s="133"/>
      <c r="JTW182" s="133"/>
      <c r="JTX182" s="133"/>
      <c r="JTY182" s="133"/>
      <c r="JTZ182" s="133"/>
      <c r="JUA182" s="133"/>
      <c r="JUB182" s="133"/>
      <c r="JUC182" s="133"/>
      <c r="JUD182" s="133"/>
      <c r="JUE182" s="133"/>
      <c r="JUF182" s="133"/>
      <c r="JUG182" s="133"/>
      <c r="JUH182" s="133"/>
      <c r="JUI182" s="133"/>
      <c r="JUJ182" s="133"/>
      <c r="JUK182" s="133"/>
      <c r="JUL182" s="133"/>
      <c r="JUM182" s="133"/>
      <c r="JUN182" s="133"/>
      <c r="JUO182" s="133"/>
      <c r="JUP182" s="133"/>
      <c r="JUQ182" s="133"/>
      <c r="JUR182" s="133"/>
      <c r="JUS182" s="133"/>
      <c r="JUT182" s="133"/>
      <c r="JUU182" s="133"/>
      <c r="JUV182" s="133"/>
      <c r="JUW182" s="133"/>
      <c r="JUX182" s="133"/>
      <c r="JUY182" s="133"/>
      <c r="JUZ182" s="133"/>
      <c r="JVA182" s="133"/>
      <c r="JVB182" s="133"/>
      <c r="JVC182" s="133"/>
      <c r="JVD182" s="133"/>
      <c r="JVE182" s="133"/>
      <c r="JVF182" s="133"/>
      <c r="JVG182" s="133"/>
      <c r="JVH182" s="133"/>
      <c r="JVI182" s="133"/>
      <c r="JVJ182" s="133"/>
      <c r="JVK182" s="133"/>
      <c r="JVL182" s="133"/>
      <c r="JVM182" s="133"/>
      <c r="JVN182" s="133"/>
      <c r="JVO182" s="133"/>
      <c r="JVP182" s="133"/>
      <c r="JVQ182" s="133"/>
      <c r="JVR182" s="133"/>
      <c r="JVS182" s="133"/>
      <c r="JVT182" s="133"/>
      <c r="JVU182" s="133"/>
      <c r="JVV182" s="133"/>
      <c r="JVW182" s="133"/>
      <c r="JVX182" s="133"/>
      <c r="JVY182" s="133"/>
      <c r="JVZ182" s="133"/>
      <c r="JWA182" s="133"/>
      <c r="JWB182" s="133"/>
      <c r="JWC182" s="133"/>
      <c r="JWD182" s="133"/>
      <c r="JWE182" s="133"/>
      <c r="JWF182" s="133"/>
      <c r="JWG182" s="133"/>
      <c r="JWH182" s="133"/>
      <c r="JWI182" s="133"/>
      <c r="JWJ182" s="133"/>
      <c r="JWK182" s="133"/>
      <c r="JWL182" s="133"/>
      <c r="JWM182" s="133"/>
      <c r="JWN182" s="133"/>
      <c r="JWO182" s="133"/>
      <c r="JWP182" s="133"/>
      <c r="JWQ182" s="133"/>
      <c r="JWR182" s="133"/>
      <c r="JWS182" s="133"/>
      <c r="JWT182" s="133"/>
      <c r="JWU182" s="133"/>
      <c r="JWV182" s="133"/>
      <c r="JWW182" s="133"/>
      <c r="JWX182" s="133"/>
      <c r="JWY182" s="133"/>
      <c r="JWZ182" s="133"/>
      <c r="JXA182" s="133"/>
      <c r="JXB182" s="133"/>
      <c r="JXC182" s="133"/>
      <c r="JXD182" s="133"/>
      <c r="JXE182" s="133"/>
      <c r="JXF182" s="133"/>
      <c r="JXG182" s="133"/>
      <c r="JXH182" s="133"/>
      <c r="JXI182" s="133"/>
      <c r="JXJ182" s="133"/>
      <c r="JXK182" s="133"/>
      <c r="JXL182" s="133"/>
      <c r="JXM182" s="133"/>
      <c r="JXN182" s="133"/>
      <c r="JXO182" s="133"/>
      <c r="JXP182" s="133"/>
      <c r="JXQ182" s="133"/>
      <c r="JXR182" s="133"/>
      <c r="JXS182" s="133"/>
      <c r="JXT182" s="133"/>
      <c r="JXU182" s="133"/>
      <c r="JXV182" s="133"/>
      <c r="JXW182" s="133"/>
      <c r="JXX182" s="133"/>
      <c r="JXY182" s="133"/>
      <c r="JXZ182" s="133"/>
      <c r="JYA182" s="133"/>
      <c r="JYB182" s="133"/>
      <c r="JYC182" s="133"/>
      <c r="JYD182" s="133"/>
      <c r="JYE182" s="133"/>
      <c r="JYF182" s="133"/>
      <c r="JYG182" s="133"/>
      <c r="JYH182" s="133"/>
      <c r="JYI182" s="133"/>
      <c r="JYJ182" s="133"/>
      <c r="JYK182" s="133"/>
      <c r="JYL182" s="133"/>
      <c r="JYM182" s="133"/>
      <c r="JYN182" s="133"/>
      <c r="JYO182" s="133"/>
      <c r="JYP182" s="133"/>
      <c r="JYQ182" s="133"/>
      <c r="JYR182" s="133"/>
      <c r="JYS182" s="133"/>
      <c r="JYT182" s="133"/>
      <c r="JYU182" s="133"/>
      <c r="JYV182" s="133"/>
      <c r="JYW182" s="133"/>
      <c r="JYX182" s="133"/>
      <c r="JYY182" s="133"/>
      <c r="JYZ182" s="133"/>
      <c r="JZA182" s="133"/>
      <c r="JZB182" s="133"/>
      <c r="JZC182" s="133"/>
      <c r="JZD182" s="133"/>
      <c r="JZE182" s="133"/>
      <c r="JZF182" s="133"/>
      <c r="JZG182" s="133"/>
      <c r="JZH182" s="133"/>
      <c r="JZI182" s="133"/>
      <c r="JZJ182" s="133"/>
      <c r="JZK182" s="133"/>
      <c r="JZL182" s="133"/>
      <c r="JZM182" s="133"/>
      <c r="JZN182" s="133"/>
      <c r="JZO182" s="133"/>
      <c r="JZP182" s="133"/>
      <c r="JZQ182" s="133"/>
      <c r="JZR182" s="133"/>
      <c r="JZS182" s="133"/>
      <c r="JZT182" s="133"/>
      <c r="JZU182" s="133"/>
      <c r="JZV182" s="133"/>
      <c r="JZW182" s="133"/>
      <c r="JZX182" s="133"/>
      <c r="JZY182" s="133"/>
      <c r="JZZ182" s="133"/>
      <c r="KAA182" s="133"/>
      <c r="KAB182" s="133"/>
      <c r="KAC182" s="133"/>
      <c r="KAD182" s="133"/>
      <c r="KAE182" s="133"/>
      <c r="KAF182" s="133"/>
      <c r="KAG182" s="133"/>
      <c r="KAH182" s="133"/>
      <c r="KAI182" s="133"/>
      <c r="KAJ182" s="133"/>
      <c r="KAK182" s="133"/>
      <c r="KAL182" s="133"/>
      <c r="KAM182" s="133"/>
      <c r="KAN182" s="133"/>
      <c r="KAO182" s="133"/>
      <c r="KAP182" s="133"/>
      <c r="KAQ182" s="133"/>
      <c r="KAR182" s="133"/>
      <c r="KAS182" s="133"/>
      <c r="KAT182" s="133"/>
      <c r="KAU182" s="133"/>
      <c r="KAV182" s="133"/>
      <c r="KAW182" s="133"/>
      <c r="KAX182" s="133"/>
      <c r="KAY182" s="133"/>
      <c r="KAZ182" s="133"/>
      <c r="KBA182" s="133"/>
      <c r="KBB182" s="133"/>
      <c r="KBC182" s="133"/>
      <c r="KBD182" s="133"/>
      <c r="KBE182" s="133"/>
      <c r="KBF182" s="133"/>
      <c r="KBG182" s="133"/>
      <c r="KBH182" s="133"/>
      <c r="KBI182" s="133"/>
      <c r="KBJ182" s="133"/>
      <c r="KBK182" s="133"/>
      <c r="KBL182" s="133"/>
      <c r="KBM182" s="133"/>
      <c r="KBN182" s="133"/>
      <c r="KBO182" s="133"/>
      <c r="KBP182" s="133"/>
      <c r="KBQ182" s="133"/>
      <c r="KBR182" s="133"/>
      <c r="KBS182" s="133"/>
      <c r="KBT182" s="133"/>
      <c r="KBU182" s="133"/>
      <c r="KBV182" s="133"/>
      <c r="KBW182" s="133"/>
      <c r="KBX182" s="133"/>
      <c r="KBY182" s="133"/>
      <c r="KBZ182" s="133"/>
      <c r="KCA182" s="133"/>
      <c r="KCB182" s="133"/>
      <c r="KCC182" s="133"/>
      <c r="KCD182" s="133"/>
      <c r="KCE182" s="133"/>
      <c r="KCF182" s="133"/>
      <c r="KCG182" s="133"/>
      <c r="KCH182" s="133"/>
      <c r="KCI182" s="133"/>
      <c r="KCJ182" s="133"/>
      <c r="KCK182" s="133"/>
      <c r="KCL182" s="133"/>
      <c r="KCM182" s="133"/>
      <c r="KCN182" s="133"/>
      <c r="KCO182" s="133"/>
      <c r="KCP182" s="133"/>
      <c r="KCQ182" s="133"/>
      <c r="KCR182" s="133"/>
      <c r="KCS182" s="133"/>
      <c r="KCT182" s="133"/>
      <c r="KCU182" s="133"/>
      <c r="KCV182" s="133"/>
      <c r="KCW182" s="133"/>
      <c r="KCX182" s="133"/>
      <c r="KCY182" s="133"/>
      <c r="KCZ182" s="133"/>
      <c r="KDA182" s="133"/>
      <c r="KDB182" s="133"/>
      <c r="KDC182" s="133"/>
      <c r="KDD182" s="133"/>
      <c r="KDE182" s="133"/>
      <c r="KDF182" s="133"/>
      <c r="KDG182" s="133"/>
      <c r="KDH182" s="133"/>
      <c r="KDI182" s="133"/>
      <c r="KDJ182" s="133"/>
      <c r="KDK182" s="133"/>
      <c r="KDL182" s="133"/>
      <c r="KDM182" s="133"/>
      <c r="KDN182" s="133"/>
      <c r="KDO182" s="133"/>
      <c r="KDP182" s="133"/>
      <c r="KDQ182" s="133"/>
      <c r="KDR182" s="133"/>
      <c r="KDS182" s="133"/>
      <c r="KDT182" s="133"/>
      <c r="KDU182" s="133"/>
      <c r="KDV182" s="133"/>
      <c r="KDW182" s="133"/>
      <c r="KDX182" s="133"/>
      <c r="KDY182" s="133"/>
      <c r="KDZ182" s="133"/>
      <c r="KEA182" s="133"/>
      <c r="KEB182" s="133"/>
      <c r="KEC182" s="133"/>
      <c r="KED182" s="133"/>
      <c r="KEE182" s="133"/>
      <c r="KEF182" s="133"/>
      <c r="KEG182" s="133"/>
      <c r="KEH182" s="133"/>
      <c r="KEI182" s="133"/>
      <c r="KEJ182" s="133"/>
      <c r="KEK182" s="133"/>
      <c r="KEL182" s="133"/>
      <c r="KEM182" s="133"/>
      <c r="KEN182" s="133"/>
      <c r="KEO182" s="133"/>
      <c r="KEP182" s="133"/>
      <c r="KEQ182" s="133"/>
      <c r="KER182" s="133"/>
      <c r="KES182" s="133"/>
      <c r="KET182" s="133"/>
      <c r="KEU182" s="133"/>
      <c r="KEV182" s="133"/>
      <c r="KEW182" s="133"/>
      <c r="KEX182" s="133"/>
      <c r="KEY182" s="133"/>
      <c r="KEZ182" s="133"/>
      <c r="KFA182" s="133"/>
      <c r="KFB182" s="133"/>
      <c r="KFC182" s="133"/>
      <c r="KFD182" s="133"/>
      <c r="KFE182" s="133"/>
      <c r="KFF182" s="133"/>
      <c r="KFG182" s="133"/>
      <c r="KFH182" s="133"/>
      <c r="KFI182" s="133"/>
      <c r="KFJ182" s="133"/>
      <c r="KFK182" s="133"/>
      <c r="KFL182" s="133"/>
      <c r="KFM182" s="133"/>
      <c r="KFN182" s="133"/>
      <c r="KFO182" s="133"/>
      <c r="KFP182" s="133"/>
      <c r="KFQ182" s="133"/>
      <c r="KFR182" s="133"/>
      <c r="KFS182" s="133"/>
      <c r="KFT182" s="133"/>
      <c r="KFU182" s="133"/>
      <c r="KFV182" s="133"/>
      <c r="KFW182" s="133"/>
      <c r="KFX182" s="133"/>
      <c r="KFY182" s="133"/>
      <c r="KFZ182" s="133"/>
      <c r="KGA182" s="133"/>
      <c r="KGB182" s="133"/>
      <c r="KGC182" s="133"/>
      <c r="KGD182" s="133"/>
      <c r="KGE182" s="133"/>
      <c r="KGF182" s="133"/>
      <c r="KGG182" s="133"/>
      <c r="KGH182" s="133"/>
      <c r="KGI182" s="133"/>
      <c r="KGJ182" s="133"/>
      <c r="KGK182" s="133"/>
      <c r="KGL182" s="133"/>
      <c r="KGM182" s="133"/>
      <c r="KGN182" s="133"/>
      <c r="KGO182" s="133"/>
      <c r="KGP182" s="133"/>
      <c r="KGQ182" s="133"/>
      <c r="KGR182" s="133"/>
      <c r="KGS182" s="133"/>
      <c r="KGT182" s="133"/>
      <c r="KGU182" s="133"/>
      <c r="KGV182" s="133"/>
      <c r="KGW182" s="133"/>
      <c r="KGX182" s="133"/>
      <c r="KGY182" s="133"/>
      <c r="KGZ182" s="133"/>
      <c r="KHA182" s="133"/>
      <c r="KHB182" s="133"/>
      <c r="KHC182" s="133"/>
      <c r="KHD182" s="133"/>
      <c r="KHE182" s="133"/>
      <c r="KHF182" s="133"/>
      <c r="KHG182" s="133"/>
      <c r="KHH182" s="133"/>
      <c r="KHI182" s="133"/>
      <c r="KHJ182" s="133"/>
      <c r="KHK182" s="133"/>
      <c r="KHL182" s="133"/>
      <c r="KHM182" s="133"/>
      <c r="KHN182" s="133"/>
      <c r="KHO182" s="133"/>
      <c r="KHP182" s="133"/>
      <c r="KHQ182" s="133"/>
      <c r="KHR182" s="133"/>
      <c r="KHS182" s="133"/>
      <c r="KHT182" s="133"/>
      <c r="KHU182" s="133"/>
      <c r="KHV182" s="133"/>
      <c r="KHW182" s="133"/>
      <c r="KHX182" s="133"/>
      <c r="KHY182" s="133"/>
      <c r="KHZ182" s="133"/>
      <c r="KIA182" s="133"/>
      <c r="KIB182" s="133"/>
      <c r="KIC182" s="133"/>
      <c r="KID182" s="133"/>
      <c r="KIE182" s="133"/>
      <c r="KIF182" s="133"/>
      <c r="KIG182" s="133"/>
      <c r="KIH182" s="133"/>
      <c r="KII182" s="133"/>
      <c r="KIJ182" s="133"/>
      <c r="KIK182" s="133"/>
      <c r="KIL182" s="133"/>
      <c r="KIM182" s="133"/>
      <c r="KIN182" s="133"/>
      <c r="KIO182" s="133"/>
      <c r="KIP182" s="133"/>
      <c r="KIQ182" s="133"/>
      <c r="KIR182" s="133"/>
      <c r="KIS182" s="133"/>
      <c r="KIT182" s="133"/>
      <c r="KIU182" s="133"/>
      <c r="KIV182" s="133"/>
      <c r="KIW182" s="133"/>
      <c r="KIX182" s="133"/>
      <c r="KIY182" s="133"/>
      <c r="KIZ182" s="133"/>
      <c r="KJA182" s="133"/>
      <c r="KJB182" s="133"/>
      <c r="KJC182" s="133"/>
      <c r="KJD182" s="133"/>
      <c r="KJE182" s="133"/>
      <c r="KJF182" s="133"/>
      <c r="KJG182" s="133"/>
      <c r="KJH182" s="133"/>
      <c r="KJI182" s="133"/>
      <c r="KJJ182" s="133"/>
      <c r="KJK182" s="133"/>
      <c r="KJL182" s="133"/>
      <c r="KJM182" s="133"/>
      <c r="KJN182" s="133"/>
      <c r="KJO182" s="133"/>
      <c r="KJP182" s="133"/>
      <c r="KJQ182" s="133"/>
      <c r="KJR182" s="133"/>
      <c r="KJS182" s="133"/>
      <c r="KJT182" s="133"/>
      <c r="KJU182" s="133"/>
      <c r="KJV182" s="133"/>
      <c r="KJW182" s="133"/>
      <c r="KJX182" s="133"/>
      <c r="KJY182" s="133"/>
      <c r="KJZ182" s="133"/>
      <c r="KKA182" s="133"/>
      <c r="KKB182" s="133"/>
      <c r="KKC182" s="133"/>
      <c r="KKD182" s="133"/>
      <c r="KKE182" s="133"/>
      <c r="KKF182" s="133"/>
      <c r="KKG182" s="133"/>
      <c r="KKH182" s="133"/>
      <c r="KKI182" s="133"/>
      <c r="KKJ182" s="133"/>
      <c r="KKK182" s="133"/>
      <c r="KKL182" s="133"/>
      <c r="KKM182" s="133"/>
      <c r="KKN182" s="133"/>
      <c r="KKO182" s="133"/>
      <c r="KKP182" s="133"/>
      <c r="KKQ182" s="133"/>
      <c r="KKR182" s="133"/>
      <c r="KKS182" s="133"/>
      <c r="KKT182" s="133"/>
      <c r="KKU182" s="133"/>
      <c r="KKV182" s="133"/>
      <c r="KKW182" s="133"/>
      <c r="KKX182" s="133"/>
      <c r="KKY182" s="133"/>
      <c r="KKZ182" s="133"/>
      <c r="KLA182" s="133"/>
      <c r="KLB182" s="133"/>
      <c r="KLC182" s="133"/>
      <c r="KLD182" s="133"/>
      <c r="KLE182" s="133"/>
      <c r="KLF182" s="133"/>
      <c r="KLG182" s="133"/>
      <c r="KLH182" s="133"/>
      <c r="KLI182" s="133"/>
      <c r="KLJ182" s="133"/>
      <c r="KLK182" s="133"/>
      <c r="KLL182" s="133"/>
      <c r="KLM182" s="133"/>
      <c r="KLN182" s="133"/>
      <c r="KLO182" s="133"/>
      <c r="KLP182" s="133"/>
      <c r="KLQ182" s="133"/>
      <c r="KLR182" s="133"/>
      <c r="KLS182" s="133"/>
      <c r="KLT182" s="133"/>
      <c r="KLU182" s="133"/>
      <c r="KLV182" s="133"/>
      <c r="KLW182" s="133"/>
      <c r="KLX182" s="133"/>
      <c r="KLY182" s="133"/>
      <c r="KLZ182" s="133"/>
      <c r="KMA182" s="133"/>
      <c r="KMB182" s="133"/>
      <c r="KMC182" s="133"/>
      <c r="KMD182" s="133"/>
      <c r="KME182" s="133"/>
      <c r="KMF182" s="133"/>
      <c r="KMG182" s="133"/>
      <c r="KMH182" s="133"/>
      <c r="KMI182" s="133"/>
      <c r="KMJ182" s="133"/>
      <c r="KMK182" s="133"/>
      <c r="KML182" s="133"/>
      <c r="KMM182" s="133"/>
      <c r="KMN182" s="133"/>
      <c r="KMO182" s="133"/>
      <c r="KMP182" s="133"/>
      <c r="KMQ182" s="133"/>
      <c r="KMR182" s="133"/>
      <c r="KMS182" s="133"/>
      <c r="KMT182" s="133"/>
      <c r="KMU182" s="133"/>
      <c r="KMV182" s="133"/>
      <c r="KMW182" s="133"/>
      <c r="KMX182" s="133"/>
      <c r="KMY182" s="133"/>
      <c r="KMZ182" s="133"/>
      <c r="KNA182" s="133"/>
      <c r="KNB182" s="133"/>
      <c r="KNC182" s="133"/>
      <c r="KND182" s="133"/>
      <c r="KNE182" s="133"/>
      <c r="KNF182" s="133"/>
      <c r="KNG182" s="133"/>
      <c r="KNH182" s="133"/>
      <c r="KNI182" s="133"/>
      <c r="KNJ182" s="133"/>
      <c r="KNK182" s="133"/>
      <c r="KNL182" s="133"/>
      <c r="KNM182" s="133"/>
      <c r="KNN182" s="133"/>
      <c r="KNO182" s="133"/>
      <c r="KNP182" s="133"/>
      <c r="KNQ182" s="133"/>
      <c r="KNR182" s="133"/>
      <c r="KNS182" s="133"/>
      <c r="KNT182" s="133"/>
      <c r="KNU182" s="133"/>
      <c r="KNV182" s="133"/>
      <c r="KNW182" s="133"/>
      <c r="KNX182" s="133"/>
      <c r="KNY182" s="133"/>
      <c r="KNZ182" s="133"/>
      <c r="KOA182" s="133"/>
      <c r="KOB182" s="133"/>
      <c r="KOC182" s="133"/>
      <c r="KOD182" s="133"/>
      <c r="KOE182" s="133"/>
      <c r="KOF182" s="133"/>
      <c r="KOG182" s="133"/>
      <c r="KOH182" s="133"/>
      <c r="KOI182" s="133"/>
      <c r="KOJ182" s="133"/>
      <c r="KOK182" s="133"/>
      <c r="KOL182" s="133"/>
      <c r="KOM182" s="133"/>
      <c r="KON182" s="133"/>
      <c r="KOO182" s="133"/>
      <c r="KOP182" s="133"/>
      <c r="KOQ182" s="133"/>
      <c r="KOR182" s="133"/>
      <c r="KOS182" s="133"/>
      <c r="KOT182" s="133"/>
      <c r="KOU182" s="133"/>
      <c r="KOV182" s="133"/>
      <c r="KOW182" s="133"/>
      <c r="KOX182" s="133"/>
      <c r="KOY182" s="133"/>
      <c r="KOZ182" s="133"/>
      <c r="KPA182" s="133"/>
      <c r="KPB182" s="133"/>
      <c r="KPC182" s="133"/>
      <c r="KPD182" s="133"/>
      <c r="KPE182" s="133"/>
      <c r="KPF182" s="133"/>
      <c r="KPG182" s="133"/>
      <c r="KPH182" s="133"/>
      <c r="KPI182" s="133"/>
      <c r="KPJ182" s="133"/>
      <c r="KPK182" s="133"/>
      <c r="KPL182" s="133"/>
      <c r="KPM182" s="133"/>
      <c r="KPN182" s="133"/>
      <c r="KPO182" s="133"/>
      <c r="KPP182" s="133"/>
      <c r="KPQ182" s="133"/>
      <c r="KPR182" s="133"/>
      <c r="KPS182" s="133"/>
      <c r="KPT182" s="133"/>
      <c r="KPU182" s="133"/>
      <c r="KPV182" s="133"/>
      <c r="KPW182" s="133"/>
      <c r="KPX182" s="133"/>
      <c r="KPY182" s="133"/>
      <c r="KPZ182" s="133"/>
      <c r="KQA182" s="133"/>
      <c r="KQB182" s="133"/>
      <c r="KQC182" s="133"/>
      <c r="KQD182" s="133"/>
      <c r="KQE182" s="133"/>
      <c r="KQF182" s="133"/>
      <c r="KQG182" s="133"/>
      <c r="KQH182" s="133"/>
      <c r="KQI182" s="133"/>
      <c r="KQJ182" s="133"/>
      <c r="KQK182" s="133"/>
      <c r="KQL182" s="133"/>
      <c r="KQM182" s="133"/>
      <c r="KQN182" s="133"/>
      <c r="KQO182" s="133"/>
      <c r="KQP182" s="133"/>
      <c r="KQQ182" s="133"/>
      <c r="KQR182" s="133"/>
      <c r="KQS182" s="133"/>
      <c r="KQT182" s="133"/>
      <c r="KQU182" s="133"/>
      <c r="KQV182" s="133"/>
      <c r="KQW182" s="133"/>
      <c r="KQX182" s="133"/>
      <c r="KQY182" s="133"/>
      <c r="KQZ182" s="133"/>
      <c r="KRA182" s="133"/>
      <c r="KRB182" s="133"/>
      <c r="KRC182" s="133"/>
      <c r="KRD182" s="133"/>
      <c r="KRE182" s="133"/>
      <c r="KRF182" s="133"/>
      <c r="KRG182" s="133"/>
      <c r="KRH182" s="133"/>
      <c r="KRI182" s="133"/>
      <c r="KRJ182" s="133"/>
      <c r="KRK182" s="133"/>
      <c r="KRL182" s="133"/>
      <c r="KRM182" s="133"/>
      <c r="KRN182" s="133"/>
      <c r="KRO182" s="133"/>
      <c r="KRP182" s="133"/>
      <c r="KRQ182" s="133"/>
      <c r="KRR182" s="133"/>
      <c r="KRS182" s="133"/>
      <c r="KRT182" s="133"/>
      <c r="KRU182" s="133"/>
      <c r="KRV182" s="133"/>
      <c r="KRW182" s="133"/>
      <c r="KRX182" s="133"/>
      <c r="KRY182" s="133"/>
      <c r="KRZ182" s="133"/>
      <c r="KSA182" s="133"/>
      <c r="KSB182" s="133"/>
      <c r="KSC182" s="133"/>
      <c r="KSD182" s="133"/>
      <c r="KSE182" s="133"/>
      <c r="KSF182" s="133"/>
      <c r="KSG182" s="133"/>
      <c r="KSH182" s="133"/>
      <c r="KSI182" s="133"/>
      <c r="KSJ182" s="133"/>
      <c r="KSK182" s="133"/>
      <c r="KSL182" s="133"/>
      <c r="KSM182" s="133"/>
      <c r="KSN182" s="133"/>
      <c r="KSO182" s="133"/>
      <c r="KSP182" s="133"/>
      <c r="KSQ182" s="133"/>
      <c r="KSR182" s="133"/>
      <c r="KSS182" s="133"/>
      <c r="KST182" s="133"/>
      <c r="KSU182" s="133"/>
      <c r="KSV182" s="133"/>
      <c r="KSW182" s="133"/>
      <c r="KSX182" s="133"/>
      <c r="KSY182" s="133"/>
      <c r="KSZ182" s="133"/>
      <c r="KTA182" s="133"/>
      <c r="KTB182" s="133"/>
      <c r="KTC182" s="133"/>
      <c r="KTD182" s="133"/>
      <c r="KTE182" s="133"/>
      <c r="KTF182" s="133"/>
      <c r="KTG182" s="133"/>
      <c r="KTH182" s="133"/>
      <c r="KTI182" s="133"/>
      <c r="KTJ182" s="133"/>
      <c r="KTK182" s="133"/>
      <c r="KTL182" s="133"/>
      <c r="KTM182" s="133"/>
      <c r="KTN182" s="133"/>
      <c r="KTO182" s="133"/>
      <c r="KTP182" s="133"/>
      <c r="KTQ182" s="133"/>
      <c r="KTR182" s="133"/>
      <c r="KTS182" s="133"/>
      <c r="KTT182" s="133"/>
      <c r="KTU182" s="133"/>
      <c r="KTV182" s="133"/>
      <c r="KTW182" s="133"/>
      <c r="KTX182" s="133"/>
      <c r="KTY182" s="133"/>
      <c r="KTZ182" s="133"/>
      <c r="KUA182" s="133"/>
      <c r="KUB182" s="133"/>
      <c r="KUC182" s="133"/>
      <c r="KUD182" s="133"/>
      <c r="KUE182" s="133"/>
      <c r="KUF182" s="133"/>
      <c r="KUG182" s="133"/>
      <c r="KUH182" s="133"/>
      <c r="KUI182" s="133"/>
      <c r="KUJ182" s="133"/>
      <c r="KUK182" s="133"/>
      <c r="KUL182" s="133"/>
      <c r="KUM182" s="133"/>
      <c r="KUN182" s="133"/>
      <c r="KUO182" s="133"/>
      <c r="KUP182" s="133"/>
      <c r="KUQ182" s="133"/>
      <c r="KUR182" s="133"/>
      <c r="KUS182" s="133"/>
      <c r="KUT182" s="133"/>
      <c r="KUU182" s="133"/>
      <c r="KUV182" s="133"/>
      <c r="KUW182" s="133"/>
      <c r="KUX182" s="133"/>
      <c r="KUY182" s="133"/>
      <c r="KUZ182" s="133"/>
      <c r="KVA182" s="133"/>
      <c r="KVB182" s="133"/>
      <c r="KVC182" s="133"/>
      <c r="KVD182" s="133"/>
      <c r="KVE182" s="133"/>
      <c r="KVF182" s="133"/>
      <c r="KVG182" s="133"/>
      <c r="KVH182" s="133"/>
      <c r="KVI182" s="133"/>
      <c r="KVJ182" s="133"/>
      <c r="KVK182" s="133"/>
      <c r="KVL182" s="133"/>
      <c r="KVM182" s="133"/>
      <c r="KVN182" s="133"/>
      <c r="KVO182" s="133"/>
      <c r="KVP182" s="133"/>
      <c r="KVQ182" s="133"/>
      <c r="KVR182" s="133"/>
      <c r="KVS182" s="133"/>
      <c r="KVT182" s="133"/>
      <c r="KVU182" s="133"/>
      <c r="KVV182" s="133"/>
      <c r="KVW182" s="133"/>
      <c r="KVX182" s="133"/>
      <c r="KVY182" s="133"/>
      <c r="KVZ182" s="133"/>
      <c r="KWA182" s="133"/>
      <c r="KWB182" s="133"/>
      <c r="KWC182" s="133"/>
      <c r="KWD182" s="133"/>
      <c r="KWE182" s="133"/>
      <c r="KWF182" s="133"/>
      <c r="KWG182" s="133"/>
      <c r="KWH182" s="133"/>
      <c r="KWI182" s="133"/>
      <c r="KWJ182" s="133"/>
      <c r="KWK182" s="133"/>
      <c r="KWL182" s="133"/>
      <c r="KWM182" s="133"/>
      <c r="KWN182" s="133"/>
      <c r="KWO182" s="133"/>
      <c r="KWP182" s="133"/>
      <c r="KWQ182" s="133"/>
      <c r="KWR182" s="133"/>
      <c r="KWS182" s="133"/>
      <c r="KWT182" s="133"/>
      <c r="KWU182" s="133"/>
      <c r="KWV182" s="133"/>
      <c r="KWW182" s="133"/>
      <c r="KWX182" s="133"/>
      <c r="KWY182" s="133"/>
      <c r="KWZ182" s="133"/>
      <c r="KXA182" s="133"/>
      <c r="KXB182" s="133"/>
      <c r="KXC182" s="133"/>
      <c r="KXD182" s="133"/>
      <c r="KXE182" s="133"/>
      <c r="KXF182" s="133"/>
      <c r="KXG182" s="133"/>
      <c r="KXH182" s="133"/>
      <c r="KXI182" s="133"/>
      <c r="KXJ182" s="133"/>
      <c r="KXK182" s="133"/>
      <c r="KXL182" s="133"/>
      <c r="KXM182" s="133"/>
      <c r="KXN182" s="133"/>
      <c r="KXO182" s="133"/>
      <c r="KXP182" s="133"/>
      <c r="KXQ182" s="133"/>
      <c r="KXR182" s="133"/>
      <c r="KXS182" s="133"/>
      <c r="KXT182" s="133"/>
      <c r="KXU182" s="133"/>
      <c r="KXV182" s="133"/>
      <c r="KXW182" s="133"/>
      <c r="KXX182" s="133"/>
      <c r="KXY182" s="133"/>
      <c r="KXZ182" s="133"/>
      <c r="KYA182" s="133"/>
      <c r="KYB182" s="133"/>
      <c r="KYC182" s="133"/>
      <c r="KYD182" s="133"/>
      <c r="KYE182" s="133"/>
      <c r="KYF182" s="133"/>
      <c r="KYG182" s="133"/>
      <c r="KYH182" s="133"/>
      <c r="KYI182" s="133"/>
      <c r="KYJ182" s="133"/>
      <c r="KYK182" s="133"/>
      <c r="KYL182" s="133"/>
      <c r="KYM182" s="133"/>
      <c r="KYN182" s="133"/>
      <c r="KYO182" s="133"/>
      <c r="KYP182" s="133"/>
      <c r="KYQ182" s="133"/>
      <c r="KYR182" s="133"/>
      <c r="KYS182" s="133"/>
      <c r="KYT182" s="133"/>
      <c r="KYU182" s="133"/>
      <c r="KYV182" s="133"/>
      <c r="KYW182" s="133"/>
      <c r="KYX182" s="133"/>
      <c r="KYY182" s="133"/>
      <c r="KYZ182" s="133"/>
      <c r="KZA182" s="133"/>
      <c r="KZB182" s="133"/>
      <c r="KZC182" s="133"/>
      <c r="KZD182" s="133"/>
      <c r="KZE182" s="133"/>
      <c r="KZF182" s="133"/>
      <c r="KZG182" s="133"/>
      <c r="KZH182" s="133"/>
      <c r="KZI182" s="133"/>
      <c r="KZJ182" s="133"/>
      <c r="KZK182" s="133"/>
      <c r="KZL182" s="133"/>
      <c r="KZM182" s="133"/>
      <c r="KZN182" s="133"/>
      <c r="KZO182" s="133"/>
      <c r="KZP182" s="133"/>
      <c r="KZQ182" s="133"/>
      <c r="KZR182" s="133"/>
      <c r="KZS182" s="133"/>
      <c r="KZT182" s="133"/>
      <c r="KZU182" s="133"/>
      <c r="KZV182" s="133"/>
      <c r="KZW182" s="133"/>
      <c r="KZX182" s="133"/>
      <c r="KZY182" s="133"/>
      <c r="KZZ182" s="133"/>
      <c r="LAA182" s="133"/>
      <c r="LAB182" s="133"/>
      <c r="LAC182" s="133"/>
      <c r="LAD182" s="133"/>
      <c r="LAE182" s="133"/>
      <c r="LAF182" s="133"/>
      <c r="LAG182" s="133"/>
      <c r="LAH182" s="133"/>
      <c r="LAI182" s="133"/>
      <c r="LAJ182" s="133"/>
      <c r="LAK182" s="133"/>
      <c r="LAL182" s="133"/>
      <c r="LAM182" s="133"/>
      <c r="LAN182" s="133"/>
      <c r="LAO182" s="133"/>
      <c r="LAP182" s="133"/>
      <c r="LAQ182" s="133"/>
      <c r="LAR182" s="133"/>
      <c r="LAS182" s="133"/>
      <c r="LAT182" s="133"/>
      <c r="LAU182" s="133"/>
      <c r="LAV182" s="133"/>
      <c r="LAW182" s="133"/>
      <c r="LAX182" s="133"/>
      <c r="LAY182" s="133"/>
      <c r="LAZ182" s="133"/>
      <c r="LBA182" s="133"/>
      <c r="LBB182" s="133"/>
      <c r="LBC182" s="133"/>
      <c r="LBD182" s="133"/>
      <c r="LBE182" s="133"/>
      <c r="LBF182" s="133"/>
      <c r="LBG182" s="133"/>
      <c r="LBH182" s="133"/>
      <c r="LBI182" s="133"/>
      <c r="LBJ182" s="133"/>
      <c r="LBK182" s="133"/>
      <c r="LBL182" s="133"/>
      <c r="LBM182" s="133"/>
      <c r="LBN182" s="133"/>
      <c r="LBO182" s="133"/>
      <c r="LBP182" s="133"/>
      <c r="LBQ182" s="133"/>
      <c r="LBR182" s="133"/>
      <c r="LBS182" s="133"/>
      <c r="LBT182" s="133"/>
      <c r="LBU182" s="133"/>
      <c r="LBV182" s="133"/>
      <c r="LBW182" s="133"/>
      <c r="LBX182" s="133"/>
      <c r="LBY182" s="133"/>
      <c r="LBZ182" s="133"/>
      <c r="LCA182" s="133"/>
      <c r="LCB182" s="133"/>
      <c r="LCC182" s="133"/>
      <c r="LCD182" s="133"/>
      <c r="LCE182" s="133"/>
      <c r="LCF182" s="133"/>
      <c r="LCG182" s="133"/>
      <c r="LCH182" s="133"/>
      <c r="LCI182" s="133"/>
      <c r="LCJ182" s="133"/>
      <c r="LCK182" s="133"/>
      <c r="LCL182" s="133"/>
      <c r="LCM182" s="133"/>
      <c r="LCN182" s="133"/>
      <c r="LCO182" s="133"/>
      <c r="LCP182" s="133"/>
      <c r="LCQ182" s="133"/>
      <c r="LCR182" s="133"/>
      <c r="LCS182" s="133"/>
      <c r="LCT182" s="133"/>
      <c r="LCU182" s="133"/>
      <c r="LCV182" s="133"/>
      <c r="LCW182" s="133"/>
      <c r="LCX182" s="133"/>
      <c r="LCY182" s="133"/>
      <c r="LCZ182" s="133"/>
      <c r="LDA182" s="133"/>
      <c r="LDB182" s="133"/>
      <c r="LDC182" s="133"/>
      <c r="LDD182" s="133"/>
      <c r="LDE182" s="133"/>
      <c r="LDF182" s="133"/>
      <c r="LDG182" s="133"/>
      <c r="LDH182" s="133"/>
      <c r="LDI182" s="133"/>
      <c r="LDJ182" s="133"/>
      <c r="LDK182" s="133"/>
      <c r="LDL182" s="133"/>
      <c r="LDM182" s="133"/>
      <c r="LDN182" s="133"/>
      <c r="LDO182" s="133"/>
      <c r="LDP182" s="133"/>
      <c r="LDQ182" s="133"/>
      <c r="LDR182" s="133"/>
      <c r="LDS182" s="133"/>
      <c r="LDT182" s="133"/>
      <c r="LDU182" s="133"/>
      <c r="LDV182" s="133"/>
      <c r="LDW182" s="133"/>
      <c r="LDX182" s="133"/>
      <c r="LDY182" s="133"/>
      <c r="LDZ182" s="133"/>
      <c r="LEA182" s="133"/>
      <c r="LEB182" s="133"/>
      <c r="LEC182" s="133"/>
      <c r="LED182" s="133"/>
      <c r="LEE182" s="133"/>
      <c r="LEF182" s="133"/>
      <c r="LEG182" s="133"/>
      <c r="LEH182" s="133"/>
      <c r="LEI182" s="133"/>
      <c r="LEJ182" s="133"/>
      <c r="LEK182" s="133"/>
      <c r="LEL182" s="133"/>
      <c r="LEM182" s="133"/>
      <c r="LEN182" s="133"/>
      <c r="LEO182" s="133"/>
      <c r="LEP182" s="133"/>
      <c r="LEQ182" s="133"/>
      <c r="LER182" s="133"/>
      <c r="LES182" s="133"/>
      <c r="LET182" s="133"/>
      <c r="LEU182" s="133"/>
      <c r="LEV182" s="133"/>
      <c r="LEW182" s="133"/>
      <c r="LEX182" s="133"/>
      <c r="LEY182" s="133"/>
      <c r="LEZ182" s="133"/>
      <c r="LFA182" s="133"/>
      <c r="LFB182" s="133"/>
      <c r="LFC182" s="133"/>
      <c r="LFD182" s="133"/>
      <c r="LFE182" s="133"/>
      <c r="LFF182" s="133"/>
      <c r="LFG182" s="133"/>
      <c r="LFH182" s="133"/>
      <c r="LFI182" s="133"/>
      <c r="LFJ182" s="133"/>
      <c r="LFK182" s="133"/>
      <c r="LFL182" s="133"/>
      <c r="LFM182" s="133"/>
      <c r="LFN182" s="133"/>
      <c r="LFO182" s="133"/>
      <c r="LFP182" s="133"/>
      <c r="LFQ182" s="133"/>
      <c r="LFR182" s="133"/>
      <c r="LFS182" s="133"/>
      <c r="LFT182" s="133"/>
      <c r="LFU182" s="133"/>
      <c r="LFV182" s="133"/>
      <c r="LFW182" s="133"/>
      <c r="LFX182" s="133"/>
      <c r="LFY182" s="133"/>
      <c r="LFZ182" s="133"/>
      <c r="LGA182" s="133"/>
      <c r="LGB182" s="133"/>
      <c r="LGC182" s="133"/>
      <c r="LGD182" s="133"/>
      <c r="LGE182" s="133"/>
      <c r="LGF182" s="133"/>
      <c r="LGG182" s="133"/>
      <c r="LGH182" s="133"/>
      <c r="LGI182" s="133"/>
      <c r="LGJ182" s="133"/>
      <c r="LGK182" s="133"/>
      <c r="LGL182" s="133"/>
      <c r="LGM182" s="133"/>
      <c r="LGN182" s="133"/>
      <c r="LGO182" s="133"/>
      <c r="LGP182" s="133"/>
      <c r="LGQ182" s="133"/>
      <c r="LGR182" s="133"/>
      <c r="LGS182" s="133"/>
      <c r="LGT182" s="133"/>
      <c r="LGU182" s="133"/>
      <c r="LGV182" s="133"/>
      <c r="LGW182" s="133"/>
      <c r="LGX182" s="133"/>
      <c r="LGY182" s="133"/>
      <c r="LGZ182" s="133"/>
      <c r="LHA182" s="133"/>
      <c r="LHB182" s="133"/>
      <c r="LHC182" s="133"/>
      <c r="LHD182" s="133"/>
      <c r="LHE182" s="133"/>
      <c r="LHF182" s="133"/>
      <c r="LHG182" s="133"/>
      <c r="LHH182" s="133"/>
      <c r="LHI182" s="133"/>
      <c r="LHJ182" s="133"/>
      <c r="LHK182" s="133"/>
      <c r="LHL182" s="133"/>
      <c r="LHM182" s="133"/>
      <c r="LHN182" s="133"/>
      <c r="LHO182" s="133"/>
      <c r="LHP182" s="133"/>
      <c r="LHQ182" s="133"/>
      <c r="LHR182" s="133"/>
      <c r="LHS182" s="133"/>
      <c r="LHT182" s="133"/>
      <c r="LHU182" s="133"/>
      <c r="LHV182" s="133"/>
      <c r="LHW182" s="133"/>
      <c r="LHX182" s="133"/>
      <c r="LHY182" s="133"/>
      <c r="LHZ182" s="133"/>
      <c r="LIA182" s="133"/>
      <c r="LIB182" s="133"/>
      <c r="LIC182" s="133"/>
      <c r="LID182" s="133"/>
      <c r="LIE182" s="133"/>
      <c r="LIF182" s="133"/>
      <c r="LIG182" s="133"/>
      <c r="LIH182" s="133"/>
      <c r="LII182" s="133"/>
      <c r="LIJ182" s="133"/>
      <c r="LIK182" s="133"/>
      <c r="LIL182" s="133"/>
      <c r="LIM182" s="133"/>
      <c r="LIN182" s="133"/>
      <c r="LIO182" s="133"/>
      <c r="LIP182" s="133"/>
      <c r="LIQ182" s="133"/>
      <c r="LIR182" s="133"/>
      <c r="LIS182" s="133"/>
      <c r="LIT182" s="133"/>
      <c r="LIU182" s="133"/>
      <c r="LIV182" s="133"/>
      <c r="LIW182" s="133"/>
      <c r="LIX182" s="133"/>
      <c r="LIY182" s="133"/>
      <c r="LIZ182" s="133"/>
      <c r="LJA182" s="133"/>
      <c r="LJB182" s="133"/>
      <c r="LJC182" s="133"/>
      <c r="LJD182" s="133"/>
      <c r="LJE182" s="133"/>
      <c r="LJF182" s="133"/>
      <c r="LJG182" s="133"/>
      <c r="LJH182" s="133"/>
      <c r="LJI182" s="133"/>
      <c r="LJJ182" s="133"/>
      <c r="LJK182" s="133"/>
      <c r="LJL182" s="133"/>
      <c r="LJM182" s="133"/>
      <c r="LJN182" s="133"/>
      <c r="LJO182" s="133"/>
      <c r="LJP182" s="133"/>
      <c r="LJQ182" s="133"/>
      <c r="LJR182" s="133"/>
      <c r="LJS182" s="133"/>
      <c r="LJT182" s="133"/>
      <c r="LJU182" s="133"/>
      <c r="LJV182" s="133"/>
      <c r="LJW182" s="133"/>
      <c r="LJX182" s="133"/>
      <c r="LJY182" s="133"/>
      <c r="LJZ182" s="133"/>
      <c r="LKA182" s="133"/>
      <c r="LKB182" s="133"/>
      <c r="LKC182" s="133"/>
      <c r="LKD182" s="133"/>
      <c r="LKE182" s="133"/>
      <c r="LKF182" s="133"/>
      <c r="LKG182" s="133"/>
      <c r="LKH182" s="133"/>
      <c r="LKI182" s="133"/>
      <c r="LKJ182" s="133"/>
      <c r="LKK182" s="133"/>
      <c r="LKL182" s="133"/>
      <c r="LKM182" s="133"/>
      <c r="LKN182" s="133"/>
      <c r="LKO182" s="133"/>
      <c r="LKP182" s="133"/>
      <c r="LKQ182" s="133"/>
      <c r="LKR182" s="133"/>
      <c r="LKS182" s="133"/>
      <c r="LKT182" s="133"/>
      <c r="LKU182" s="133"/>
      <c r="LKV182" s="133"/>
      <c r="LKW182" s="133"/>
      <c r="LKX182" s="133"/>
      <c r="LKY182" s="133"/>
      <c r="LKZ182" s="133"/>
      <c r="LLA182" s="133"/>
      <c r="LLB182" s="133"/>
      <c r="LLC182" s="133"/>
      <c r="LLD182" s="133"/>
      <c r="LLE182" s="133"/>
      <c r="LLF182" s="133"/>
      <c r="LLG182" s="133"/>
      <c r="LLH182" s="133"/>
      <c r="LLI182" s="133"/>
      <c r="LLJ182" s="133"/>
      <c r="LLK182" s="133"/>
      <c r="LLL182" s="133"/>
      <c r="LLM182" s="133"/>
      <c r="LLN182" s="133"/>
      <c r="LLO182" s="133"/>
      <c r="LLP182" s="133"/>
      <c r="LLQ182" s="133"/>
      <c r="LLR182" s="133"/>
      <c r="LLS182" s="133"/>
      <c r="LLT182" s="133"/>
      <c r="LLU182" s="133"/>
      <c r="LLV182" s="133"/>
      <c r="LLW182" s="133"/>
      <c r="LLX182" s="133"/>
      <c r="LLY182" s="133"/>
      <c r="LLZ182" s="133"/>
      <c r="LMA182" s="133"/>
      <c r="LMB182" s="133"/>
      <c r="LMC182" s="133"/>
      <c r="LMD182" s="133"/>
      <c r="LME182" s="133"/>
      <c r="LMF182" s="133"/>
      <c r="LMG182" s="133"/>
      <c r="LMH182" s="133"/>
      <c r="LMI182" s="133"/>
      <c r="LMJ182" s="133"/>
      <c r="LMK182" s="133"/>
      <c r="LML182" s="133"/>
      <c r="LMM182" s="133"/>
      <c r="LMN182" s="133"/>
      <c r="LMO182" s="133"/>
      <c r="LMP182" s="133"/>
      <c r="LMQ182" s="133"/>
      <c r="LMR182" s="133"/>
      <c r="LMS182" s="133"/>
      <c r="LMT182" s="133"/>
      <c r="LMU182" s="133"/>
      <c r="LMV182" s="133"/>
      <c r="LMW182" s="133"/>
      <c r="LMX182" s="133"/>
      <c r="LMY182" s="133"/>
      <c r="LMZ182" s="133"/>
      <c r="LNA182" s="133"/>
      <c r="LNB182" s="133"/>
      <c r="LNC182" s="133"/>
      <c r="LND182" s="133"/>
      <c r="LNE182" s="133"/>
      <c r="LNF182" s="133"/>
      <c r="LNG182" s="133"/>
      <c r="LNH182" s="133"/>
      <c r="LNI182" s="133"/>
      <c r="LNJ182" s="133"/>
      <c r="LNK182" s="133"/>
      <c r="LNL182" s="133"/>
      <c r="LNM182" s="133"/>
      <c r="LNN182" s="133"/>
      <c r="LNO182" s="133"/>
      <c r="LNP182" s="133"/>
      <c r="LNQ182" s="133"/>
      <c r="LNR182" s="133"/>
      <c r="LNS182" s="133"/>
      <c r="LNT182" s="133"/>
      <c r="LNU182" s="133"/>
      <c r="LNV182" s="133"/>
      <c r="LNW182" s="133"/>
      <c r="LNX182" s="133"/>
      <c r="LNY182" s="133"/>
      <c r="LNZ182" s="133"/>
      <c r="LOA182" s="133"/>
      <c r="LOB182" s="133"/>
      <c r="LOC182" s="133"/>
      <c r="LOD182" s="133"/>
      <c r="LOE182" s="133"/>
      <c r="LOF182" s="133"/>
      <c r="LOG182" s="133"/>
      <c r="LOH182" s="133"/>
      <c r="LOI182" s="133"/>
      <c r="LOJ182" s="133"/>
      <c r="LOK182" s="133"/>
      <c r="LOL182" s="133"/>
      <c r="LOM182" s="133"/>
      <c r="LON182" s="133"/>
      <c r="LOO182" s="133"/>
      <c r="LOP182" s="133"/>
      <c r="LOQ182" s="133"/>
      <c r="LOR182" s="133"/>
      <c r="LOS182" s="133"/>
      <c r="LOT182" s="133"/>
      <c r="LOU182" s="133"/>
      <c r="LOV182" s="133"/>
      <c r="LOW182" s="133"/>
      <c r="LOX182" s="133"/>
      <c r="LOY182" s="133"/>
      <c r="LOZ182" s="133"/>
      <c r="LPA182" s="133"/>
      <c r="LPB182" s="133"/>
      <c r="LPC182" s="133"/>
      <c r="LPD182" s="133"/>
      <c r="LPE182" s="133"/>
      <c r="LPF182" s="133"/>
      <c r="LPG182" s="133"/>
      <c r="LPH182" s="133"/>
      <c r="LPI182" s="133"/>
      <c r="LPJ182" s="133"/>
      <c r="LPK182" s="133"/>
      <c r="LPL182" s="133"/>
      <c r="LPM182" s="133"/>
      <c r="LPN182" s="133"/>
      <c r="LPO182" s="133"/>
      <c r="LPP182" s="133"/>
      <c r="LPQ182" s="133"/>
      <c r="LPR182" s="133"/>
      <c r="LPS182" s="133"/>
      <c r="LPT182" s="133"/>
      <c r="LPU182" s="133"/>
      <c r="LPV182" s="133"/>
      <c r="LPW182" s="133"/>
      <c r="LPX182" s="133"/>
      <c r="LPY182" s="133"/>
      <c r="LPZ182" s="133"/>
      <c r="LQA182" s="133"/>
      <c r="LQB182" s="133"/>
      <c r="LQC182" s="133"/>
      <c r="LQD182" s="133"/>
      <c r="LQE182" s="133"/>
      <c r="LQF182" s="133"/>
      <c r="LQG182" s="133"/>
      <c r="LQH182" s="133"/>
      <c r="LQI182" s="133"/>
      <c r="LQJ182" s="133"/>
      <c r="LQK182" s="133"/>
      <c r="LQL182" s="133"/>
      <c r="LQM182" s="133"/>
      <c r="LQN182" s="133"/>
      <c r="LQO182" s="133"/>
      <c r="LQP182" s="133"/>
      <c r="LQQ182" s="133"/>
      <c r="LQR182" s="133"/>
      <c r="LQS182" s="133"/>
      <c r="LQT182" s="133"/>
      <c r="LQU182" s="133"/>
      <c r="LQV182" s="133"/>
      <c r="LQW182" s="133"/>
      <c r="LQX182" s="133"/>
      <c r="LQY182" s="133"/>
      <c r="LQZ182" s="133"/>
      <c r="LRA182" s="133"/>
      <c r="LRB182" s="133"/>
      <c r="LRC182" s="133"/>
      <c r="LRD182" s="133"/>
      <c r="LRE182" s="133"/>
      <c r="LRF182" s="133"/>
      <c r="LRG182" s="133"/>
      <c r="LRH182" s="133"/>
      <c r="LRI182" s="133"/>
      <c r="LRJ182" s="133"/>
      <c r="LRK182" s="133"/>
      <c r="LRL182" s="133"/>
      <c r="LRM182" s="133"/>
      <c r="LRN182" s="133"/>
      <c r="LRO182" s="133"/>
      <c r="LRP182" s="133"/>
      <c r="LRQ182" s="133"/>
      <c r="LRR182" s="133"/>
      <c r="LRS182" s="133"/>
      <c r="LRT182" s="133"/>
      <c r="LRU182" s="133"/>
      <c r="LRV182" s="133"/>
      <c r="LRW182" s="133"/>
      <c r="LRX182" s="133"/>
      <c r="LRY182" s="133"/>
      <c r="LRZ182" s="133"/>
      <c r="LSA182" s="133"/>
      <c r="LSB182" s="133"/>
      <c r="LSC182" s="133"/>
      <c r="LSD182" s="133"/>
      <c r="LSE182" s="133"/>
      <c r="LSF182" s="133"/>
      <c r="LSG182" s="133"/>
      <c r="LSH182" s="133"/>
      <c r="LSI182" s="133"/>
      <c r="LSJ182" s="133"/>
      <c r="LSK182" s="133"/>
      <c r="LSL182" s="133"/>
      <c r="LSM182" s="133"/>
      <c r="LSN182" s="133"/>
      <c r="LSO182" s="133"/>
      <c r="LSP182" s="133"/>
      <c r="LSQ182" s="133"/>
      <c r="LSR182" s="133"/>
      <c r="LSS182" s="133"/>
      <c r="LST182" s="133"/>
      <c r="LSU182" s="133"/>
      <c r="LSV182" s="133"/>
      <c r="LSW182" s="133"/>
      <c r="LSX182" s="133"/>
      <c r="LSY182" s="133"/>
      <c r="LSZ182" s="133"/>
      <c r="LTA182" s="133"/>
      <c r="LTB182" s="133"/>
      <c r="LTC182" s="133"/>
      <c r="LTD182" s="133"/>
      <c r="LTE182" s="133"/>
      <c r="LTF182" s="133"/>
      <c r="LTG182" s="133"/>
      <c r="LTH182" s="133"/>
      <c r="LTI182" s="133"/>
      <c r="LTJ182" s="133"/>
      <c r="LTK182" s="133"/>
      <c r="LTL182" s="133"/>
      <c r="LTM182" s="133"/>
      <c r="LTN182" s="133"/>
      <c r="LTO182" s="133"/>
      <c r="LTP182" s="133"/>
      <c r="LTQ182" s="133"/>
      <c r="LTR182" s="133"/>
      <c r="LTS182" s="133"/>
      <c r="LTT182" s="133"/>
      <c r="LTU182" s="133"/>
      <c r="LTV182" s="133"/>
      <c r="LTW182" s="133"/>
      <c r="LTX182" s="133"/>
      <c r="LTY182" s="133"/>
      <c r="LTZ182" s="133"/>
      <c r="LUA182" s="133"/>
      <c r="LUB182" s="133"/>
      <c r="LUC182" s="133"/>
      <c r="LUD182" s="133"/>
      <c r="LUE182" s="133"/>
      <c r="LUF182" s="133"/>
      <c r="LUG182" s="133"/>
      <c r="LUH182" s="133"/>
      <c r="LUI182" s="133"/>
      <c r="LUJ182" s="133"/>
      <c r="LUK182" s="133"/>
      <c r="LUL182" s="133"/>
      <c r="LUM182" s="133"/>
      <c r="LUN182" s="133"/>
      <c r="LUO182" s="133"/>
      <c r="LUP182" s="133"/>
      <c r="LUQ182" s="133"/>
      <c r="LUR182" s="133"/>
      <c r="LUS182" s="133"/>
      <c r="LUT182" s="133"/>
      <c r="LUU182" s="133"/>
      <c r="LUV182" s="133"/>
      <c r="LUW182" s="133"/>
      <c r="LUX182" s="133"/>
      <c r="LUY182" s="133"/>
      <c r="LUZ182" s="133"/>
      <c r="LVA182" s="133"/>
      <c r="LVB182" s="133"/>
      <c r="LVC182" s="133"/>
      <c r="LVD182" s="133"/>
      <c r="LVE182" s="133"/>
      <c r="LVF182" s="133"/>
      <c r="LVG182" s="133"/>
      <c r="LVH182" s="133"/>
      <c r="LVI182" s="133"/>
      <c r="LVJ182" s="133"/>
      <c r="LVK182" s="133"/>
      <c r="LVL182" s="133"/>
      <c r="LVM182" s="133"/>
      <c r="LVN182" s="133"/>
      <c r="LVO182" s="133"/>
      <c r="LVP182" s="133"/>
      <c r="LVQ182" s="133"/>
      <c r="LVR182" s="133"/>
      <c r="LVS182" s="133"/>
      <c r="LVT182" s="133"/>
      <c r="LVU182" s="133"/>
      <c r="LVV182" s="133"/>
      <c r="LVW182" s="133"/>
      <c r="LVX182" s="133"/>
      <c r="LVY182" s="133"/>
      <c r="LVZ182" s="133"/>
      <c r="LWA182" s="133"/>
      <c r="LWB182" s="133"/>
      <c r="LWC182" s="133"/>
      <c r="LWD182" s="133"/>
      <c r="LWE182" s="133"/>
      <c r="LWF182" s="133"/>
      <c r="LWG182" s="133"/>
      <c r="LWH182" s="133"/>
      <c r="LWI182" s="133"/>
      <c r="LWJ182" s="133"/>
      <c r="LWK182" s="133"/>
      <c r="LWL182" s="133"/>
      <c r="LWM182" s="133"/>
      <c r="LWN182" s="133"/>
      <c r="LWO182" s="133"/>
      <c r="LWP182" s="133"/>
      <c r="LWQ182" s="133"/>
      <c r="LWR182" s="133"/>
      <c r="LWS182" s="133"/>
      <c r="LWT182" s="133"/>
      <c r="LWU182" s="133"/>
      <c r="LWV182" s="133"/>
      <c r="LWW182" s="133"/>
      <c r="LWX182" s="133"/>
      <c r="LWY182" s="133"/>
      <c r="LWZ182" s="133"/>
      <c r="LXA182" s="133"/>
      <c r="LXB182" s="133"/>
      <c r="LXC182" s="133"/>
      <c r="LXD182" s="133"/>
      <c r="LXE182" s="133"/>
      <c r="LXF182" s="133"/>
      <c r="LXG182" s="133"/>
      <c r="LXH182" s="133"/>
      <c r="LXI182" s="133"/>
      <c r="LXJ182" s="133"/>
      <c r="LXK182" s="133"/>
      <c r="LXL182" s="133"/>
      <c r="LXM182" s="133"/>
      <c r="LXN182" s="133"/>
      <c r="LXO182" s="133"/>
      <c r="LXP182" s="133"/>
      <c r="LXQ182" s="133"/>
      <c r="LXR182" s="133"/>
      <c r="LXS182" s="133"/>
      <c r="LXT182" s="133"/>
      <c r="LXU182" s="133"/>
      <c r="LXV182" s="133"/>
      <c r="LXW182" s="133"/>
      <c r="LXX182" s="133"/>
      <c r="LXY182" s="133"/>
      <c r="LXZ182" s="133"/>
      <c r="LYA182" s="133"/>
      <c r="LYB182" s="133"/>
      <c r="LYC182" s="133"/>
      <c r="LYD182" s="133"/>
      <c r="LYE182" s="133"/>
      <c r="LYF182" s="133"/>
      <c r="LYG182" s="133"/>
      <c r="LYH182" s="133"/>
      <c r="LYI182" s="133"/>
      <c r="LYJ182" s="133"/>
      <c r="LYK182" s="133"/>
      <c r="LYL182" s="133"/>
      <c r="LYM182" s="133"/>
      <c r="LYN182" s="133"/>
      <c r="LYO182" s="133"/>
      <c r="LYP182" s="133"/>
      <c r="LYQ182" s="133"/>
      <c r="LYR182" s="133"/>
      <c r="LYS182" s="133"/>
      <c r="LYT182" s="133"/>
      <c r="LYU182" s="133"/>
      <c r="LYV182" s="133"/>
      <c r="LYW182" s="133"/>
      <c r="LYX182" s="133"/>
      <c r="LYY182" s="133"/>
      <c r="LYZ182" s="133"/>
      <c r="LZA182" s="133"/>
      <c r="LZB182" s="133"/>
      <c r="LZC182" s="133"/>
      <c r="LZD182" s="133"/>
      <c r="LZE182" s="133"/>
      <c r="LZF182" s="133"/>
      <c r="LZG182" s="133"/>
      <c r="LZH182" s="133"/>
      <c r="LZI182" s="133"/>
      <c r="LZJ182" s="133"/>
      <c r="LZK182" s="133"/>
      <c r="LZL182" s="133"/>
      <c r="LZM182" s="133"/>
      <c r="LZN182" s="133"/>
      <c r="LZO182" s="133"/>
      <c r="LZP182" s="133"/>
      <c r="LZQ182" s="133"/>
      <c r="LZR182" s="133"/>
      <c r="LZS182" s="133"/>
      <c r="LZT182" s="133"/>
      <c r="LZU182" s="133"/>
      <c r="LZV182" s="133"/>
      <c r="LZW182" s="133"/>
      <c r="LZX182" s="133"/>
      <c r="LZY182" s="133"/>
      <c r="LZZ182" s="133"/>
      <c r="MAA182" s="133"/>
      <c r="MAB182" s="133"/>
      <c r="MAC182" s="133"/>
      <c r="MAD182" s="133"/>
      <c r="MAE182" s="133"/>
      <c r="MAF182" s="133"/>
      <c r="MAG182" s="133"/>
      <c r="MAH182" s="133"/>
      <c r="MAI182" s="133"/>
      <c r="MAJ182" s="133"/>
      <c r="MAK182" s="133"/>
      <c r="MAL182" s="133"/>
      <c r="MAM182" s="133"/>
      <c r="MAN182" s="133"/>
      <c r="MAO182" s="133"/>
      <c r="MAP182" s="133"/>
      <c r="MAQ182" s="133"/>
      <c r="MAR182" s="133"/>
      <c r="MAS182" s="133"/>
      <c r="MAT182" s="133"/>
      <c r="MAU182" s="133"/>
      <c r="MAV182" s="133"/>
      <c r="MAW182" s="133"/>
      <c r="MAX182" s="133"/>
      <c r="MAY182" s="133"/>
      <c r="MAZ182" s="133"/>
      <c r="MBA182" s="133"/>
      <c r="MBB182" s="133"/>
      <c r="MBC182" s="133"/>
      <c r="MBD182" s="133"/>
      <c r="MBE182" s="133"/>
      <c r="MBF182" s="133"/>
      <c r="MBG182" s="133"/>
      <c r="MBH182" s="133"/>
      <c r="MBI182" s="133"/>
      <c r="MBJ182" s="133"/>
      <c r="MBK182" s="133"/>
      <c r="MBL182" s="133"/>
      <c r="MBM182" s="133"/>
      <c r="MBN182" s="133"/>
      <c r="MBO182" s="133"/>
      <c r="MBP182" s="133"/>
      <c r="MBQ182" s="133"/>
      <c r="MBR182" s="133"/>
      <c r="MBS182" s="133"/>
      <c r="MBT182" s="133"/>
      <c r="MBU182" s="133"/>
      <c r="MBV182" s="133"/>
      <c r="MBW182" s="133"/>
      <c r="MBX182" s="133"/>
      <c r="MBY182" s="133"/>
      <c r="MBZ182" s="133"/>
      <c r="MCA182" s="133"/>
      <c r="MCB182" s="133"/>
      <c r="MCC182" s="133"/>
      <c r="MCD182" s="133"/>
      <c r="MCE182" s="133"/>
      <c r="MCF182" s="133"/>
      <c r="MCG182" s="133"/>
      <c r="MCH182" s="133"/>
      <c r="MCI182" s="133"/>
      <c r="MCJ182" s="133"/>
      <c r="MCK182" s="133"/>
      <c r="MCL182" s="133"/>
      <c r="MCM182" s="133"/>
      <c r="MCN182" s="133"/>
      <c r="MCO182" s="133"/>
      <c r="MCP182" s="133"/>
      <c r="MCQ182" s="133"/>
      <c r="MCR182" s="133"/>
      <c r="MCS182" s="133"/>
      <c r="MCT182" s="133"/>
      <c r="MCU182" s="133"/>
      <c r="MCV182" s="133"/>
      <c r="MCW182" s="133"/>
      <c r="MCX182" s="133"/>
      <c r="MCY182" s="133"/>
      <c r="MCZ182" s="133"/>
      <c r="MDA182" s="133"/>
      <c r="MDB182" s="133"/>
      <c r="MDC182" s="133"/>
      <c r="MDD182" s="133"/>
      <c r="MDE182" s="133"/>
      <c r="MDF182" s="133"/>
      <c r="MDG182" s="133"/>
      <c r="MDH182" s="133"/>
      <c r="MDI182" s="133"/>
      <c r="MDJ182" s="133"/>
      <c r="MDK182" s="133"/>
      <c r="MDL182" s="133"/>
      <c r="MDM182" s="133"/>
      <c r="MDN182" s="133"/>
      <c r="MDO182" s="133"/>
      <c r="MDP182" s="133"/>
      <c r="MDQ182" s="133"/>
      <c r="MDR182" s="133"/>
      <c r="MDS182" s="133"/>
      <c r="MDT182" s="133"/>
      <c r="MDU182" s="133"/>
      <c r="MDV182" s="133"/>
      <c r="MDW182" s="133"/>
      <c r="MDX182" s="133"/>
      <c r="MDY182" s="133"/>
      <c r="MDZ182" s="133"/>
      <c r="MEA182" s="133"/>
      <c r="MEB182" s="133"/>
      <c r="MEC182" s="133"/>
      <c r="MED182" s="133"/>
      <c r="MEE182" s="133"/>
      <c r="MEF182" s="133"/>
      <c r="MEG182" s="133"/>
      <c r="MEH182" s="133"/>
      <c r="MEI182" s="133"/>
      <c r="MEJ182" s="133"/>
      <c r="MEK182" s="133"/>
      <c r="MEL182" s="133"/>
      <c r="MEM182" s="133"/>
      <c r="MEN182" s="133"/>
      <c r="MEO182" s="133"/>
      <c r="MEP182" s="133"/>
      <c r="MEQ182" s="133"/>
      <c r="MER182" s="133"/>
      <c r="MES182" s="133"/>
      <c r="MET182" s="133"/>
      <c r="MEU182" s="133"/>
      <c r="MEV182" s="133"/>
      <c r="MEW182" s="133"/>
      <c r="MEX182" s="133"/>
      <c r="MEY182" s="133"/>
      <c r="MEZ182" s="133"/>
      <c r="MFA182" s="133"/>
      <c r="MFB182" s="133"/>
      <c r="MFC182" s="133"/>
      <c r="MFD182" s="133"/>
      <c r="MFE182" s="133"/>
      <c r="MFF182" s="133"/>
      <c r="MFG182" s="133"/>
      <c r="MFH182" s="133"/>
      <c r="MFI182" s="133"/>
      <c r="MFJ182" s="133"/>
      <c r="MFK182" s="133"/>
      <c r="MFL182" s="133"/>
      <c r="MFM182" s="133"/>
      <c r="MFN182" s="133"/>
      <c r="MFO182" s="133"/>
      <c r="MFP182" s="133"/>
      <c r="MFQ182" s="133"/>
      <c r="MFR182" s="133"/>
      <c r="MFS182" s="133"/>
      <c r="MFT182" s="133"/>
      <c r="MFU182" s="133"/>
      <c r="MFV182" s="133"/>
      <c r="MFW182" s="133"/>
      <c r="MFX182" s="133"/>
      <c r="MFY182" s="133"/>
      <c r="MFZ182" s="133"/>
      <c r="MGA182" s="133"/>
      <c r="MGB182" s="133"/>
      <c r="MGC182" s="133"/>
      <c r="MGD182" s="133"/>
      <c r="MGE182" s="133"/>
      <c r="MGF182" s="133"/>
      <c r="MGG182" s="133"/>
      <c r="MGH182" s="133"/>
      <c r="MGI182" s="133"/>
      <c r="MGJ182" s="133"/>
      <c r="MGK182" s="133"/>
      <c r="MGL182" s="133"/>
      <c r="MGM182" s="133"/>
      <c r="MGN182" s="133"/>
      <c r="MGO182" s="133"/>
      <c r="MGP182" s="133"/>
      <c r="MGQ182" s="133"/>
      <c r="MGR182" s="133"/>
      <c r="MGS182" s="133"/>
      <c r="MGT182" s="133"/>
      <c r="MGU182" s="133"/>
      <c r="MGV182" s="133"/>
      <c r="MGW182" s="133"/>
      <c r="MGX182" s="133"/>
      <c r="MGY182" s="133"/>
      <c r="MGZ182" s="133"/>
      <c r="MHA182" s="133"/>
      <c r="MHB182" s="133"/>
      <c r="MHC182" s="133"/>
      <c r="MHD182" s="133"/>
      <c r="MHE182" s="133"/>
      <c r="MHF182" s="133"/>
      <c r="MHG182" s="133"/>
      <c r="MHH182" s="133"/>
      <c r="MHI182" s="133"/>
      <c r="MHJ182" s="133"/>
      <c r="MHK182" s="133"/>
      <c r="MHL182" s="133"/>
      <c r="MHM182" s="133"/>
      <c r="MHN182" s="133"/>
      <c r="MHO182" s="133"/>
      <c r="MHP182" s="133"/>
      <c r="MHQ182" s="133"/>
      <c r="MHR182" s="133"/>
      <c r="MHS182" s="133"/>
      <c r="MHT182" s="133"/>
      <c r="MHU182" s="133"/>
      <c r="MHV182" s="133"/>
      <c r="MHW182" s="133"/>
      <c r="MHX182" s="133"/>
      <c r="MHY182" s="133"/>
      <c r="MHZ182" s="133"/>
      <c r="MIA182" s="133"/>
      <c r="MIB182" s="133"/>
      <c r="MIC182" s="133"/>
      <c r="MID182" s="133"/>
      <c r="MIE182" s="133"/>
      <c r="MIF182" s="133"/>
      <c r="MIG182" s="133"/>
      <c r="MIH182" s="133"/>
      <c r="MII182" s="133"/>
      <c r="MIJ182" s="133"/>
      <c r="MIK182" s="133"/>
      <c r="MIL182" s="133"/>
      <c r="MIM182" s="133"/>
      <c r="MIN182" s="133"/>
      <c r="MIO182" s="133"/>
      <c r="MIP182" s="133"/>
      <c r="MIQ182" s="133"/>
      <c r="MIR182" s="133"/>
      <c r="MIS182" s="133"/>
      <c r="MIT182" s="133"/>
      <c r="MIU182" s="133"/>
      <c r="MIV182" s="133"/>
      <c r="MIW182" s="133"/>
      <c r="MIX182" s="133"/>
      <c r="MIY182" s="133"/>
      <c r="MIZ182" s="133"/>
      <c r="MJA182" s="133"/>
      <c r="MJB182" s="133"/>
      <c r="MJC182" s="133"/>
      <c r="MJD182" s="133"/>
      <c r="MJE182" s="133"/>
      <c r="MJF182" s="133"/>
      <c r="MJG182" s="133"/>
      <c r="MJH182" s="133"/>
      <c r="MJI182" s="133"/>
      <c r="MJJ182" s="133"/>
      <c r="MJK182" s="133"/>
      <c r="MJL182" s="133"/>
      <c r="MJM182" s="133"/>
      <c r="MJN182" s="133"/>
      <c r="MJO182" s="133"/>
      <c r="MJP182" s="133"/>
      <c r="MJQ182" s="133"/>
      <c r="MJR182" s="133"/>
      <c r="MJS182" s="133"/>
      <c r="MJT182" s="133"/>
      <c r="MJU182" s="133"/>
      <c r="MJV182" s="133"/>
      <c r="MJW182" s="133"/>
      <c r="MJX182" s="133"/>
      <c r="MJY182" s="133"/>
      <c r="MJZ182" s="133"/>
      <c r="MKA182" s="133"/>
      <c r="MKB182" s="133"/>
      <c r="MKC182" s="133"/>
      <c r="MKD182" s="133"/>
      <c r="MKE182" s="133"/>
      <c r="MKF182" s="133"/>
      <c r="MKG182" s="133"/>
      <c r="MKH182" s="133"/>
      <c r="MKI182" s="133"/>
      <c r="MKJ182" s="133"/>
      <c r="MKK182" s="133"/>
      <c r="MKL182" s="133"/>
      <c r="MKM182" s="133"/>
      <c r="MKN182" s="133"/>
      <c r="MKO182" s="133"/>
      <c r="MKP182" s="133"/>
      <c r="MKQ182" s="133"/>
      <c r="MKR182" s="133"/>
      <c r="MKS182" s="133"/>
      <c r="MKT182" s="133"/>
      <c r="MKU182" s="133"/>
      <c r="MKV182" s="133"/>
      <c r="MKW182" s="133"/>
      <c r="MKX182" s="133"/>
      <c r="MKY182" s="133"/>
      <c r="MKZ182" s="133"/>
      <c r="MLA182" s="133"/>
      <c r="MLB182" s="133"/>
      <c r="MLC182" s="133"/>
      <c r="MLD182" s="133"/>
      <c r="MLE182" s="133"/>
      <c r="MLF182" s="133"/>
      <c r="MLG182" s="133"/>
      <c r="MLH182" s="133"/>
      <c r="MLI182" s="133"/>
      <c r="MLJ182" s="133"/>
      <c r="MLK182" s="133"/>
      <c r="MLL182" s="133"/>
      <c r="MLM182" s="133"/>
      <c r="MLN182" s="133"/>
      <c r="MLO182" s="133"/>
      <c r="MLP182" s="133"/>
      <c r="MLQ182" s="133"/>
      <c r="MLR182" s="133"/>
      <c r="MLS182" s="133"/>
      <c r="MLT182" s="133"/>
      <c r="MLU182" s="133"/>
      <c r="MLV182" s="133"/>
      <c r="MLW182" s="133"/>
      <c r="MLX182" s="133"/>
      <c r="MLY182" s="133"/>
      <c r="MLZ182" s="133"/>
      <c r="MMA182" s="133"/>
      <c r="MMB182" s="133"/>
      <c r="MMC182" s="133"/>
      <c r="MMD182" s="133"/>
      <c r="MME182" s="133"/>
      <c r="MMF182" s="133"/>
      <c r="MMG182" s="133"/>
      <c r="MMH182" s="133"/>
      <c r="MMI182" s="133"/>
      <c r="MMJ182" s="133"/>
      <c r="MMK182" s="133"/>
      <c r="MML182" s="133"/>
      <c r="MMM182" s="133"/>
      <c r="MMN182" s="133"/>
      <c r="MMO182" s="133"/>
      <c r="MMP182" s="133"/>
      <c r="MMQ182" s="133"/>
      <c r="MMR182" s="133"/>
      <c r="MMS182" s="133"/>
      <c r="MMT182" s="133"/>
      <c r="MMU182" s="133"/>
      <c r="MMV182" s="133"/>
      <c r="MMW182" s="133"/>
      <c r="MMX182" s="133"/>
      <c r="MMY182" s="133"/>
      <c r="MMZ182" s="133"/>
      <c r="MNA182" s="133"/>
      <c r="MNB182" s="133"/>
      <c r="MNC182" s="133"/>
      <c r="MND182" s="133"/>
      <c r="MNE182" s="133"/>
      <c r="MNF182" s="133"/>
      <c r="MNG182" s="133"/>
      <c r="MNH182" s="133"/>
      <c r="MNI182" s="133"/>
      <c r="MNJ182" s="133"/>
      <c r="MNK182" s="133"/>
      <c r="MNL182" s="133"/>
      <c r="MNM182" s="133"/>
      <c r="MNN182" s="133"/>
      <c r="MNO182" s="133"/>
      <c r="MNP182" s="133"/>
      <c r="MNQ182" s="133"/>
      <c r="MNR182" s="133"/>
      <c r="MNS182" s="133"/>
      <c r="MNT182" s="133"/>
      <c r="MNU182" s="133"/>
      <c r="MNV182" s="133"/>
      <c r="MNW182" s="133"/>
      <c r="MNX182" s="133"/>
      <c r="MNY182" s="133"/>
      <c r="MNZ182" s="133"/>
      <c r="MOA182" s="133"/>
      <c r="MOB182" s="133"/>
      <c r="MOC182" s="133"/>
      <c r="MOD182" s="133"/>
      <c r="MOE182" s="133"/>
      <c r="MOF182" s="133"/>
      <c r="MOG182" s="133"/>
      <c r="MOH182" s="133"/>
      <c r="MOI182" s="133"/>
      <c r="MOJ182" s="133"/>
      <c r="MOK182" s="133"/>
      <c r="MOL182" s="133"/>
      <c r="MOM182" s="133"/>
      <c r="MON182" s="133"/>
      <c r="MOO182" s="133"/>
      <c r="MOP182" s="133"/>
      <c r="MOQ182" s="133"/>
      <c r="MOR182" s="133"/>
      <c r="MOS182" s="133"/>
      <c r="MOT182" s="133"/>
      <c r="MOU182" s="133"/>
      <c r="MOV182" s="133"/>
      <c r="MOW182" s="133"/>
      <c r="MOX182" s="133"/>
      <c r="MOY182" s="133"/>
      <c r="MOZ182" s="133"/>
      <c r="MPA182" s="133"/>
      <c r="MPB182" s="133"/>
      <c r="MPC182" s="133"/>
      <c r="MPD182" s="133"/>
      <c r="MPE182" s="133"/>
      <c r="MPF182" s="133"/>
      <c r="MPG182" s="133"/>
      <c r="MPH182" s="133"/>
      <c r="MPI182" s="133"/>
      <c r="MPJ182" s="133"/>
      <c r="MPK182" s="133"/>
      <c r="MPL182" s="133"/>
      <c r="MPM182" s="133"/>
      <c r="MPN182" s="133"/>
      <c r="MPO182" s="133"/>
      <c r="MPP182" s="133"/>
      <c r="MPQ182" s="133"/>
      <c r="MPR182" s="133"/>
      <c r="MPS182" s="133"/>
      <c r="MPT182" s="133"/>
      <c r="MPU182" s="133"/>
      <c r="MPV182" s="133"/>
      <c r="MPW182" s="133"/>
      <c r="MPX182" s="133"/>
      <c r="MPY182" s="133"/>
      <c r="MPZ182" s="133"/>
      <c r="MQA182" s="133"/>
      <c r="MQB182" s="133"/>
      <c r="MQC182" s="133"/>
      <c r="MQD182" s="133"/>
      <c r="MQE182" s="133"/>
      <c r="MQF182" s="133"/>
      <c r="MQG182" s="133"/>
      <c r="MQH182" s="133"/>
      <c r="MQI182" s="133"/>
      <c r="MQJ182" s="133"/>
      <c r="MQK182" s="133"/>
      <c r="MQL182" s="133"/>
      <c r="MQM182" s="133"/>
      <c r="MQN182" s="133"/>
      <c r="MQO182" s="133"/>
      <c r="MQP182" s="133"/>
      <c r="MQQ182" s="133"/>
      <c r="MQR182" s="133"/>
      <c r="MQS182" s="133"/>
      <c r="MQT182" s="133"/>
      <c r="MQU182" s="133"/>
      <c r="MQV182" s="133"/>
      <c r="MQW182" s="133"/>
      <c r="MQX182" s="133"/>
      <c r="MQY182" s="133"/>
      <c r="MQZ182" s="133"/>
      <c r="MRA182" s="133"/>
      <c r="MRB182" s="133"/>
      <c r="MRC182" s="133"/>
      <c r="MRD182" s="133"/>
      <c r="MRE182" s="133"/>
      <c r="MRF182" s="133"/>
      <c r="MRG182" s="133"/>
      <c r="MRH182" s="133"/>
      <c r="MRI182" s="133"/>
      <c r="MRJ182" s="133"/>
      <c r="MRK182" s="133"/>
      <c r="MRL182" s="133"/>
      <c r="MRM182" s="133"/>
      <c r="MRN182" s="133"/>
      <c r="MRO182" s="133"/>
      <c r="MRP182" s="133"/>
      <c r="MRQ182" s="133"/>
      <c r="MRR182" s="133"/>
      <c r="MRS182" s="133"/>
      <c r="MRT182" s="133"/>
      <c r="MRU182" s="133"/>
      <c r="MRV182" s="133"/>
      <c r="MRW182" s="133"/>
      <c r="MRX182" s="133"/>
      <c r="MRY182" s="133"/>
      <c r="MRZ182" s="133"/>
      <c r="MSA182" s="133"/>
      <c r="MSB182" s="133"/>
      <c r="MSC182" s="133"/>
      <c r="MSD182" s="133"/>
      <c r="MSE182" s="133"/>
      <c r="MSF182" s="133"/>
      <c r="MSG182" s="133"/>
      <c r="MSH182" s="133"/>
      <c r="MSI182" s="133"/>
      <c r="MSJ182" s="133"/>
      <c r="MSK182" s="133"/>
      <c r="MSL182" s="133"/>
      <c r="MSM182" s="133"/>
      <c r="MSN182" s="133"/>
      <c r="MSO182" s="133"/>
      <c r="MSP182" s="133"/>
      <c r="MSQ182" s="133"/>
      <c r="MSR182" s="133"/>
      <c r="MSS182" s="133"/>
      <c r="MST182" s="133"/>
      <c r="MSU182" s="133"/>
      <c r="MSV182" s="133"/>
      <c r="MSW182" s="133"/>
      <c r="MSX182" s="133"/>
      <c r="MSY182" s="133"/>
      <c r="MSZ182" s="133"/>
      <c r="MTA182" s="133"/>
      <c r="MTB182" s="133"/>
      <c r="MTC182" s="133"/>
      <c r="MTD182" s="133"/>
      <c r="MTE182" s="133"/>
      <c r="MTF182" s="133"/>
      <c r="MTG182" s="133"/>
      <c r="MTH182" s="133"/>
      <c r="MTI182" s="133"/>
      <c r="MTJ182" s="133"/>
      <c r="MTK182" s="133"/>
      <c r="MTL182" s="133"/>
      <c r="MTM182" s="133"/>
      <c r="MTN182" s="133"/>
      <c r="MTO182" s="133"/>
      <c r="MTP182" s="133"/>
      <c r="MTQ182" s="133"/>
      <c r="MTR182" s="133"/>
      <c r="MTS182" s="133"/>
      <c r="MTT182" s="133"/>
      <c r="MTU182" s="133"/>
      <c r="MTV182" s="133"/>
      <c r="MTW182" s="133"/>
      <c r="MTX182" s="133"/>
      <c r="MTY182" s="133"/>
      <c r="MTZ182" s="133"/>
      <c r="MUA182" s="133"/>
      <c r="MUB182" s="133"/>
      <c r="MUC182" s="133"/>
      <c r="MUD182" s="133"/>
      <c r="MUE182" s="133"/>
      <c r="MUF182" s="133"/>
      <c r="MUG182" s="133"/>
      <c r="MUH182" s="133"/>
      <c r="MUI182" s="133"/>
      <c r="MUJ182" s="133"/>
      <c r="MUK182" s="133"/>
      <c r="MUL182" s="133"/>
      <c r="MUM182" s="133"/>
      <c r="MUN182" s="133"/>
      <c r="MUO182" s="133"/>
      <c r="MUP182" s="133"/>
      <c r="MUQ182" s="133"/>
      <c r="MUR182" s="133"/>
      <c r="MUS182" s="133"/>
      <c r="MUT182" s="133"/>
      <c r="MUU182" s="133"/>
      <c r="MUV182" s="133"/>
      <c r="MUW182" s="133"/>
      <c r="MUX182" s="133"/>
      <c r="MUY182" s="133"/>
      <c r="MUZ182" s="133"/>
      <c r="MVA182" s="133"/>
      <c r="MVB182" s="133"/>
      <c r="MVC182" s="133"/>
      <c r="MVD182" s="133"/>
      <c r="MVE182" s="133"/>
      <c r="MVF182" s="133"/>
      <c r="MVG182" s="133"/>
      <c r="MVH182" s="133"/>
      <c r="MVI182" s="133"/>
      <c r="MVJ182" s="133"/>
      <c r="MVK182" s="133"/>
      <c r="MVL182" s="133"/>
      <c r="MVM182" s="133"/>
      <c r="MVN182" s="133"/>
      <c r="MVO182" s="133"/>
      <c r="MVP182" s="133"/>
      <c r="MVQ182" s="133"/>
      <c r="MVR182" s="133"/>
      <c r="MVS182" s="133"/>
      <c r="MVT182" s="133"/>
      <c r="MVU182" s="133"/>
      <c r="MVV182" s="133"/>
      <c r="MVW182" s="133"/>
      <c r="MVX182" s="133"/>
      <c r="MVY182" s="133"/>
      <c r="MVZ182" s="133"/>
      <c r="MWA182" s="133"/>
      <c r="MWB182" s="133"/>
      <c r="MWC182" s="133"/>
      <c r="MWD182" s="133"/>
      <c r="MWE182" s="133"/>
      <c r="MWF182" s="133"/>
      <c r="MWG182" s="133"/>
      <c r="MWH182" s="133"/>
      <c r="MWI182" s="133"/>
      <c r="MWJ182" s="133"/>
      <c r="MWK182" s="133"/>
      <c r="MWL182" s="133"/>
      <c r="MWM182" s="133"/>
      <c r="MWN182" s="133"/>
      <c r="MWO182" s="133"/>
      <c r="MWP182" s="133"/>
      <c r="MWQ182" s="133"/>
      <c r="MWR182" s="133"/>
      <c r="MWS182" s="133"/>
      <c r="MWT182" s="133"/>
      <c r="MWU182" s="133"/>
      <c r="MWV182" s="133"/>
      <c r="MWW182" s="133"/>
      <c r="MWX182" s="133"/>
      <c r="MWY182" s="133"/>
      <c r="MWZ182" s="133"/>
      <c r="MXA182" s="133"/>
      <c r="MXB182" s="133"/>
      <c r="MXC182" s="133"/>
      <c r="MXD182" s="133"/>
      <c r="MXE182" s="133"/>
      <c r="MXF182" s="133"/>
      <c r="MXG182" s="133"/>
      <c r="MXH182" s="133"/>
      <c r="MXI182" s="133"/>
      <c r="MXJ182" s="133"/>
      <c r="MXK182" s="133"/>
      <c r="MXL182" s="133"/>
      <c r="MXM182" s="133"/>
      <c r="MXN182" s="133"/>
      <c r="MXO182" s="133"/>
      <c r="MXP182" s="133"/>
      <c r="MXQ182" s="133"/>
      <c r="MXR182" s="133"/>
      <c r="MXS182" s="133"/>
      <c r="MXT182" s="133"/>
      <c r="MXU182" s="133"/>
      <c r="MXV182" s="133"/>
      <c r="MXW182" s="133"/>
      <c r="MXX182" s="133"/>
      <c r="MXY182" s="133"/>
      <c r="MXZ182" s="133"/>
      <c r="MYA182" s="133"/>
      <c r="MYB182" s="133"/>
      <c r="MYC182" s="133"/>
      <c r="MYD182" s="133"/>
      <c r="MYE182" s="133"/>
      <c r="MYF182" s="133"/>
      <c r="MYG182" s="133"/>
      <c r="MYH182" s="133"/>
      <c r="MYI182" s="133"/>
      <c r="MYJ182" s="133"/>
      <c r="MYK182" s="133"/>
      <c r="MYL182" s="133"/>
      <c r="MYM182" s="133"/>
      <c r="MYN182" s="133"/>
      <c r="MYO182" s="133"/>
      <c r="MYP182" s="133"/>
      <c r="MYQ182" s="133"/>
      <c r="MYR182" s="133"/>
      <c r="MYS182" s="133"/>
      <c r="MYT182" s="133"/>
      <c r="MYU182" s="133"/>
      <c r="MYV182" s="133"/>
      <c r="MYW182" s="133"/>
      <c r="MYX182" s="133"/>
      <c r="MYY182" s="133"/>
      <c r="MYZ182" s="133"/>
      <c r="MZA182" s="133"/>
      <c r="MZB182" s="133"/>
      <c r="MZC182" s="133"/>
      <c r="MZD182" s="133"/>
      <c r="MZE182" s="133"/>
      <c r="MZF182" s="133"/>
      <c r="MZG182" s="133"/>
      <c r="MZH182" s="133"/>
      <c r="MZI182" s="133"/>
      <c r="MZJ182" s="133"/>
      <c r="MZK182" s="133"/>
      <c r="MZL182" s="133"/>
      <c r="MZM182" s="133"/>
      <c r="MZN182" s="133"/>
      <c r="MZO182" s="133"/>
      <c r="MZP182" s="133"/>
      <c r="MZQ182" s="133"/>
      <c r="MZR182" s="133"/>
      <c r="MZS182" s="133"/>
      <c r="MZT182" s="133"/>
      <c r="MZU182" s="133"/>
      <c r="MZV182" s="133"/>
      <c r="MZW182" s="133"/>
      <c r="MZX182" s="133"/>
      <c r="MZY182" s="133"/>
      <c r="MZZ182" s="133"/>
      <c r="NAA182" s="133"/>
      <c r="NAB182" s="133"/>
      <c r="NAC182" s="133"/>
      <c r="NAD182" s="133"/>
      <c r="NAE182" s="133"/>
      <c r="NAF182" s="133"/>
      <c r="NAG182" s="133"/>
      <c r="NAH182" s="133"/>
      <c r="NAI182" s="133"/>
      <c r="NAJ182" s="133"/>
      <c r="NAK182" s="133"/>
      <c r="NAL182" s="133"/>
      <c r="NAM182" s="133"/>
      <c r="NAN182" s="133"/>
      <c r="NAO182" s="133"/>
      <c r="NAP182" s="133"/>
      <c r="NAQ182" s="133"/>
      <c r="NAR182" s="133"/>
      <c r="NAS182" s="133"/>
      <c r="NAT182" s="133"/>
      <c r="NAU182" s="133"/>
      <c r="NAV182" s="133"/>
      <c r="NAW182" s="133"/>
      <c r="NAX182" s="133"/>
      <c r="NAY182" s="133"/>
      <c r="NAZ182" s="133"/>
      <c r="NBA182" s="133"/>
      <c r="NBB182" s="133"/>
      <c r="NBC182" s="133"/>
      <c r="NBD182" s="133"/>
      <c r="NBE182" s="133"/>
      <c r="NBF182" s="133"/>
      <c r="NBG182" s="133"/>
      <c r="NBH182" s="133"/>
      <c r="NBI182" s="133"/>
      <c r="NBJ182" s="133"/>
      <c r="NBK182" s="133"/>
      <c r="NBL182" s="133"/>
      <c r="NBM182" s="133"/>
      <c r="NBN182" s="133"/>
      <c r="NBO182" s="133"/>
      <c r="NBP182" s="133"/>
      <c r="NBQ182" s="133"/>
      <c r="NBR182" s="133"/>
      <c r="NBS182" s="133"/>
      <c r="NBT182" s="133"/>
      <c r="NBU182" s="133"/>
      <c r="NBV182" s="133"/>
      <c r="NBW182" s="133"/>
      <c r="NBX182" s="133"/>
      <c r="NBY182" s="133"/>
      <c r="NBZ182" s="133"/>
      <c r="NCA182" s="133"/>
      <c r="NCB182" s="133"/>
      <c r="NCC182" s="133"/>
      <c r="NCD182" s="133"/>
      <c r="NCE182" s="133"/>
      <c r="NCF182" s="133"/>
      <c r="NCG182" s="133"/>
      <c r="NCH182" s="133"/>
      <c r="NCI182" s="133"/>
      <c r="NCJ182" s="133"/>
      <c r="NCK182" s="133"/>
      <c r="NCL182" s="133"/>
      <c r="NCM182" s="133"/>
      <c r="NCN182" s="133"/>
      <c r="NCO182" s="133"/>
      <c r="NCP182" s="133"/>
      <c r="NCQ182" s="133"/>
      <c r="NCR182" s="133"/>
      <c r="NCS182" s="133"/>
      <c r="NCT182" s="133"/>
      <c r="NCU182" s="133"/>
      <c r="NCV182" s="133"/>
      <c r="NCW182" s="133"/>
      <c r="NCX182" s="133"/>
      <c r="NCY182" s="133"/>
      <c r="NCZ182" s="133"/>
      <c r="NDA182" s="133"/>
      <c r="NDB182" s="133"/>
      <c r="NDC182" s="133"/>
      <c r="NDD182" s="133"/>
      <c r="NDE182" s="133"/>
      <c r="NDF182" s="133"/>
      <c r="NDG182" s="133"/>
      <c r="NDH182" s="133"/>
      <c r="NDI182" s="133"/>
      <c r="NDJ182" s="133"/>
      <c r="NDK182" s="133"/>
      <c r="NDL182" s="133"/>
      <c r="NDM182" s="133"/>
      <c r="NDN182" s="133"/>
      <c r="NDO182" s="133"/>
      <c r="NDP182" s="133"/>
      <c r="NDQ182" s="133"/>
      <c r="NDR182" s="133"/>
      <c r="NDS182" s="133"/>
      <c r="NDT182" s="133"/>
      <c r="NDU182" s="133"/>
      <c r="NDV182" s="133"/>
      <c r="NDW182" s="133"/>
      <c r="NDX182" s="133"/>
      <c r="NDY182" s="133"/>
      <c r="NDZ182" s="133"/>
      <c r="NEA182" s="133"/>
      <c r="NEB182" s="133"/>
      <c r="NEC182" s="133"/>
      <c r="NED182" s="133"/>
      <c r="NEE182" s="133"/>
      <c r="NEF182" s="133"/>
      <c r="NEG182" s="133"/>
      <c r="NEH182" s="133"/>
      <c r="NEI182" s="133"/>
      <c r="NEJ182" s="133"/>
      <c r="NEK182" s="133"/>
      <c r="NEL182" s="133"/>
      <c r="NEM182" s="133"/>
      <c r="NEN182" s="133"/>
      <c r="NEO182" s="133"/>
      <c r="NEP182" s="133"/>
      <c r="NEQ182" s="133"/>
      <c r="NER182" s="133"/>
      <c r="NES182" s="133"/>
      <c r="NET182" s="133"/>
      <c r="NEU182" s="133"/>
      <c r="NEV182" s="133"/>
      <c r="NEW182" s="133"/>
      <c r="NEX182" s="133"/>
      <c r="NEY182" s="133"/>
      <c r="NEZ182" s="133"/>
      <c r="NFA182" s="133"/>
      <c r="NFB182" s="133"/>
      <c r="NFC182" s="133"/>
      <c r="NFD182" s="133"/>
      <c r="NFE182" s="133"/>
      <c r="NFF182" s="133"/>
      <c r="NFG182" s="133"/>
      <c r="NFH182" s="133"/>
      <c r="NFI182" s="133"/>
      <c r="NFJ182" s="133"/>
      <c r="NFK182" s="133"/>
      <c r="NFL182" s="133"/>
      <c r="NFM182" s="133"/>
      <c r="NFN182" s="133"/>
      <c r="NFO182" s="133"/>
      <c r="NFP182" s="133"/>
      <c r="NFQ182" s="133"/>
      <c r="NFR182" s="133"/>
      <c r="NFS182" s="133"/>
      <c r="NFT182" s="133"/>
      <c r="NFU182" s="133"/>
      <c r="NFV182" s="133"/>
      <c r="NFW182" s="133"/>
      <c r="NFX182" s="133"/>
      <c r="NFY182" s="133"/>
      <c r="NFZ182" s="133"/>
      <c r="NGA182" s="133"/>
      <c r="NGB182" s="133"/>
      <c r="NGC182" s="133"/>
      <c r="NGD182" s="133"/>
      <c r="NGE182" s="133"/>
      <c r="NGF182" s="133"/>
      <c r="NGG182" s="133"/>
      <c r="NGH182" s="133"/>
      <c r="NGI182" s="133"/>
      <c r="NGJ182" s="133"/>
      <c r="NGK182" s="133"/>
      <c r="NGL182" s="133"/>
      <c r="NGM182" s="133"/>
      <c r="NGN182" s="133"/>
      <c r="NGO182" s="133"/>
      <c r="NGP182" s="133"/>
      <c r="NGQ182" s="133"/>
      <c r="NGR182" s="133"/>
      <c r="NGS182" s="133"/>
      <c r="NGT182" s="133"/>
      <c r="NGU182" s="133"/>
      <c r="NGV182" s="133"/>
      <c r="NGW182" s="133"/>
      <c r="NGX182" s="133"/>
      <c r="NGY182" s="133"/>
      <c r="NGZ182" s="133"/>
      <c r="NHA182" s="133"/>
      <c r="NHB182" s="133"/>
      <c r="NHC182" s="133"/>
      <c r="NHD182" s="133"/>
      <c r="NHE182" s="133"/>
      <c r="NHF182" s="133"/>
      <c r="NHG182" s="133"/>
      <c r="NHH182" s="133"/>
      <c r="NHI182" s="133"/>
      <c r="NHJ182" s="133"/>
      <c r="NHK182" s="133"/>
      <c r="NHL182" s="133"/>
      <c r="NHM182" s="133"/>
      <c r="NHN182" s="133"/>
      <c r="NHO182" s="133"/>
      <c r="NHP182" s="133"/>
      <c r="NHQ182" s="133"/>
      <c r="NHR182" s="133"/>
      <c r="NHS182" s="133"/>
      <c r="NHT182" s="133"/>
      <c r="NHU182" s="133"/>
      <c r="NHV182" s="133"/>
      <c r="NHW182" s="133"/>
      <c r="NHX182" s="133"/>
      <c r="NHY182" s="133"/>
      <c r="NHZ182" s="133"/>
      <c r="NIA182" s="133"/>
      <c r="NIB182" s="133"/>
      <c r="NIC182" s="133"/>
      <c r="NID182" s="133"/>
      <c r="NIE182" s="133"/>
      <c r="NIF182" s="133"/>
      <c r="NIG182" s="133"/>
      <c r="NIH182" s="133"/>
      <c r="NII182" s="133"/>
      <c r="NIJ182" s="133"/>
      <c r="NIK182" s="133"/>
      <c r="NIL182" s="133"/>
      <c r="NIM182" s="133"/>
      <c r="NIN182" s="133"/>
      <c r="NIO182" s="133"/>
      <c r="NIP182" s="133"/>
      <c r="NIQ182" s="133"/>
      <c r="NIR182" s="133"/>
      <c r="NIS182" s="133"/>
      <c r="NIT182" s="133"/>
      <c r="NIU182" s="133"/>
      <c r="NIV182" s="133"/>
      <c r="NIW182" s="133"/>
      <c r="NIX182" s="133"/>
      <c r="NIY182" s="133"/>
      <c r="NIZ182" s="133"/>
      <c r="NJA182" s="133"/>
      <c r="NJB182" s="133"/>
      <c r="NJC182" s="133"/>
      <c r="NJD182" s="133"/>
      <c r="NJE182" s="133"/>
      <c r="NJF182" s="133"/>
      <c r="NJG182" s="133"/>
      <c r="NJH182" s="133"/>
      <c r="NJI182" s="133"/>
      <c r="NJJ182" s="133"/>
      <c r="NJK182" s="133"/>
      <c r="NJL182" s="133"/>
      <c r="NJM182" s="133"/>
      <c r="NJN182" s="133"/>
      <c r="NJO182" s="133"/>
      <c r="NJP182" s="133"/>
      <c r="NJQ182" s="133"/>
      <c r="NJR182" s="133"/>
      <c r="NJS182" s="133"/>
      <c r="NJT182" s="133"/>
      <c r="NJU182" s="133"/>
      <c r="NJV182" s="133"/>
      <c r="NJW182" s="133"/>
      <c r="NJX182" s="133"/>
      <c r="NJY182" s="133"/>
      <c r="NJZ182" s="133"/>
      <c r="NKA182" s="133"/>
      <c r="NKB182" s="133"/>
      <c r="NKC182" s="133"/>
      <c r="NKD182" s="133"/>
      <c r="NKE182" s="133"/>
      <c r="NKF182" s="133"/>
      <c r="NKG182" s="133"/>
      <c r="NKH182" s="133"/>
      <c r="NKI182" s="133"/>
      <c r="NKJ182" s="133"/>
      <c r="NKK182" s="133"/>
      <c r="NKL182" s="133"/>
      <c r="NKM182" s="133"/>
      <c r="NKN182" s="133"/>
      <c r="NKO182" s="133"/>
      <c r="NKP182" s="133"/>
      <c r="NKQ182" s="133"/>
      <c r="NKR182" s="133"/>
      <c r="NKS182" s="133"/>
      <c r="NKT182" s="133"/>
      <c r="NKU182" s="133"/>
      <c r="NKV182" s="133"/>
      <c r="NKW182" s="133"/>
      <c r="NKX182" s="133"/>
      <c r="NKY182" s="133"/>
      <c r="NKZ182" s="133"/>
      <c r="NLA182" s="133"/>
      <c r="NLB182" s="133"/>
      <c r="NLC182" s="133"/>
      <c r="NLD182" s="133"/>
      <c r="NLE182" s="133"/>
      <c r="NLF182" s="133"/>
      <c r="NLG182" s="133"/>
      <c r="NLH182" s="133"/>
      <c r="NLI182" s="133"/>
      <c r="NLJ182" s="133"/>
      <c r="NLK182" s="133"/>
      <c r="NLL182" s="133"/>
      <c r="NLM182" s="133"/>
      <c r="NLN182" s="133"/>
      <c r="NLO182" s="133"/>
      <c r="NLP182" s="133"/>
      <c r="NLQ182" s="133"/>
      <c r="NLR182" s="133"/>
      <c r="NLS182" s="133"/>
      <c r="NLT182" s="133"/>
      <c r="NLU182" s="133"/>
      <c r="NLV182" s="133"/>
      <c r="NLW182" s="133"/>
      <c r="NLX182" s="133"/>
      <c r="NLY182" s="133"/>
      <c r="NLZ182" s="133"/>
      <c r="NMA182" s="133"/>
      <c r="NMB182" s="133"/>
      <c r="NMC182" s="133"/>
      <c r="NMD182" s="133"/>
      <c r="NME182" s="133"/>
      <c r="NMF182" s="133"/>
      <c r="NMG182" s="133"/>
      <c r="NMH182" s="133"/>
      <c r="NMI182" s="133"/>
      <c r="NMJ182" s="133"/>
      <c r="NMK182" s="133"/>
      <c r="NML182" s="133"/>
      <c r="NMM182" s="133"/>
      <c r="NMN182" s="133"/>
      <c r="NMO182" s="133"/>
      <c r="NMP182" s="133"/>
      <c r="NMQ182" s="133"/>
      <c r="NMR182" s="133"/>
      <c r="NMS182" s="133"/>
      <c r="NMT182" s="133"/>
      <c r="NMU182" s="133"/>
      <c r="NMV182" s="133"/>
      <c r="NMW182" s="133"/>
      <c r="NMX182" s="133"/>
      <c r="NMY182" s="133"/>
      <c r="NMZ182" s="133"/>
      <c r="NNA182" s="133"/>
      <c r="NNB182" s="133"/>
      <c r="NNC182" s="133"/>
      <c r="NND182" s="133"/>
      <c r="NNE182" s="133"/>
      <c r="NNF182" s="133"/>
      <c r="NNG182" s="133"/>
      <c r="NNH182" s="133"/>
      <c r="NNI182" s="133"/>
      <c r="NNJ182" s="133"/>
      <c r="NNK182" s="133"/>
      <c r="NNL182" s="133"/>
      <c r="NNM182" s="133"/>
      <c r="NNN182" s="133"/>
      <c r="NNO182" s="133"/>
      <c r="NNP182" s="133"/>
      <c r="NNQ182" s="133"/>
      <c r="NNR182" s="133"/>
      <c r="NNS182" s="133"/>
      <c r="NNT182" s="133"/>
      <c r="NNU182" s="133"/>
      <c r="NNV182" s="133"/>
      <c r="NNW182" s="133"/>
      <c r="NNX182" s="133"/>
      <c r="NNY182" s="133"/>
      <c r="NNZ182" s="133"/>
      <c r="NOA182" s="133"/>
      <c r="NOB182" s="133"/>
      <c r="NOC182" s="133"/>
      <c r="NOD182" s="133"/>
      <c r="NOE182" s="133"/>
      <c r="NOF182" s="133"/>
      <c r="NOG182" s="133"/>
      <c r="NOH182" s="133"/>
      <c r="NOI182" s="133"/>
      <c r="NOJ182" s="133"/>
      <c r="NOK182" s="133"/>
      <c r="NOL182" s="133"/>
      <c r="NOM182" s="133"/>
      <c r="NON182" s="133"/>
      <c r="NOO182" s="133"/>
      <c r="NOP182" s="133"/>
      <c r="NOQ182" s="133"/>
      <c r="NOR182" s="133"/>
      <c r="NOS182" s="133"/>
      <c r="NOT182" s="133"/>
      <c r="NOU182" s="133"/>
      <c r="NOV182" s="133"/>
      <c r="NOW182" s="133"/>
      <c r="NOX182" s="133"/>
      <c r="NOY182" s="133"/>
      <c r="NOZ182" s="133"/>
      <c r="NPA182" s="133"/>
      <c r="NPB182" s="133"/>
      <c r="NPC182" s="133"/>
      <c r="NPD182" s="133"/>
      <c r="NPE182" s="133"/>
      <c r="NPF182" s="133"/>
      <c r="NPG182" s="133"/>
      <c r="NPH182" s="133"/>
      <c r="NPI182" s="133"/>
      <c r="NPJ182" s="133"/>
      <c r="NPK182" s="133"/>
      <c r="NPL182" s="133"/>
      <c r="NPM182" s="133"/>
      <c r="NPN182" s="133"/>
      <c r="NPO182" s="133"/>
      <c r="NPP182" s="133"/>
      <c r="NPQ182" s="133"/>
      <c r="NPR182" s="133"/>
      <c r="NPS182" s="133"/>
      <c r="NPT182" s="133"/>
      <c r="NPU182" s="133"/>
      <c r="NPV182" s="133"/>
      <c r="NPW182" s="133"/>
      <c r="NPX182" s="133"/>
      <c r="NPY182" s="133"/>
      <c r="NPZ182" s="133"/>
      <c r="NQA182" s="133"/>
      <c r="NQB182" s="133"/>
      <c r="NQC182" s="133"/>
      <c r="NQD182" s="133"/>
      <c r="NQE182" s="133"/>
      <c r="NQF182" s="133"/>
      <c r="NQG182" s="133"/>
      <c r="NQH182" s="133"/>
      <c r="NQI182" s="133"/>
      <c r="NQJ182" s="133"/>
      <c r="NQK182" s="133"/>
      <c r="NQL182" s="133"/>
      <c r="NQM182" s="133"/>
      <c r="NQN182" s="133"/>
      <c r="NQO182" s="133"/>
      <c r="NQP182" s="133"/>
      <c r="NQQ182" s="133"/>
      <c r="NQR182" s="133"/>
      <c r="NQS182" s="133"/>
      <c r="NQT182" s="133"/>
      <c r="NQU182" s="133"/>
      <c r="NQV182" s="133"/>
      <c r="NQW182" s="133"/>
      <c r="NQX182" s="133"/>
      <c r="NQY182" s="133"/>
      <c r="NQZ182" s="133"/>
      <c r="NRA182" s="133"/>
      <c r="NRB182" s="133"/>
      <c r="NRC182" s="133"/>
      <c r="NRD182" s="133"/>
      <c r="NRE182" s="133"/>
      <c r="NRF182" s="133"/>
      <c r="NRG182" s="133"/>
      <c r="NRH182" s="133"/>
      <c r="NRI182" s="133"/>
      <c r="NRJ182" s="133"/>
      <c r="NRK182" s="133"/>
      <c r="NRL182" s="133"/>
      <c r="NRM182" s="133"/>
      <c r="NRN182" s="133"/>
      <c r="NRO182" s="133"/>
      <c r="NRP182" s="133"/>
      <c r="NRQ182" s="133"/>
      <c r="NRR182" s="133"/>
      <c r="NRS182" s="133"/>
      <c r="NRT182" s="133"/>
      <c r="NRU182" s="133"/>
      <c r="NRV182" s="133"/>
      <c r="NRW182" s="133"/>
      <c r="NRX182" s="133"/>
      <c r="NRY182" s="133"/>
      <c r="NRZ182" s="133"/>
      <c r="NSA182" s="133"/>
      <c r="NSB182" s="133"/>
      <c r="NSC182" s="133"/>
      <c r="NSD182" s="133"/>
      <c r="NSE182" s="133"/>
      <c r="NSF182" s="133"/>
      <c r="NSG182" s="133"/>
      <c r="NSH182" s="133"/>
      <c r="NSI182" s="133"/>
      <c r="NSJ182" s="133"/>
      <c r="NSK182" s="133"/>
      <c r="NSL182" s="133"/>
      <c r="NSM182" s="133"/>
      <c r="NSN182" s="133"/>
      <c r="NSO182" s="133"/>
      <c r="NSP182" s="133"/>
      <c r="NSQ182" s="133"/>
      <c r="NSR182" s="133"/>
      <c r="NSS182" s="133"/>
      <c r="NST182" s="133"/>
      <c r="NSU182" s="133"/>
      <c r="NSV182" s="133"/>
      <c r="NSW182" s="133"/>
      <c r="NSX182" s="133"/>
      <c r="NSY182" s="133"/>
      <c r="NSZ182" s="133"/>
      <c r="NTA182" s="133"/>
      <c r="NTB182" s="133"/>
      <c r="NTC182" s="133"/>
      <c r="NTD182" s="133"/>
      <c r="NTE182" s="133"/>
      <c r="NTF182" s="133"/>
      <c r="NTG182" s="133"/>
      <c r="NTH182" s="133"/>
      <c r="NTI182" s="133"/>
      <c r="NTJ182" s="133"/>
      <c r="NTK182" s="133"/>
      <c r="NTL182" s="133"/>
      <c r="NTM182" s="133"/>
      <c r="NTN182" s="133"/>
      <c r="NTO182" s="133"/>
      <c r="NTP182" s="133"/>
      <c r="NTQ182" s="133"/>
      <c r="NTR182" s="133"/>
      <c r="NTS182" s="133"/>
      <c r="NTT182" s="133"/>
      <c r="NTU182" s="133"/>
      <c r="NTV182" s="133"/>
      <c r="NTW182" s="133"/>
      <c r="NTX182" s="133"/>
      <c r="NTY182" s="133"/>
      <c r="NTZ182" s="133"/>
      <c r="NUA182" s="133"/>
      <c r="NUB182" s="133"/>
      <c r="NUC182" s="133"/>
      <c r="NUD182" s="133"/>
      <c r="NUE182" s="133"/>
      <c r="NUF182" s="133"/>
      <c r="NUG182" s="133"/>
      <c r="NUH182" s="133"/>
      <c r="NUI182" s="133"/>
      <c r="NUJ182" s="133"/>
      <c r="NUK182" s="133"/>
      <c r="NUL182" s="133"/>
      <c r="NUM182" s="133"/>
      <c r="NUN182" s="133"/>
      <c r="NUO182" s="133"/>
      <c r="NUP182" s="133"/>
      <c r="NUQ182" s="133"/>
      <c r="NUR182" s="133"/>
      <c r="NUS182" s="133"/>
      <c r="NUT182" s="133"/>
      <c r="NUU182" s="133"/>
      <c r="NUV182" s="133"/>
      <c r="NUW182" s="133"/>
      <c r="NUX182" s="133"/>
      <c r="NUY182" s="133"/>
      <c r="NUZ182" s="133"/>
      <c r="NVA182" s="133"/>
      <c r="NVB182" s="133"/>
      <c r="NVC182" s="133"/>
      <c r="NVD182" s="133"/>
      <c r="NVE182" s="133"/>
      <c r="NVF182" s="133"/>
      <c r="NVG182" s="133"/>
      <c r="NVH182" s="133"/>
      <c r="NVI182" s="133"/>
      <c r="NVJ182" s="133"/>
      <c r="NVK182" s="133"/>
      <c r="NVL182" s="133"/>
      <c r="NVM182" s="133"/>
      <c r="NVN182" s="133"/>
      <c r="NVO182" s="133"/>
      <c r="NVP182" s="133"/>
      <c r="NVQ182" s="133"/>
      <c r="NVR182" s="133"/>
      <c r="NVS182" s="133"/>
      <c r="NVT182" s="133"/>
      <c r="NVU182" s="133"/>
      <c r="NVV182" s="133"/>
      <c r="NVW182" s="133"/>
      <c r="NVX182" s="133"/>
      <c r="NVY182" s="133"/>
      <c r="NVZ182" s="133"/>
      <c r="NWA182" s="133"/>
      <c r="NWB182" s="133"/>
      <c r="NWC182" s="133"/>
      <c r="NWD182" s="133"/>
      <c r="NWE182" s="133"/>
      <c r="NWF182" s="133"/>
      <c r="NWG182" s="133"/>
      <c r="NWH182" s="133"/>
      <c r="NWI182" s="133"/>
      <c r="NWJ182" s="133"/>
      <c r="NWK182" s="133"/>
      <c r="NWL182" s="133"/>
      <c r="NWM182" s="133"/>
      <c r="NWN182" s="133"/>
      <c r="NWO182" s="133"/>
      <c r="NWP182" s="133"/>
      <c r="NWQ182" s="133"/>
      <c r="NWR182" s="133"/>
      <c r="NWS182" s="133"/>
      <c r="NWT182" s="133"/>
      <c r="NWU182" s="133"/>
      <c r="NWV182" s="133"/>
      <c r="NWW182" s="133"/>
      <c r="NWX182" s="133"/>
      <c r="NWY182" s="133"/>
      <c r="NWZ182" s="133"/>
      <c r="NXA182" s="133"/>
      <c r="NXB182" s="133"/>
      <c r="NXC182" s="133"/>
      <c r="NXD182" s="133"/>
      <c r="NXE182" s="133"/>
      <c r="NXF182" s="133"/>
      <c r="NXG182" s="133"/>
      <c r="NXH182" s="133"/>
      <c r="NXI182" s="133"/>
      <c r="NXJ182" s="133"/>
      <c r="NXK182" s="133"/>
      <c r="NXL182" s="133"/>
      <c r="NXM182" s="133"/>
      <c r="NXN182" s="133"/>
      <c r="NXO182" s="133"/>
      <c r="NXP182" s="133"/>
      <c r="NXQ182" s="133"/>
      <c r="NXR182" s="133"/>
      <c r="NXS182" s="133"/>
      <c r="NXT182" s="133"/>
      <c r="NXU182" s="133"/>
      <c r="NXV182" s="133"/>
      <c r="NXW182" s="133"/>
      <c r="NXX182" s="133"/>
      <c r="NXY182" s="133"/>
      <c r="NXZ182" s="133"/>
      <c r="NYA182" s="133"/>
      <c r="NYB182" s="133"/>
      <c r="NYC182" s="133"/>
      <c r="NYD182" s="133"/>
      <c r="NYE182" s="133"/>
      <c r="NYF182" s="133"/>
      <c r="NYG182" s="133"/>
      <c r="NYH182" s="133"/>
      <c r="NYI182" s="133"/>
      <c r="NYJ182" s="133"/>
      <c r="NYK182" s="133"/>
      <c r="NYL182" s="133"/>
      <c r="NYM182" s="133"/>
      <c r="NYN182" s="133"/>
      <c r="NYO182" s="133"/>
      <c r="NYP182" s="133"/>
      <c r="NYQ182" s="133"/>
      <c r="NYR182" s="133"/>
      <c r="NYS182" s="133"/>
      <c r="NYT182" s="133"/>
      <c r="NYU182" s="133"/>
      <c r="NYV182" s="133"/>
      <c r="NYW182" s="133"/>
      <c r="NYX182" s="133"/>
      <c r="NYY182" s="133"/>
      <c r="NYZ182" s="133"/>
      <c r="NZA182" s="133"/>
      <c r="NZB182" s="133"/>
      <c r="NZC182" s="133"/>
      <c r="NZD182" s="133"/>
      <c r="NZE182" s="133"/>
      <c r="NZF182" s="133"/>
      <c r="NZG182" s="133"/>
      <c r="NZH182" s="133"/>
      <c r="NZI182" s="133"/>
      <c r="NZJ182" s="133"/>
      <c r="NZK182" s="133"/>
      <c r="NZL182" s="133"/>
      <c r="NZM182" s="133"/>
      <c r="NZN182" s="133"/>
      <c r="NZO182" s="133"/>
      <c r="NZP182" s="133"/>
      <c r="NZQ182" s="133"/>
      <c r="NZR182" s="133"/>
      <c r="NZS182" s="133"/>
      <c r="NZT182" s="133"/>
      <c r="NZU182" s="133"/>
      <c r="NZV182" s="133"/>
      <c r="NZW182" s="133"/>
      <c r="NZX182" s="133"/>
      <c r="NZY182" s="133"/>
      <c r="NZZ182" s="133"/>
      <c r="OAA182" s="133"/>
      <c r="OAB182" s="133"/>
      <c r="OAC182" s="133"/>
      <c r="OAD182" s="133"/>
      <c r="OAE182" s="133"/>
      <c r="OAF182" s="133"/>
      <c r="OAG182" s="133"/>
      <c r="OAH182" s="133"/>
      <c r="OAI182" s="133"/>
      <c r="OAJ182" s="133"/>
      <c r="OAK182" s="133"/>
      <c r="OAL182" s="133"/>
      <c r="OAM182" s="133"/>
      <c r="OAN182" s="133"/>
      <c r="OAO182" s="133"/>
      <c r="OAP182" s="133"/>
      <c r="OAQ182" s="133"/>
      <c r="OAR182" s="133"/>
      <c r="OAS182" s="133"/>
      <c r="OAT182" s="133"/>
      <c r="OAU182" s="133"/>
      <c r="OAV182" s="133"/>
      <c r="OAW182" s="133"/>
      <c r="OAX182" s="133"/>
      <c r="OAY182" s="133"/>
      <c r="OAZ182" s="133"/>
      <c r="OBA182" s="133"/>
      <c r="OBB182" s="133"/>
      <c r="OBC182" s="133"/>
      <c r="OBD182" s="133"/>
      <c r="OBE182" s="133"/>
      <c r="OBF182" s="133"/>
      <c r="OBG182" s="133"/>
      <c r="OBH182" s="133"/>
      <c r="OBI182" s="133"/>
      <c r="OBJ182" s="133"/>
      <c r="OBK182" s="133"/>
      <c r="OBL182" s="133"/>
      <c r="OBM182" s="133"/>
      <c r="OBN182" s="133"/>
      <c r="OBO182" s="133"/>
      <c r="OBP182" s="133"/>
      <c r="OBQ182" s="133"/>
      <c r="OBR182" s="133"/>
      <c r="OBS182" s="133"/>
      <c r="OBT182" s="133"/>
      <c r="OBU182" s="133"/>
      <c r="OBV182" s="133"/>
      <c r="OBW182" s="133"/>
      <c r="OBX182" s="133"/>
      <c r="OBY182" s="133"/>
      <c r="OBZ182" s="133"/>
      <c r="OCA182" s="133"/>
      <c r="OCB182" s="133"/>
      <c r="OCC182" s="133"/>
      <c r="OCD182" s="133"/>
      <c r="OCE182" s="133"/>
      <c r="OCF182" s="133"/>
      <c r="OCG182" s="133"/>
      <c r="OCH182" s="133"/>
      <c r="OCI182" s="133"/>
      <c r="OCJ182" s="133"/>
      <c r="OCK182" s="133"/>
      <c r="OCL182" s="133"/>
      <c r="OCM182" s="133"/>
      <c r="OCN182" s="133"/>
      <c r="OCO182" s="133"/>
      <c r="OCP182" s="133"/>
      <c r="OCQ182" s="133"/>
      <c r="OCR182" s="133"/>
      <c r="OCS182" s="133"/>
      <c r="OCT182" s="133"/>
      <c r="OCU182" s="133"/>
      <c r="OCV182" s="133"/>
      <c r="OCW182" s="133"/>
      <c r="OCX182" s="133"/>
      <c r="OCY182" s="133"/>
      <c r="OCZ182" s="133"/>
      <c r="ODA182" s="133"/>
      <c r="ODB182" s="133"/>
      <c r="ODC182" s="133"/>
      <c r="ODD182" s="133"/>
      <c r="ODE182" s="133"/>
      <c r="ODF182" s="133"/>
      <c r="ODG182" s="133"/>
      <c r="ODH182" s="133"/>
      <c r="ODI182" s="133"/>
      <c r="ODJ182" s="133"/>
      <c r="ODK182" s="133"/>
      <c r="ODL182" s="133"/>
      <c r="ODM182" s="133"/>
      <c r="ODN182" s="133"/>
      <c r="ODO182" s="133"/>
      <c r="ODP182" s="133"/>
      <c r="ODQ182" s="133"/>
      <c r="ODR182" s="133"/>
      <c r="ODS182" s="133"/>
      <c r="ODT182" s="133"/>
      <c r="ODU182" s="133"/>
      <c r="ODV182" s="133"/>
      <c r="ODW182" s="133"/>
      <c r="ODX182" s="133"/>
      <c r="ODY182" s="133"/>
      <c r="ODZ182" s="133"/>
      <c r="OEA182" s="133"/>
      <c r="OEB182" s="133"/>
      <c r="OEC182" s="133"/>
      <c r="OED182" s="133"/>
      <c r="OEE182" s="133"/>
      <c r="OEF182" s="133"/>
      <c r="OEG182" s="133"/>
      <c r="OEH182" s="133"/>
      <c r="OEI182" s="133"/>
      <c r="OEJ182" s="133"/>
      <c r="OEK182" s="133"/>
      <c r="OEL182" s="133"/>
      <c r="OEM182" s="133"/>
      <c r="OEN182" s="133"/>
      <c r="OEO182" s="133"/>
      <c r="OEP182" s="133"/>
      <c r="OEQ182" s="133"/>
      <c r="OER182" s="133"/>
      <c r="OES182" s="133"/>
      <c r="OET182" s="133"/>
      <c r="OEU182" s="133"/>
      <c r="OEV182" s="133"/>
      <c r="OEW182" s="133"/>
      <c r="OEX182" s="133"/>
      <c r="OEY182" s="133"/>
      <c r="OEZ182" s="133"/>
      <c r="OFA182" s="133"/>
      <c r="OFB182" s="133"/>
      <c r="OFC182" s="133"/>
      <c r="OFD182" s="133"/>
      <c r="OFE182" s="133"/>
      <c r="OFF182" s="133"/>
      <c r="OFG182" s="133"/>
      <c r="OFH182" s="133"/>
      <c r="OFI182" s="133"/>
      <c r="OFJ182" s="133"/>
      <c r="OFK182" s="133"/>
      <c r="OFL182" s="133"/>
      <c r="OFM182" s="133"/>
      <c r="OFN182" s="133"/>
      <c r="OFO182" s="133"/>
      <c r="OFP182" s="133"/>
      <c r="OFQ182" s="133"/>
      <c r="OFR182" s="133"/>
      <c r="OFS182" s="133"/>
      <c r="OFT182" s="133"/>
      <c r="OFU182" s="133"/>
      <c r="OFV182" s="133"/>
      <c r="OFW182" s="133"/>
      <c r="OFX182" s="133"/>
      <c r="OFY182" s="133"/>
      <c r="OFZ182" s="133"/>
      <c r="OGA182" s="133"/>
      <c r="OGB182" s="133"/>
      <c r="OGC182" s="133"/>
      <c r="OGD182" s="133"/>
      <c r="OGE182" s="133"/>
      <c r="OGF182" s="133"/>
      <c r="OGG182" s="133"/>
      <c r="OGH182" s="133"/>
      <c r="OGI182" s="133"/>
      <c r="OGJ182" s="133"/>
      <c r="OGK182" s="133"/>
      <c r="OGL182" s="133"/>
      <c r="OGM182" s="133"/>
      <c r="OGN182" s="133"/>
      <c r="OGO182" s="133"/>
      <c r="OGP182" s="133"/>
      <c r="OGQ182" s="133"/>
      <c r="OGR182" s="133"/>
      <c r="OGS182" s="133"/>
      <c r="OGT182" s="133"/>
      <c r="OGU182" s="133"/>
      <c r="OGV182" s="133"/>
      <c r="OGW182" s="133"/>
      <c r="OGX182" s="133"/>
      <c r="OGY182" s="133"/>
      <c r="OGZ182" s="133"/>
      <c r="OHA182" s="133"/>
      <c r="OHB182" s="133"/>
      <c r="OHC182" s="133"/>
      <c r="OHD182" s="133"/>
      <c r="OHE182" s="133"/>
      <c r="OHF182" s="133"/>
      <c r="OHG182" s="133"/>
      <c r="OHH182" s="133"/>
      <c r="OHI182" s="133"/>
      <c r="OHJ182" s="133"/>
      <c r="OHK182" s="133"/>
      <c r="OHL182" s="133"/>
      <c r="OHM182" s="133"/>
      <c r="OHN182" s="133"/>
      <c r="OHO182" s="133"/>
      <c r="OHP182" s="133"/>
      <c r="OHQ182" s="133"/>
      <c r="OHR182" s="133"/>
      <c r="OHS182" s="133"/>
      <c r="OHT182" s="133"/>
      <c r="OHU182" s="133"/>
      <c r="OHV182" s="133"/>
      <c r="OHW182" s="133"/>
      <c r="OHX182" s="133"/>
      <c r="OHY182" s="133"/>
      <c r="OHZ182" s="133"/>
      <c r="OIA182" s="133"/>
      <c r="OIB182" s="133"/>
      <c r="OIC182" s="133"/>
      <c r="OID182" s="133"/>
      <c r="OIE182" s="133"/>
      <c r="OIF182" s="133"/>
      <c r="OIG182" s="133"/>
      <c r="OIH182" s="133"/>
      <c r="OII182" s="133"/>
      <c r="OIJ182" s="133"/>
      <c r="OIK182" s="133"/>
      <c r="OIL182" s="133"/>
      <c r="OIM182" s="133"/>
      <c r="OIN182" s="133"/>
      <c r="OIO182" s="133"/>
      <c r="OIP182" s="133"/>
      <c r="OIQ182" s="133"/>
      <c r="OIR182" s="133"/>
      <c r="OIS182" s="133"/>
      <c r="OIT182" s="133"/>
      <c r="OIU182" s="133"/>
      <c r="OIV182" s="133"/>
      <c r="OIW182" s="133"/>
      <c r="OIX182" s="133"/>
      <c r="OIY182" s="133"/>
      <c r="OIZ182" s="133"/>
      <c r="OJA182" s="133"/>
      <c r="OJB182" s="133"/>
      <c r="OJC182" s="133"/>
      <c r="OJD182" s="133"/>
      <c r="OJE182" s="133"/>
      <c r="OJF182" s="133"/>
      <c r="OJG182" s="133"/>
      <c r="OJH182" s="133"/>
      <c r="OJI182" s="133"/>
      <c r="OJJ182" s="133"/>
      <c r="OJK182" s="133"/>
      <c r="OJL182" s="133"/>
      <c r="OJM182" s="133"/>
      <c r="OJN182" s="133"/>
      <c r="OJO182" s="133"/>
      <c r="OJP182" s="133"/>
      <c r="OJQ182" s="133"/>
      <c r="OJR182" s="133"/>
      <c r="OJS182" s="133"/>
      <c r="OJT182" s="133"/>
      <c r="OJU182" s="133"/>
      <c r="OJV182" s="133"/>
      <c r="OJW182" s="133"/>
      <c r="OJX182" s="133"/>
      <c r="OJY182" s="133"/>
      <c r="OJZ182" s="133"/>
      <c r="OKA182" s="133"/>
      <c r="OKB182" s="133"/>
      <c r="OKC182" s="133"/>
      <c r="OKD182" s="133"/>
      <c r="OKE182" s="133"/>
      <c r="OKF182" s="133"/>
      <c r="OKG182" s="133"/>
      <c r="OKH182" s="133"/>
      <c r="OKI182" s="133"/>
      <c r="OKJ182" s="133"/>
      <c r="OKK182" s="133"/>
      <c r="OKL182" s="133"/>
      <c r="OKM182" s="133"/>
      <c r="OKN182" s="133"/>
      <c r="OKO182" s="133"/>
      <c r="OKP182" s="133"/>
      <c r="OKQ182" s="133"/>
      <c r="OKR182" s="133"/>
      <c r="OKS182" s="133"/>
      <c r="OKT182" s="133"/>
      <c r="OKU182" s="133"/>
      <c r="OKV182" s="133"/>
      <c r="OKW182" s="133"/>
      <c r="OKX182" s="133"/>
      <c r="OKY182" s="133"/>
      <c r="OKZ182" s="133"/>
      <c r="OLA182" s="133"/>
      <c r="OLB182" s="133"/>
      <c r="OLC182" s="133"/>
      <c r="OLD182" s="133"/>
      <c r="OLE182" s="133"/>
      <c r="OLF182" s="133"/>
      <c r="OLG182" s="133"/>
      <c r="OLH182" s="133"/>
      <c r="OLI182" s="133"/>
      <c r="OLJ182" s="133"/>
      <c r="OLK182" s="133"/>
      <c r="OLL182" s="133"/>
      <c r="OLM182" s="133"/>
      <c r="OLN182" s="133"/>
      <c r="OLO182" s="133"/>
      <c r="OLP182" s="133"/>
      <c r="OLQ182" s="133"/>
      <c r="OLR182" s="133"/>
      <c r="OLS182" s="133"/>
      <c r="OLT182" s="133"/>
      <c r="OLU182" s="133"/>
      <c r="OLV182" s="133"/>
      <c r="OLW182" s="133"/>
      <c r="OLX182" s="133"/>
      <c r="OLY182" s="133"/>
      <c r="OLZ182" s="133"/>
      <c r="OMA182" s="133"/>
      <c r="OMB182" s="133"/>
      <c r="OMC182" s="133"/>
      <c r="OMD182" s="133"/>
      <c r="OME182" s="133"/>
      <c r="OMF182" s="133"/>
      <c r="OMG182" s="133"/>
      <c r="OMH182" s="133"/>
      <c r="OMI182" s="133"/>
      <c r="OMJ182" s="133"/>
      <c r="OMK182" s="133"/>
      <c r="OML182" s="133"/>
      <c r="OMM182" s="133"/>
      <c r="OMN182" s="133"/>
      <c r="OMO182" s="133"/>
      <c r="OMP182" s="133"/>
      <c r="OMQ182" s="133"/>
      <c r="OMR182" s="133"/>
      <c r="OMS182" s="133"/>
      <c r="OMT182" s="133"/>
      <c r="OMU182" s="133"/>
      <c r="OMV182" s="133"/>
      <c r="OMW182" s="133"/>
      <c r="OMX182" s="133"/>
      <c r="OMY182" s="133"/>
      <c r="OMZ182" s="133"/>
      <c r="ONA182" s="133"/>
      <c r="ONB182" s="133"/>
      <c r="ONC182" s="133"/>
      <c r="OND182" s="133"/>
      <c r="ONE182" s="133"/>
      <c r="ONF182" s="133"/>
      <c r="ONG182" s="133"/>
      <c r="ONH182" s="133"/>
      <c r="ONI182" s="133"/>
      <c r="ONJ182" s="133"/>
      <c r="ONK182" s="133"/>
      <c r="ONL182" s="133"/>
      <c r="ONM182" s="133"/>
      <c r="ONN182" s="133"/>
      <c r="ONO182" s="133"/>
      <c r="ONP182" s="133"/>
      <c r="ONQ182" s="133"/>
      <c r="ONR182" s="133"/>
      <c r="ONS182" s="133"/>
      <c r="ONT182" s="133"/>
      <c r="ONU182" s="133"/>
      <c r="ONV182" s="133"/>
      <c r="ONW182" s="133"/>
      <c r="ONX182" s="133"/>
      <c r="ONY182" s="133"/>
      <c r="ONZ182" s="133"/>
      <c r="OOA182" s="133"/>
      <c r="OOB182" s="133"/>
      <c r="OOC182" s="133"/>
      <c r="OOD182" s="133"/>
      <c r="OOE182" s="133"/>
      <c r="OOF182" s="133"/>
      <c r="OOG182" s="133"/>
      <c r="OOH182" s="133"/>
      <c r="OOI182" s="133"/>
      <c r="OOJ182" s="133"/>
      <c r="OOK182" s="133"/>
      <c r="OOL182" s="133"/>
      <c r="OOM182" s="133"/>
      <c r="OON182" s="133"/>
      <c r="OOO182" s="133"/>
      <c r="OOP182" s="133"/>
      <c r="OOQ182" s="133"/>
      <c r="OOR182" s="133"/>
      <c r="OOS182" s="133"/>
      <c r="OOT182" s="133"/>
      <c r="OOU182" s="133"/>
      <c r="OOV182" s="133"/>
      <c r="OOW182" s="133"/>
      <c r="OOX182" s="133"/>
      <c r="OOY182" s="133"/>
      <c r="OOZ182" s="133"/>
      <c r="OPA182" s="133"/>
      <c r="OPB182" s="133"/>
      <c r="OPC182" s="133"/>
      <c r="OPD182" s="133"/>
      <c r="OPE182" s="133"/>
      <c r="OPF182" s="133"/>
      <c r="OPG182" s="133"/>
      <c r="OPH182" s="133"/>
      <c r="OPI182" s="133"/>
      <c r="OPJ182" s="133"/>
      <c r="OPK182" s="133"/>
      <c r="OPL182" s="133"/>
      <c r="OPM182" s="133"/>
      <c r="OPN182" s="133"/>
      <c r="OPO182" s="133"/>
      <c r="OPP182" s="133"/>
      <c r="OPQ182" s="133"/>
      <c r="OPR182" s="133"/>
      <c r="OPS182" s="133"/>
      <c r="OPT182" s="133"/>
      <c r="OPU182" s="133"/>
      <c r="OPV182" s="133"/>
      <c r="OPW182" s="133"/>
      <c r="OPX182" s="133"/>
      <c r="OPY182" s="133"/>
      <c r="OPZ182" s="133"/>
      <c r="OQA182" s="133"/>
      <c r="OQB182" s="133"/>
      <c r="OQC182" s="133"/>
      <c r="OQD182" s="133"/>
      <c r="OQE182" s="133"/>
      <c r="OQF182" s="133"/>
      <c r="OQG182" s="133"/>
      <c r="OQH182" s="133"/>
      <c r="OQI182" s="133"/>
      <c r="OQJ182" s="133"/>
      <c r="OQK182" s="133"/>
      <c r="OQL182" s="133"/>
      <c r="OQM182" s="133"/>
      <c r="OQN182" s="133"/>
      <c r="OQO182" s="133"/>
      <c r="OQP182" s="133"/>
      <c r="OQQ182" s="133"/>
      <c r="OQR182" s="133"/>
      <c r="OQS182" s="133"/>
      <c r="OQT182" s="133"/>
      <c r="OQU182" s="133"/>
      <c r="OQV182" s="133"/>
      <c r="OQW182" s="133"/>
      <c r="OQX182" s="133"/>
      <c r="OQY182" s="133"/>
      <c r="OQZ182" s="133"/>
      <c r="ORA182" s="133"/>
      <c r="ORB182" s="133"/>
      <c r="ORC182" s="133"/>
      <c r="ORD182" s="133"/>
      <c r="ORE182" s="133"/>
      <c r="ORF182" s="133"/>
      <c r="ORG182" s="133"/>
      <c r="ORH182" s="133"/>
      <c r="ORI182" s="133"/>
      <c r="ORJ182" s="133"/>
      <c r="ORK182" s="133"/>
      <c r="ORL182" s="133"/>
      <c r="ORM182" s="133"/>
      <c r="ORN182" s="133"/>
      <c r="ORO182" s="133"/>
      <c r="ORP182" s="133"/>
      <c r="ORQ182" s="133"/>
      <c r="ORR182" s="133"/>
      <c r="ORS182" s="133"/>
      <c r="ORT182" s="133"/>
      <c r="ORU182" s="133"/>
      <c r="ORV182" s="133"/>
      <c r="ORW182" s="133"/>
      <c r="ORX182" s="133"/>
      <c r="ORY182" s="133"/>
      <c r="ORZ182" s="133"/>
      <c r="OSA182" s="133"/>
      <c r="OSB182" s="133"/>
      <c r="OSC182" s="133"/>
      <c r="OSD182" s="133"/>
      <c r="OSE182" s="133"/>
      <c r="OSF182" s="133"/>
      <c r="OSG182" s="133"/>
      <c r="OSH182" s="133"/>
      <c r="OSI182" s="133"/>
      <c r="OSJ182" s="133"/>
      <c r="OSK182" s="133"/>
      <c r="OSL182" s="133"/>
      <c r="OSM182" s="133"/>
      <c r="OSN182" s="133"/>
      <c r="OSO182" s="133"/>
      <c r="OSP182" s="133"/>
      <c r="OSQ182" s="133"/>
      <c r="OSR182" s="133"/>
      <c r="OSS182" s="133"/>
      <c r="OST182" s="133"/>
      <c r="OSU182" s="133"/>
      <c r="OSV182" s="133"/>
      <c r="OSW182" s="133"/>
      <c r="OSX182" s="133"/>
      <c r="OSY182" s="133"/>
      <c r="OSZ182" s="133"/>
      <c r="OTA182" s="133"/>
      <c r="OTB182" s="133"/>
      <c r="OTC182" s="133"/>
      <c r="OTD182" s="133"/>
      <c r="OTE182" s="133"/>
      <c r="OTF182" s="133"/>
      <c r="OTG182" s="133"/>
      <c r="OTH182" s="133"/>
      <c r="OTI182" s="133"/>
      <c r="OTJ182" s="133"/>
      <c r="OTK182" s="133"/>
      <c r="OTL182" s="133"/>
      <c r="OTM182" s="133"/>
      <c r="OTN182" s="133"/>
      <c r="OTO182" s="133"/>
      <c r="OTP182" s="133"/>
      <c r="OTQ182" s="133"/>
      <c r="OTR182" s="133"/>
      <c r="OTS182" s="133"/>
      <c r="OTT182" s="133"/>
      <c r="OTU182" s="133"/>
      <c r="OTV182" s="133"/>
      <c r="OTW182" s="133"/>
      <c r="OTX182" s="133"/>
      <c r="OTY182" s="133"/>
      <c r="OTZ182" s="133"/>
      <c r="OUA182" s="133"/>
      <c r="OUB182" s="133"/>
      <c r="OUC182" s="133"/>
      <c r="OUD182" s="133"/>
      <c r="OUE182" s="133"/>
      <c r="OUF182" s="133"/>
      <c r="OUG182" s="133"/>
      <c r="OUH182" s="133"/>
      <c r="OUI182" s="133"/>
      <c r="OUJ182" s="133"/>
      <c r="OUK182" s="133"/>
      <c r="OUL182" s="133"/>
      <c r="OUM182" s="133"/>
      <c r="OUN182" s="133"/>
      <c r="OUO182" s="133"/>
      <c r="OUP182" s="133"/>
      <c r="OUQ182" s="133"/>
      <c r="OUR182" s="133"/>
      <c r="OUS182" s="133"/>
      <c r="OUT182" s="133"/>
      <c r="OUU182" s="133"/>
      <c r="OUV182" s="133"/>
      <c r="OUW182" s="133"/>
      <c r="OUX182" s="133"/>
      <c r="OUY182" s="133"/>
      <c r="OUZ182" s="133"/>
      <c r="OVA182" s="133"/>
      <c r="OVB182" s="133"/>
      <c r="OVC182" s="133"/>
      <c r="OVD182" s="133"/>
      <c r="OVE182" s="133"/>
      <c r="OVF182" s="133"/>
      <c r="OVG182" s="133"/>
      <c r="OVH182" s="133"/>
      <c r="OVI182" s="133"/>
      <c r="OVJ182" s="133"/>
      <c r="OVK182" s="133"/>
      <c r="OVL182" s="133"/>
      <c r="OVM182" s="133"/>
      <c r="OVN182" s="133"/>
      <c r="OVO182" s="133"/>
      <c r="OVP182" s="133"/>
      <c r="OVQ182" s="133"/>
      <c r="OVR182" s="133"/>
      <c r="OVS182" s="133"/>
      <c r="OVT182" s="133"/>
      <c r="OVU182" s="133"/>
      <c r="OVV182" s="133"/>
      <c r="OVW182" s="133"/>
      <c r="OVX182" s="133"/>
      <c r="OVY182" s="133"/>
      <c r="OVZ182" s="133"/>
      <c r="OWA182" s="133"/>
      <c r="OWB182" s="133"/>
      <c r="OWC182" s="133"/>
      <c r="OWD182" s="133"/>
      <c r="OWE182" s="133"/>
      <c r="OWF182" s="133"/>
      <c r="OWG182" s="133"/>
      <c r="OWH182" s="133"/>
      <c r="OWI182" s="133"/>
      <c r="OWJ182" s="133"/>
      <c r="OWK182" s="133"/>
      <c r="OWL182" s="133"/>
      <c r="OWM182" s="133"/>
      <c r="OWN182" s="133"/>
      <c r="OWO182" s="133"/>
      <c r="OWP182" s="133"/>
      <c r="OWQ182" s="133"/>
      <c r="OWR182" s="133"/>
      <c r="OWS182" s="133"/>
      <c r="OWT182" s="133"/>
      <c r="OWU182" s="133"/>
      <c r="OWV182" s="133"/>
      <c r="OWW182" s="133"/>
      <c r="OWX182" s="133"/>
      <c r="OWY182" s="133"/>
      <c r="OWZ182" s="133"/>
      <c r="OXA182" s="133"/>
      <c r="OXB182" s="133"/>
      <c r="OXC182" s="133"/>
      <c r="OXD182" s="133"/>
      <c r="OXE182" s="133"/>
      <c r="OXF182" s="133"/>
      <c r="OXG182" s="133"/>
      <c r="OXH182" s="133"/>
      <c r="OXI182" s="133"/>
      <c r="OXJ182" s="133"/>
      <c r="OXK182" s="133"/>
      <c r="OXL182" s="133"/>
      <c r="OXM182" s="133"/>
      <c r="OXN182" s="133"/>
      <c r="OXO182" s="133"/>
      <c r="OXP182" s="133"/>
      <c r="OXQ182" s="133"/>
      <c r="OXR182" s="133"/>
      <c r="OXS182" s="133"/>
      <c r="OXT182" s="133"/>
      <c r="OXU182" s="133"/>
      <c r="OXV182" s="133"/>
      <c r="OXW182" s="133"/>
      <c r="OXX182" s="133"/>
      <c r="OXY182" s="133"/>
      <c r="OXZ182" s="133"/>
      <c r="OYA182" s="133"/>
      <c r="OYB182" s="133"/>
      <c r="OYC182" s="133"/>
      <c r="OYD182" s="133"/>
      <c r="OYE182" s="133"/>
      <c r="OYF182" s="133"/>
      <c r="OYG182" s="133"/>
      <c r="OYH182" s="133"/>
      <c r="OYI182" s="133"/>
      <c r="OYJ182" s="133"/>
      <c r="OYK182" s="133"/>
      <c r="OYL182" s="133"/>
      <c r="OYM182" s="133"/>
      <c r="OYN182" s="133"/>
      <c r="OYO182" s="133"/>
      <c r="OYP182" s="133"/>
      <c r="OYQ182" s="133"/>
      <c r="OYR182" s="133"/>
      <c r="OYS182" s="133"/>
      <c r="OYT182" s="133"/>
      <c r="OYU182" s="133"/>
      <c r="OYV182" s="133"/>
      <c r="OYW182" s="133"/>
      <c r="OYX182" s="133"/>
      <c r="OYY182" s="133"/>
      <c r="OYZ182" s="133"/>
      <c r="OZA182" s="133"/>
      <c r="OZB182" s="133"/>
      <c r="OZC182" s="133"/>
      <c r="OZD182" s="133"/>
      <c r="OZE182" s="133"/>
      <c r="OZF182" s="133"/>
      <c r="OZG182" s="133"/>
      <c r="OZH182" s="133"/>
      <c r="OZI182" s="133"/>
      <c r="OZJ182" s="133"/>
      <c r="OZK182" s="133"/>
      <c r="OZL182" s="133"/>
      <c r="OZM182" s="133"/>
      <c r="OZN182" s="133"/>
      <c r="OZO182" s="133"/>
      <c r="OZP182" s="133"/>
      <c r="OZQ182" s="133"/>
      <c r="OZR182" s="133"/>
      <c r="OZS182" s="133"/>
      <c r="OZT182" s="133"/>
      <c r="OZU182" s="133"/>
      <c r="OZV182" s="133"/>
      <c r="OZW182" s="133"/>
      <c r="OZX182" s="133"/>
      <c r="OZY182" s="133"/>
      <c r="OZZ182" s="133"/>
      <c r="PAA182" s="133"/>
      <c r="PAB182" s="133"/>
      <c r="PAC182" s="133"/>
      <c r="PAD182" s="133"/>
      <c r="PAE182" s="133"/>
      <c r="PAF182" s="133"/>
      <c r="PAG182" s="133"/>
      <c r="PAH182" s="133"/>
      <c r="PAI182" s="133"/>
      <c r="PAJ182" s="133"/>
      <c r="PAK182" s="133"/>
      <c r="PAL182" s="133"/>
      <c r="PAM182" s="133"/>
      <c r="PAN182" s="133"/>
      <c r="PAO182" s="133"/>
      <c r="PAP182" s="133"/>
      <c r="PAQ182" s="133"/>
      <c r="PAR182" s="133"/>
      <c r="PAS182" s="133"/>
      <c r="PAT182" s="133"/>
      <c r="PAU182" s="133"/>
      <c r="PAV182" s="133"/>
      <c r="PAW182" s="133"/>
      <c r="PAX182" s="133"/>
      <c r="PAY182" s="133"/>
      <c r="PAZ182" s="133"/>
      <c r="PBA182" s="133"/>
      <c r="PBB182" s="133"/>
      <c r="PBC182" s="133"/>
      <c r="PBD182" s="133"/>
      <c r="PBE182" s="133"/>
      <c r="PBF182" s="133"/>
      <c r="PBG182" s="133"/>
      <c r="PBH182" s="133"/>
      <c r="PBI182" s="133"/>
      <c r="PBJ182" s="133"/>
      <c r="PBK182" s="133"/>
      <c r="PBL182" s="133"/>
      <c r="PBM182" s="133"/>
      <c r="PBN182" s="133"/>
      <c r="PBO182" s="133"/>
      <c r="PBP182" s="133"/>
      <c r="PBQ182" s="133"/>
      <c r="PBR182" s="133"/>
      <c r="PBS182" s="133"/>
      <c r="PBT182" s="133"/>
      <c r="PBU182" s="133"/>
      <c r="PBV182" s="133"/>
      <c r="PBW182" s="133"/>
      <c r="PBX182" s="133"/>
      <c r="PBY182" s="133"/>
      <c r="PBZ182" s="133"/>
      <c r="PCA182" s="133"/>
      <c r="PCB182" s="133"/>
      <c r="PCC182" s="133"/>
      <c r="PCD182" s="133"/>
      <c r="PCE182" s="133"/>
      <c r="PCF182" s="133"/>
      <c r="PCG182" s="133"/>
      <c r="PCH182" s="133"/>
      <c r="PCI182" s="133"/>
      <c r="PCJ182" s="133"/>
      <c r="PCK182" s="133"/>
      <c r="PCL182" s="133"/>
      <c r="PCM182" s="133"/>
      <c r="PCN182" s="133"/>
      <c r="PCO182" s="133"/>
      <c r="PCP182" s="133"/>
      <c r="PCQ182" s="133"/>
      <c r="PCR182" s="133"/>
      <c r="PCS182" s="133"/>
      <c r="PCT182" s="133"/>
      <c r="PCU182" s="133"/>
      <c r="PCV182" s="133"/>
      <c r="PCW182" s="133"/>
      <c r="PCX182" s="133"/>
      <c r="PCY182" s="133"/>
      <c r="PCZ182" s="133"/>
      <c r="PDA182" s="133"/>
      <c r="PDB182" s="133"/>
      <c r="PDC182" s="133"/>
      <c r="PDD182" s="133"/>
      <c r="PDE182" s="133"/>
      <c r="PDF182" s="133"/>
      <c r="PDG182" s="133"/>
      <c r="PDH182" s="133"/>
      <c r="PDI182" s="133"/>
      <c r="PDJ182" s="133"/>
      <c r="PDK182" s="133"/>
      <c r="PDL182" s="133"/>
      <c r="PDM182" s="133"/>
      <c r="PDN182" s="133"/>
      <c r="PDO182" s="133"/>
      <c r="PDP182" s="133"/>
      <c r="PDQ182" s="133"/>
      <c r="PDR182" s="133"/>
      <c r="PDS182" s="133"/>
      <c r="PDT182" s="133"/>
      <c r="PDU182" s="133"/>
      <c r="PDV182" s="133"/>
      <c r="PDW182" s="133"/>
      <c r="PDX182" s="133"/>
      <c r="PDY182" s="133"/>
      <c r="PDZ182" s="133"/>
      <c r="PEA182" s="133"/>
      <c r="PEB182" s="133"/>
      <c r="PEC182" s="133"/>
      <c r="PED182" s="133"/>
      <c r="PEE182" s="133"/>
      <c r="PEF182" s="133"/>
      <c r="PEG182" s="133"/>
      <c r="PEH182" s="133"/>
      <c r="PEI182" s="133"/>
      <c r="PEJ182" s="133"/>
      <c r="PEK182" s="133"/>
      <c r="PEL182" s="133"/>
      <c r="PEM182" s="133"/>
      <c r="PEN182" s="133"/>
      <c r="PEO182" s="133"/>
      <c r="PEP182" s="133"/>
      <c r="PEQ182" s="133"/>
      <c r="PER182" s="133"/>
      <c r="PES182" s="133"/>
      <c r="PET182" s="133"/>
      <c r="PEU182" s="133"/>
      <c r="PEV182" s="133"/>
      <c r="PEW182" s="133"/>
      <c r="PEX182" s="133"/>
      <c r="PEY182" s="133"/>
      <c r="PEZ182" s="133"/>
      <c r="PFA182" s="133"/>
      <c r="PFB182" s="133"/>
      <c r="PFC182" s="133"/>
      <c r="PFD182" s="133"/>
      <c r="PFE182" s="133"/>
      <c r="PFF182" s="133"/>
      <c r="PFG182" s="133"/>
      <c r="PFH182" s="133"/>
      <c r="PFI182" s="133"/>
      <c r="PFJ182" s="133"/>
      <c r="PFK182" s="133"/>
      <c r="PFL182" s="133"/>
      <c r="PFM182" s="133"/>
      <c r="PFN182" s="133"/>
      <c r="PFO182" s="133"/>
      <c r="PFP182" s="133"/>
      <c r="PFQ182" s="133"/>
      <c r="PFR182" s="133"/>
      <c r="PFS182" s="133"/>
      <c r="PFT182" s="133"/>
      <c r="PFU182" s="133"/>
      <c r="PFV182" s="133"/>
      <c r="PFW182" s="133"/>
      <c r="PFX182" s="133"/>
      <c r="PFY182" s="133"/>
      <c r="PFZ182" s="133"/>
      <c r="PGA182" s="133"/>
      <c r="PGB182" s="133"/>
      <c r="PGC182" s="133"/>
      <c r="PGD182" s="133"/>
      <c r="PGE182" s="133"/>
      <c r="PGF182" s="133"/>
      <c r="PGG182" s="133"/>
      <c r="PGH182" s="133"/>
      <c r="PGI182" s="133"/>
      <c r="PGJ182" s="133"/>
      <c r="PGK182" s="133"/>
      <c r="PGL182" s="133"/>
      <c r="PGM182" s="133"/>
      <c r="PGN182" s="133"/>
      <c r="PGO182" s="133"/>
      <c r="PGP182" s="133"/>
      <c r="PGQ182" s="133"/>
      <c r="PGR182" s="133"/>
      <c r="PGS182" s="133"/>
      <c r="PGT182" s="133"/>
      <c r="PGU182" s="133"/>
      <c r="PGV182" s="133"/>
      <c r="PGW182" s="133"/>
      <c r="PGX182" s="133"/>
      <c r="PGY182" s="133"/>
      <c r="PGZ182" s="133"/>
      <c r="PHA182" s="133"/>
      <c r="PHB182" s="133"/>
      <c r="PHC182" s="133"/>
      <c r="PHD182" s="133"/>
      <c r="PHE182" s="133"/>
      <c r="PHF182" s="133"/>
      <c r="PHG182" s="133"/>
      <c r="PHH182" s="133"/>
      <c r="PHI182" s="133"/>
      <c r="PHJ182" s="133"/>
      <c r="PHK182" s="133"/>
      <c r="PHL182" s="133"/>
      <c r="PHM182" s="133"/>
      <c r="PHN182" s="133"/>
      <c r="PHO182" s="133"/>
      <c r="PHP182" s="133"/>
      <c r="PHQ182" s="133"/>
      <c r="PHR182" s="133"/>
      <c r="PHS182" s="133"/>
      <c r="PHT182" s="133"/>
      <c r="PHU182" s="133"/>
      <c r="PHV182" s="133"/>
      <c r="PHW182" s="133"/>
      <c r="PHX182" s="133"/>
      <c r="PHY182" s="133"/>
      <c r="PHZ182" s="133"/>
      <c r="PIA182" s="133"/>
      <c r="PIB182" s="133"/>
      <c r="PIC182" s="133"/>
      <c r="PID182" s="133"/>
      <c r="PIE182" s="133"/>
      <c r="PIF182" s="133"/>
      <c r="PIG182" s="133"/>
      <c r="PIH182" s="133"/>
      <c r="PII182" s="133"/>
      <c r="PIJ182" s="133"/>
      <c r="PIK182" s="133"/>
      <c r="PIL182" s="133"/>
      <c r="PIM182" s="133"/>
      <c r="PIN182" s="133"/>
      <c r="PIO182" s="133"/>
      <c r="PIP182" s="133"/>
      <c r="PIQ182" s="133"/>
      <c r="PIR182" s="133"/>
      <c r="PIS182" s="133"/>
      <c r="PIT182" s="133"/>
      <c r="PIU182" s="133"/>
      <c r="PIV182" s="133"/>
      <c r="PIW182" s="133"/>
      <c r="PIX182" s="133"/>
      <c r="PIY182" s="133"/>
      <c r="PIZ182" s="133"/>
      <c r="PJA182" s="133"/>
      <c r="PJB182" s="133"/>
      <c r="PJC182" s="133"/>
      <c r="PJD182" s="133"/>
      <c r="PJE182" s="133"/>
      <c r="PJF182" s="133"/>
      <c r="PJG182" s="133"/>
      <c r="PJH182" s="133"/>
      <c r="PJI182" s="133"/>
      <c r="PJJ182" s="133"/>
      <c r="PJK182" s="133"/>
      <c r="PJL182" s="133"/>
      <c r="PJM182" s="133"/>
      <c r="PJN182" s="133"/>
      <c r="PJO182" s="133"/>
      <c r="PJP182" s="133"/>
      <c r="PJQ182" s="133"/>
      <c r="PJR182" s="133"/>
      <c r="PJS182" s="133"/>
      <c r="PJT182" s="133"/>
      <c r="PJU182" s="133"/>
      <c r="PJV182" s="133"/>
      <c r="PJW182" s="133"/>
      <c r="PJX182" s="133"/>
      <c r="PJY182" s="133"/>
      <c r="PJZ182" s="133"/>
      <c r="PKA182" s="133"/>
      <c r="PKB182" s="133"/>
      <c r="PKC182" s="133"/>
      <c r="PKD182" s="133"/>
      <c r="PKE182" s="133"/>
      <c r="PKF182" s="133"/>
      <c r="PKG182" s="133"/>
      <c r="PKH182" s="133"/>
      <c r="PKI182" s="133"/>
      <c r="PKJ182" s="133"/>
      <c r="PKK182" s="133"/>
      <c r="PKL182" s="133"/>
      <c r="PKM182" s="133"/>
      <c r="PKN182" s="133"/>
      <c r="PKO182" s="133"/>
      <c r="PKP182" s="133"/>
      <c r="PKQ182" s="133"/>
      <c r="PKR182" s="133"/>
      <c r="PKS182" s="133"/>
      <c r="PKT182" s="133"/>
      <c r="PKU182" s="133"/>
      <c r="PKV182" s="133"/>
      <c r="PKW182" s="133"/>
      <c r="PKX182" s="133"/>
      <c r="PKY182" s="133"/>
      <c r="PKZ182" s="133"/>
      <c r="PLA182" s="133"/>
      <c r="PLB182" s="133"/>
      <c r="PLC182" s="133"/>
      <c r="PLD182" s="133"/>
      <c r="PLE182" s="133"/>
      <c r="PLF182" s="133"/>
      <c r="PLG182" s="133"/>
      <c r="PLH182" s="133"/>
      <c r="PLI182" s="133"/>
      <c r="PLJ182" s="133"/>
      <c r="PLK182" s="133"/>
      <c r="PLL182" s="133"/>
      <c r="PLM182" s="133"/>
      <c r="PLN182" s="133"/>
      <c r="PLO182" s="133"/>
      <c r="PLP182" s="133"/>
      <c r="PLQ182" s="133"/>
      <c r="PLR182" s="133"/>
      <c r="PLS182" s="133"/>
      <c r="PLT182" s="133"/>
      <c r="PLU182" s="133"/>
      <c r="PLV182" s="133"/>
      <c r="PLW182" s="133"/>
      <c r="PLX182" s="133"/>
      <c r="PLY182" s="133"/>
      <c r="PLZ182" s="133"/>
      <c r="PMA182" s="133"/>
      <c r="PMB182" s="133"/>
      <c r="PMC182" s="133"/>
      <c r="PMD182" s="133"/>
      <c r="PME182" s="133"/>
      <c r="PMF182" s="133"/>
      <c r="PMG182" s="133"/>
      <c r="PMH182" s="133"/>
      <c r="PMI182" s="133"/>
      <c r="PMJ182" s="133"/>
      <c r="PMK182" s="133"/>
      <c r="PML182" s="133"/>
      <c r="PMM182" s="133"/>
      <c r="PMN182" s="133"/>
      <c r="PMO182" s="133"/>
      <c r="PMP182" s="133"/>
      <c r="PMQ182" s="133"/>
      <c r="PMR182" s="133"/>
      <c r="PMS182" s="133"/>
      <c r="PMT182" s="133"/>
      <c r="PMU182" s="133"/>
      <c r="PMV182" s="133"/>
      <c r="PMW182" s="133"/>
      <c r="PMX182" s="133"/>
      <c r="PMY182" s="133"/>
      <c r="PMZ182" s="133"/>
      <c r="PNA182" s="133"/>
      <c r="PNB182" s="133"/>
      <c r="PNC182" s="133"/>
      <c r="PND182" s="133"/>
      <c r="PNE182" s="133"/>
      <c r="PNF182" s="133"/>
      <c r="PNG182" s="133"/>
      <c r="PNH182" s="133"/>
      <c r="PNI182" s="133"/>
      <c r="PNJ182" s="133"/>
      <c r="PNK182" s="133"/>
      <c r="PNL182" s="133"/>
      <c r="PNM182" s="133"/>
      <c r="PNN182" s="133"/>
      <c r="PNO182" s="133"/>
      <c r="PNP182" s="133"/>
      <c r="PNQ182" s="133"/>
      <c r="PNR182" s="133"/>
      <c r="PNS182" s="133"/>
      <c r="PNT182" s="133"/>
      <c r="PNU182" s="133"/>
      <c r="PNV182" s="133"/>
      <c r="PNW182" s="133"/>
      <c r="PNX182" s="133"/>
      <c r="PNY182" s="133"/>
      <c r="PNZ182" s="133"/>
      <c r="POA182" s="133"/>
      <c r="POB182" s="133"/>
      <c r="POC182" s="133"/>
      <c r="POD182" s="133"/>
      <c r="POE182" s="133"/>
      <c r="POF182" s="133"/>
      <c r="POG182" s="133"/>
      <c r="POH182" s="133"/>
      <c r="POI182" s="133"/>
      <c r="POJ182" s="133"/>
      <c r="POK182" s="133"/>
      <c r="POL182" s="133"/>
      <c r="POM182" s="133"/>
      <c r="PON182" s="133"/>
      <c r="POO182" s="133"/>
      <c r="POP182" s="133"/>
      <c r="POQ182" s="133"/>
      <c r="POR182" s="133"/>
      <c r="POS182" s="133"/>
      <c r="POT182" s="133"/>
      <c r="POU182" s="133"/>
      <c r="POV182" s="133"/>
      <c r="POW182" s="133"/>
      <c r="POX182" s="133"/>
      <c r="POY182" s="133"/>
      <c r="POZ182" s="133"/>
      <c r="PPA182" s="133"/>
      <c r="PPB182" s="133"/>
      <c r="PPC182" s="133"/>
      <c r="PPD182" s="133"/>
      <c r="PPE182" s="133"/>
      <c r="PPF182" s="133"/>
      <c r="PPG182" s="133"/>
      <c r="PPH182" s="133"/>
      <c r="PPI182" s="133"/>
      <c r="PPJ182" s="133"/>
      <c r="PPK182" s="133"/>
      <c r="PPL182" s="133"/>
      <c r="PPM182" s="133"/>
      <c r="PPN182" s="133"/>
      <c r="PPO182" s="133"/>
      <c r="PPP182" s="133"/>
      <c r="PPQ182" s="133"/>
      <c r="PPR182" s="133"/>
      <c r="PPS182" s="133"/>
      <c r="PPT182" s="133"/>
      <c r="PPU182" s="133"/>
      <c r="PPV182" s="133"/>
      <c r="PPW182" s="133"/>
      <c r="PPX182" s="133"/>
      <c r="PPY182" s="133"/>
      <c r="PPZ182" s="133"/>
      <c r="PQA182" s="133"/>
      <c r="PQB182" s="133"/>
      <c r="PQC182" s="133"/>
      <c r="PQD182" s="133"/>
      <c r="PQE182" s="133"/>
      <c r="PQF182" s="133"/>
      <c r="PQG182" s="133"/>
      <c r="PQH182" s="133"/>
      <c r="PQI182" s="133"/>
      <c r="PQJ182" s="133"/>
      <c r="PQK182" s="133"/>
      <c r="PQL182" s="133"/>
      <c r="PQM182" s="133"/>
      <c r="PQN182" s="133"/>
      <c r="PQO182" s="133"/>
      <c r="PQP182" s="133"/>
      <c r="PQQ182" s="133"/>
      <c r="PQR182" s="133"/>
      <c r="PQS182" s="133"/>
      <c r="PQT182" s="133"/>
      <c r="PQU182" s="133"/>
      <c r="PQV182" s="133"/>
      <c r="PQW182" s="133"/>
      <c r="PQX182" s="133"/>
      <c r="PQY182" s="133"/>
      <c r="PQZ182" s="133"/>
      <c r="PRA182" s="133"/>
      <c r="PRB182" s="133"/>
      <c r="PRC182" s="133"/>
      <c r="PRD182" s="133"/>
      <c r="PRE182" s="133"/>
      <c r="PRF182" s="133"/>
      <c r="PRG182" s="133"/>
      <c r="PRH182" s="133"/>
      <c r="PRI182" s="133"/>
      <c r="PRJ182" s="133"/>
      <c r="PRK182" s="133"/>
      <c r="PRL182" s="133"/>
      <c r="PRM182" s="133"/>
      <c r="PRN182" s="133"/>
      <c r="PRO182" s="133"/>
      <c r="PRP182" s="133"/>
      <c r="PRQ182" s="133"/>
      <c r="PRR182" s="133"/>
      <c r="PRS182" s="133"/>
      <c r="PRT182" s="133"/>
      <c r="PRU182" s="133"/>
      <c r="PRV182" s="133"/>
      <c r="PRW182" s="133"/>
      <c r="PRX182" s="133"/>
      <c r="PRY182" s="133"/>
      <c r="PRZ182" s="133"/>
      <c r="PSA182" s="133"/>
      <c r="PSB182" s="133"/>
      <c r="PSC182" s="133"/>
      <c r="PSD182" s="133"/>
      <c r="PSE182" s="133"/>
      <c r="PSF182" s="133"/>
      <c r="PSG182" s="133"/>
      <c r="PSH182" s="133"/>
      <c r="PSI182" s="133"/>
      <c r="PSJ182" s="133"/>
      <c r="PSK182" s="133"/>
      <c r="PSL182" s="133"/>
      <c r="PSM182" s="133"/>
      <c r="PSN182" s="133"/>
      <c r="PSO182" s="133"/>
      <c r="PSP182" s="133"/>
      <c r="PSQ182" s="133"/>
      <c r="PSR182" s="133"/>
      <c r="PSS182" s="133"/>
      <c r="PST182" s="133"/>
      <c r="PSU182" s="133"/>
      <c r="PSV182" s="133"/>
      <c r="PSW182" s="133"/>
      <c r="PSX182" s="133"/>
      <c r="PSY182" s="133"/>
      <c r="PSZ182" s="133"/>
      <c r="PTA182" s="133"/>
      <c r="PTB182" s="133"/>
      <c r="PTC182" s="133"/>
      <c r="PTD182" s="133"/>
      <c r="PTE182" s="133"/>
      <c r="PTF182" s="133"/>
      <c r="PTG182" s="133"/>
      <c r="PTH182" s="133"/>
      <c r="PTI182" s="133"/>
      <c r="PTJ182" s="133"/>
      <c r="PTK182" s="133"/>
      <c r="PTL182" s="133"/>
      <c r="PTM182" s="133"/>
      <c r="PTN182" s="133"/>
      <c r="PTO182" s="133"/>
      <c r="PTP182" s="133"/>
      <c r="PTQ182" s="133"/>
      <c r="PTR182" s="133"/>
      <c r="PTS182" s="133"/>
      <c r="PTT182" s="133"/>
      <c r="PTU182" s="133"/>
      <c r="PTV182" s="133"/>
      <c r="PTW182" s="133"/>
      <c r="PTX182" s="133"/>
      <c r="PTY182" s="133"/>
      <c r="PTZ182" s="133"/>
      <c r="PUA182" s="133"/>
      <c r="PUB182" s="133"/>
      <c r="PUC182" s="133"/>
      <c r="PUD182" s="133"/>
      <c r="PUE182" s="133"/>
      <c r="PUF182" s="133"/>
      <c r="PUG182" s="133"/>
      <c r="PUH182" s="133"/>
      <c r="PUI182" s="133"/>
      <c r="PUJ182" s="133"/>
      <c r="PUK182" s="133"/>
      <c r="PUL182" s="133"/>
      <c r="PUM182" s="133"/>
      <c r="PUN182" s="133"/>
      <c r="PUO182" s="133"/>
      <c r="PUP182" s="133"/>
      <c r="PUQ182" s="133"/>
      <c r="PUR182" s="133"/>
      <c r="PUS182" s="133"/>
      <c r="PUT182" s="133"/>
      <c r="PUU182" s="133"/>
      <c r="PUV182" s="133"/>
      <c r="PUW182" s="133"/>
      <c r="PUX182" s="133"/>
      <c r="PUY182" s="133"/>
      <c r="PUZ182" s="133"/>
      <c r="PVA182" s="133"/>
      <c r="PVB182" s="133"/>
      <c r="PVC182" s="133"/>
      <c r="PVD182" s="133"/>
      <c r="PVE182" s="133"/>
      <c r="PVF182" s="133"/>
      <c r="PVG182" s="133"/>
      <c r="PVH182" s="133"/>
      <c r="PVI182" s="133"/>
      <c r="PVJ182" s="133"/>
      <c r="PVK182" s="133"/>
      <c r="PVL182" s="133"/>
      <c r="PVM182" s="133"/>
      <c r="PVN182" s="133"/>
      <c r="PVO182" s="133"/>
      <c r="PVP182" s="133"/>
      <c r="PVQ182" s="133"/>
      <c r="PVR182" s="133"/>
      <c r="PVS182" s="133"/>
      <c r="PVT182" s="133"/>
      <c r="PVU182" s="133"/>
      <c r="PVV182" s="133"/>
      <c r="PVW182" s="133"/>
      <c r="PVX182" s="133"/>
      <c r="PVY182" s="133"/>
      <c r="PVZ182" s="133"/>
      <c r="PWA182" s="133"/>
      <c r="PWB182" s="133"/>
      <c r="PWC182" s="133"/>
      <c r="PWD182" s="133"/>
      <c r="PWE182" s="133"/>
      <c r="PWF182" s="133"/>
      <c r="PWG182" s="133"/>
      <c r="PWH182" s="133"/>
      <c r="PWI182" s="133"/>
      <c r="PWJ182" s="133"/>
      <c r="PWK182" s="133"/>
      <c r="PWL182" s="133"/>
      <c r="PWM182" s="133"/>
      <c r="PWN182" s="133"/>
      <c r="PWO182" s="133"/>
      <c r="PWP182" s="133"/>
      <c r="PWQ182" s="133"/>
      <c r="PWR182" s="133"/>
      <c r="PWS182" s="133"/>
      <c r="PWT182" s="133"/>
      <c r="PWU182" s="133"/>
      <c r="PWV182" s="133"/>
      <c r="PWW182" s="133"/>
      <c r="PWX182" s="133"/>
      <c r="PWY182" s="133"/>
      <c r="PWZ182" s="133"/>
      <c r="PXA182" s="133"/>
      <c r="PXB182" s="133"/>
      <c r="PXC182" s="133"/>
      <c r="PXD182" s="133"/>
      <c r="PXE182" s="133"/>
      <c r="PXF182" s="133"/>
      <c r="PXG182" s="133"/>
      <c r="PXH182" s="133"/>
      <c r="PXI182" s="133"/>
      <c r="PXJ182" s="133"/>
      <c r="PXK182" s="133"/>
      <c r="PXL182" s="133"/>
      <c r="PXM182" s="133"/>
      <c r="PXN182" s="133"/>
      <c r="PXO182" s="133"/>
      <c r="PXP182" s="133"/>
      <c r="PXQ182" s="133"/>
      <c r="PXR182" s="133"/>
      <c r="PXS182" s="133"/>
      <c r="PXT182" s="133"/>
      <c r="PXU182" s="133"/>
      <c r="PXV182" s="133"/>
      <c r="PXW182" s="133"/>
      <c r="PXX182" s="133"/>
      <c r="PXY182" s="133"/>
      <c r="PXZ182" s="133"/>
      <c r="PYA182" s="133"/>
      <c r="PYB182" s="133"/>
      <c r="PYC182" s="133"/>
      <c r="PYD182" s="133"/>
      <c r="PYE182" s="133"/>
      <c r="PYF182" s="133"/>
      <c r="PYG182" s="133"/>
      <c r="PYH182" s="133"/>
      <c r="PYI182" s="133"/>
      <c r="PYJ182" s="133"/>
      <c r="PYK182" s="133"/>
      <c r="PYL182" s="133"/>
      <c r="PYM182" s="133"/>
      <c r="PYN182" s="133"/>
      <c r="PYO182" s="133"/>
      <c r="PYP182" s="133"/>
      <c r="PYQ182" s="133"/>
      <c r="PYR182" s="133"/>
      <c r="PYS182" s="133"/>
      <c r="PYT182" s="133"/>
      <c r="PYU182" s="133"/>
      <c r="PYV182" s="133"/>
      <c r="PYW182" s="133"/>
      <c r="PYX182" s="133"/>
      <c r="PYY182" s="133"/>
      <c r="PYZ182" s="133"/>
      <c r="PZA182" s="133"/>
      <c r="PZB182" s="133"/>
      <c r="PZC182" s="133"/>
      <c r="PZD182" s="133"/>
      <c r="PZE182" s="133"/>
      <c r="PZF182" s="133"/>
      <c r="PZG182" s="133"/>
      <c r="PZH182" s="133"/>
      <c r="PZI182" s="133"/>
      <c r="PZJ182" s="133"/>
      <c r="PZK182" s="133"/>
      <c r="PZL182" s="133"/>
      <c r="PZM182" s="133"/>
      <c r="PZN182" s="133"/>
      <c r="PZO182" s="133"/>
      <c r="PZP182" s="133"/>
      <c r="PZQ182" s="133"/>
      <c r="PZR182" s="133"/>
      <c r="PZS182" s="133"/>
      <c r="PZT182" s="133"/>
      <c r="PZU182" s="133"/>
      <c r="PZV182" s="133"/>
      <c r="PZW182" s="133"/>
      <c r="PZX182" s="133"/>
      <c r="PZY182" s="133"/>
      <c r="PZZ182" s="133"/>
      <c r="QAA182" s="133"/>
      <c r="QAB182" s="133"/>
      <c r="QAC182" s="133"/>
      <c r="QAD182" s="133"/>
      <c r="QAE182" s="133"/>
      <c r="QAF182" s="133"/>
      <c r="QAG182" s="133"/>
      <c r="QAH182" s="133"/>
      <c r="QAI182" s="133"/>
      <c r="QAJ182" s="133"/>
      <c r="QAK182" s="133"/>
      <c r="QAL182" s="133"/>
      <c r="QAM182" s="133"/>
      <c r="QAN182" s="133"/>
      <c r="QAO182" s="133"/>
      <c r="QAP182" s="133"/>
      <c r="QAQ182" s="133"/>
      <c r="QAR182" s="133"/>
      <c r="QAS182" s="133"/>
      <c r="QAT182" s="133"/>
      <c r="QAU182" s="133"/>
      <c r="QAV182" s="133"/>
      <c r="QAW182" s="133"/>
      <c r="QAX182" s="133"/>
      <c r="QAY182" s="133"/>
      <c r="QAZ182" s="133"/>
      <c r="QBA182" s="133"/>
      <c r="QBB182" s="133"/>
      <c r="QBC182" s="133"/>
      <c r="QBD182" s="133"/>
      <c r="QBE182" s="133"/>
      <c r="QBF182" s="133"/>
      <c r="QBG182" s="133"/>
      <c r="QBH182" s="133"/>
      <c r="QBI182" s="133"/>
      <c r="QBJ182" s="133"/>
      <c r="QBK182" s="133"/>
      <c r="QBL182" s="133"/>
      <c r="QBM182" s="133"/>
      <c r="QBN182" s="133"/>
      <c r="QBO182" s="133"/>
      <c r="QBP182" s="133"/>
      <c r="QBQ182" s="133"/>
      <c r="QBR182" s="133"/>
      <c r="QBS182" s="133"/>
      <c r="QBT182" s="133"/>
      <c r="QBU182" s="133"/>
      <c r="QBV182" s="133"/>
      <c r="QBW182" s="133"/>
      <c r="QBX182" s="133"/>
      <c r="QBY182" s="133"/>
      <c r="QBZ182" s="133"/>
      <c r="QCA182" s="133"/>
      <c r="QCB182" s="133"/>
      <c r="QCC182" s="133"/>
      <c r="QCD182" s="133"/>
      <c r="QCE182" s="133"/>
      <c r="QCF182" s="133"/>
      <c r="QCG182" s="133"/>
      <c r="QCH182" s="133"/>
      <c r="QCI182" s="133"/>
      <c r="QCJ182" s="133"/>
      <c r="QCK182" s="133"/>
      <c r="QCL182" s="133"/>
      <c r="QCM182" s="133"/>
      <c r="QCN182" s="133"/>
      <c r="QCO182" s="133"/>
      <c r="QCP182" s="133"/>
      <c r="QCQ182" s="133"/>
      <c r="QCR182" s="133"/>
      <c r="QCS182" s="133"/>
      <c r="QCT182" s="133"/>
      <c r="QCU182" s="133"/>
      <c r="QCV182" s="133"/>
      <c r="QCW182" s="133"/>
      <c r="QCX182" s="133"/>
      <c r="QCY182" s="133"/>
      <c r="QCZ182" s="133"/>
      <c r="QDA182" s="133"/>
      <c r="QDB182" s="133"/>
      <c r="QDC182" s="133"/>
      <c r="QDD182" s="133"/>
      <c r="QDE182" s="133"/>
      <c r="QDF182" s="133"/>
      <c r="QDG182" s="133"/>
      <c r="QDH182" s="133"/>
      <c r="QDI182" s="133"/>
      <c r="QDJ182" s="133"/>
      <c r="QDK182" s="133"/>
      <c r="QDL182" s="133"/>
      <c r="QDM182" s="133"/>
      <c r="QDN182" s="133"/>
      <c r="QDO182" s="133"/>
      <c r="QDP182" s="133"/>
      <c r="QDQ182" s="133"/>
      <c r="QDR182" s="133"/>
      <c r="QDS182" s="133"/>
      <c r="QDT182" s="133"/>
      <c r="QDU182" s="133"/>
      <c r="QDV182" s="133"/>
      <c r="QDW182" s="133"/>
      <c r="QDX182" s="133"/>
      <c r="QDY182" s="133"/>
      <c r="QDZ182" s="133"/>
      <c r="QEA182" s="133"/>
      <c r="QEB182" s="133"/>
      <c r="QEC182" s="133"/>
      <c r="QED182" s="133"/>
      <c r="QEE182" s="133"/>
      <c r="QEF182" s="133"/>
      <c r="QEG182" s="133"/>
      <c r="QEH182" s="133"/>
      <c r="QEI182" s="133"/>
      <c r="QEJ182" s="133"/>
      <c r="QEK182" s="133"/>
      <c r="QEL182" s="133"/>
      <c r="QEM182" s="133"/>
      <c r="QEN182" s="133"/>
      <c r="QEO182" s="133"/>
      <c r="QEP182" s="133"/>
      <c r="QEQ182" s="133"/>
      <c r="QER182" s="133"/>
      <c r="QES182" s="133"/>
      <c r="QET182" s="133"/>
      <c r="QEU182" s="133"/>
      <c r="QEV182" s="133"/>
      <c r="QEW182" s="133"/>
      <c r="QEX182" s="133"/>
      <c r="QEY182" s="133"/>
      <c r="QEZ182" s="133"/>
      <c r="QFA182" s="133"/>
      <c r="QFB182" s="133"/>
      <c r="QFC182" s="133"/>
      <c r="QFD182" s="133"/>
      <c r="QFE182" s="133"/>
      <c r="QFF182" s="133"/>
      <c r="QFG182" s="133"/>
      <c r="QFH182" s="133"/>
      <c r="QFI182" s="133"/>
      <c r="QFJ182" s="133"/>
      <c r="QFK182" s="133"/>
      <c r="QFL182" s="133"/>
      <c r="QFM182" s="133"/>
      <c r="QFN182" s="133"/>
      <c r="QFO182" s="133"/>
      <c r="QFP182" s="133"/>
      <c r="QFQ182" s="133"/>
      <c r="QFR182" s="133"/>
      <c r="QFS182" s="133"/>
      <c r="QFT182" s="133"/>
      <c r="QFU182" s="133"/>
      <c r="QFV182" s="133"/>
      <c r="QFW182" s="133"/>
      <c r="QFX182" s="133"/>
      <c r="QFY182" s="133"/>
      <c r="QFZ182" s="133"/>
      <c r="QGA182" s="133"/>
      <c r="QGB182" s="133"/>
      <c r="QGC182" s="133"/>
      <c r="QGD182" s="133"/>
      <c r="QGE182" s="133"/>
      <c r="QGF182" s="133"/>
      <c r="QGG182" s="133"/>
      <c r="QGH182" s="133"/>
      <c r="QGI182" s="133"/>
      <c r="QGJ182" s="133"/>
      <c r="QGK182" s="133"/>
      <c r="QGL182" s="133"/>
      <c r="QGM182" s="133"/>
      <c r="QGN182" s="133"/>
      <c r="QGO182" s="133"/>
      <c r="QGP182" s="133"/>
      <c r="QGQ182" s="133"/>
      <c r="QGR182" s="133"/>
      <c r="QGS182" s="133"/>
      <c r="QGT182" s="133"/>
      <c r="QGU182" s="133"/>
      <c r="QGV182" s="133"/>
      <c r="QGW182" s="133"/>
      <c r="QGX182" s="133"/>
      <c r="QGY182" s="133"/>
      <c r="QGZ182" s="133"/>
      <c r="QHA182" s="133"/>
      <c r="QHB182" s="133"/>
      <c r="QHC182" s="133"/>
      <c r="QHD182" s="133"/>
      <c r="QHE182" s="133"/>
      <c r="QHF182" s="133"/>
      <c r="QHG182" s="133"/>
      <c r="QHH182" s="133"/>
      <c r="QHI182" s="133"/>
      <c r="QHJ182" s="133"/>
      <c r="QHK182" s="133"/>
      <c r="QHL182" s="133"/>
      <c r="QHM182" s="133"/>
      <c r="QHN182" s="133"/>
      <c r="QHO182" s="133"/>
      <c r="QHP182" s="133"/>
      <c r="QHQ182" s="133"/>
      <c r="QHR182" s="133"/>
      <c r="QHS182" s="133"/>
      <c r="QHT182" s="133"/>
      <c r="QHU182" s="133"/>
      <c r="QHV182" s="133"/>
      <c r="QHW182" s="133"/>
      <c r="QHX182" s="133"/>
      <c r="QHY182" s="133"/>
      <c r="QHZ182" s="133"/>
      <c r="QIA182" s="133"/>
      <c r="QIB182" s="133"/>
      <c r="QIC182" s="133"/>
      <c r="QID182" s="133"/>
      <c r="QIE182" s="133"/>
      <c r="QIF182" s="133"/>
      <c r="QIG182" s="133"/>
      <c r="QIH182" s="133"/>
      <c r="QII182" s="133"/>
      <c r="QIJ182" s="133"/>
      <c r="QIK182" s="133"/>
      <c r="QIL182" s="133"/>
      <c r="QIM182" s="133"/>
      <c r="QIN182" s="133"/>
      <c r="QIO182" s="133"/>
      <c r="QIP182" s="133"/>
      <c r="QIQ182" s="133"/>
      <c r="QIR182" s="133"/>
      <c r="QIS182" s="133"/>
      <c r="QIT182" s="133"/>
      <c r="QIU182" s="133"/>
      <c r="QIV182" s="133"/>
      <c r="QIW182" s="133"/>
      <c r="QIX182" s="133"/>
      <c r="QIY182" s="133"/>
      <c r="QIZ182" s="133"/>
      <c r="QJA182" s="133"/>
      <c r="QJB182" s="133"/>
      <c r="QJC182" s="133"/>
      <c r="QJD182" s="133"/>
      <c r="QJE182" s="133"/>
      <c r="QJF182" s="133"/>
      <c r="QJG182" s="133"/>
      <c r="QJH182" s="133"/>
      <c r="QJI182" s="133"/>
      <c r="QJJ182" s="133"/>
      <c r="QJK182" s="133"/>
      <c r="QJL182" s="133"/>
      <c r="QJM182" s="133"/>
      <c r="QJN182" s="133"/>
      <c r="QJO182" s="133"/>
      <c r="QJP182" s="133"/>
      <c r="QJQ182" s="133"/>
      <c r="QJR182" s="133"/>
      <c r="QJS182" s="133"/>
      <c r="QJT182" s="133"/>
      <c r="QJU182" s="133"/>
      <c r="QJV182" s="133"/>
      <c r="QJW182" s="133"/>
      <c r="QJX182" s="133"/>
      <c r="QJY182" s="133"/>
      <c r="QJZ182" s="133"/>
      <c r="QKA182" s="133"/>
      <c r="QKB182" s="133"/>
      <c r="QKC182" s="133"/>
      <c r="QKD182" s="133"/>
      <c r="QKE182" s="133"/>
      <c r="QKF182" s="133"/>
      <c r="QKG182" s="133"/>
      <c r="QKH182" s="133"/>
      <c r="QKI182" s="133"/>
      <c r="QKJ182" s="133"/>
      <c r="QKK182" s="133"/>
      <c r="QKL182" s="133"/>
      <c r="QKM182" s="133"/>
      <c r="QKN182" s="133"/>
      <c r="QKO182" s="133"/>
      <c r="QKP182" s="133"/>
      <c r="QKQ182" s="133"/>
      <c r="QKR182" s="133"/>
      <c r="QKS182" s="133"/>
      <c r="QKT182" s="133"/>
      <c r="QKU182" s="133"/>
      <c r="QKV182" s="133"/>
      <c r="QKW182" s="133"/>
      <c r="QKX182" s="133"/>
      <c r="QKY182" s="133"/>
      <c r="QKZ182" s="133"/>
      <c r="QLA182" s="133"/>
      <c r="QLB182" s="133"/>
      <c r="QLC182" s="133"/>
      <c r="QLD182" s="133"/>
      <c r="QLE182" s="133"/>
      <c r="QLF182" s="133"/>
      <c r="QLG182" s="133"/>
      <c r="QLH182" s="133"/>
      <c r="QLI182" s="133"/>
      <c r="QLJ182" s="133"/>
      <c r="QLK182" s="133"/>
      <c r="QLL182" s="133"/>
      <c r="QLM182" s="133"/>
      <c r="QLN182" s="133"/>
      <c r="QLO182" s="133"/>
      <c r="QLP182" s="133"/>
      <c r="QLQ182" s="133"/>
      <c r="QLR182" s="133"/>
      <c r="QLS182" s="133"/>
      <c r="QLT182" s="133"/>
      <c r="QLU182" s="133"/>
      <c r="QLV182" s="133"/>
      <c r="QLW182" s="133"/>
      <c r="QLX182" s="133"/>
      <c r="QLY182" s="133"/>
      <c r="QLZ182" s="133"/>
      <c r="QMA182" s="133"/>
      <c r="QMB182" s="133"/>
      <c r="QMC182" s="133"/>
      <c r="QMD182" s="133"/>
      <c r="QME182" s="133"/>
      <c r="QMF182" s="133"/>
      <c r="QMG182" s="133"/>
      <c r="QMH182" s="133"/>
      <c r="QMI182" s="133"/>
      <c r="QMJ182" s="133"/>
      <c r="QMK182" s="133"/>
      <c r="QML182" s="133"/>
      <c r="QMM182" s="133"/>
      <c r="QMN182" s="133"/>
      <c r="QMO182" s="133"/>
      <c r="QMP182" s="133"/>
      <c r="QMQ182" s="133"/>
      <c r="QMR182" s="133"/>
      <c r="QMS182" s="133"/>
      <c r="QMT182" s="133"/>
      <c r="QMU182" s="133"/>
      <c r="QMV182" s="133"/>
      <c r="QMW182" s="133"/>
      <c r="QMX182" s="133"/>
      <c r="QMY182" s="133"/>
      <c r="QMZ182" s="133"/>
      <c r="QNA182" s="133"/>
      <c r="QNB182" s="133"/>
      <c r="QNC182" s="133"/>
      <c r="QND182" s="133"/>
      <c r="QNE182" s="133"/>
      <c r="QNF182" s="133"/>
      <c r="QNG182" s="133"/>
      <c r="QNH182" s="133"/>
      <c r="QNI182" s="133"/>
      <c r="QNJ182" s="133"/>
      <c r="QNK182" s="133"/>
      <c r="QNL182" s="133"/>
      <c r="QNM182" s="133"/>
      <c r="QNN182" s="133"/>
      <c r="QNO182" s="133"/>
      <c r="QNP182" s="133"/>
      <c r="QNQ182" s="133"/>
      <c r="QNR182" s="133"/>
      <c r="QNS182" s="133"/>
      <c r="QNT182" s="133"/>
      <c r="QNU182" s="133"/>
      <c r="QNV182" s="133"/>
      <c r="QNW182" s="133"/>
      <c r="QNX182" s="133"/>
      <c r="QNY182" s="133"/>
      <c r="QNZ182" s="133"/>
      <c r="QOA182" s="133"/>
      <c r="QOB182" s="133"/>
      <c r="QOC182" s="133"/>
      <c r="QOD182" s="133"/>
      <c r="QOE182" s="133"/>
      <c r="QOF182" s="133"/>
      <c r="QOG182" s="133"/>
      <c r="QOH182" s="133"/>
      <c r="QOI182" s="133"/>
      <c r="QOJ182" s="133"/>
      <c r="QOK182" s="133"/>
      <c r="QOL182" s="133"/>
      <c r="QOM182" s="133"/>
      <c r="QON182" s="133"/>
      <c r="QOO182" s="133"/>
      <c r="QOP182" s="133"/>
      <c r="QOQ182" s="133"/>
      <c r="QOR182" s="133"/>
      <c r="QOS182" s="133"/>
      <c r="QOT182" s="133"/>
      <c r="QOU182" s="133"/>
      <c r="QOV182" s="133"/>
      <c r="QOW182" s="133"/>
      <c r="QOX182" s="133"/>
      <c r="QOY182" s="133"/>
      <c r="QOZ182" s="133"/>
      <c r="QPA182" s="133"/>
      <c r="QPB182" s="133"/>
      <c r="QPC182" s="133"/>
      <c r="QPD182" s="133"/>
      <c r="QPE182" s="133"/>
      <c r="QPF182" s="133"/>
      <c r="QPG182" s="133"/>
      <c r="QPH182" s="133"/>
      <c r="QPI182" s="133"/>
      <c r="QPJ182" s="133"/>
      <c r="QPK182" s="133"/>
      <c r="QPL182" s="133"/>
      <c r="QPM182" s="133"/>
      <c r="QPN182" s="133"/>
      <c r="QPO182" s="133"/>
      <c r="QPP182" s="133"/>
      <c r="QPQ182" s="133"/>
      <c r="QPR182" s="133"/>
      <c r="QPS182" s="133"/>
      <c r="QPT182" s="133"/>
      <c r="QPU182" s="133"/>
      <c r="QPV182" s="133"/>
      <c r="QPW182" s="133"/>
      <c r="QPX182" s="133"/>
      <c r="QPY182" s="133"/>
      <c r="QPZ182" s="133"/>
      <c r="QQA182" s="133"/>
      <c r="QQB182" s="133"/>
      <c r="QQC182" s="133"/>
      <c r="QQD182" s="133"/>
      <c r="QQE182" s="133"/>
      <c r="QQF182" s="133"/>
      <c r="QQG182" s="133"/>
      <c r="QQH182" s="133"/>
      <c r="QQI182" s="133"/>
      <c r="QQJ182" s="133"/>
      <c r="QQK182" s="133"/>
      <c r="QQL182" s="133"/>
      <c r="QQM182" s="133"/>
      <c r="QQN182" s="133"/>
      <c r="QQO182" s="133"/>
      <c r="QQP182" s="133"/>
      <c r="QQQ182" s="133"/>
      <c r="QQR182" s="133"/>
      <c r="QQS182" s="133"/>
      <c r="QQT182" s="133"/>
      <c r="QQU182" s="133"/>
      <c r="QQV182" s="133"/>
      <c r="QQW182" s="133"/>
      <c r="QQX182" s="133"/>
      <c r="QQY182" s="133"/>
      <c r="QQZ182" s="133"/>
      <c r="QRA182" s="133"/>
      <c r="QRB182" s="133"/>
      <c r="QRC182" s="133"/>
      <c r="QRD182" s="133"/>
      <c r="QRE182" s="133"/>
      <c r="QRF182" s="133"/>
      <c r="QRG182" s="133"/>
      <c r="QRH182" s="133"/>
      <c r="QRI182" s="133"/>
      <c r="QRJ182" s="133"/>
      <c r="QRK182" s="133"/>
      <c r="QRL182" s="133"/>
      <c r="QRM182" s="133"/>
      <c r="QRN182" s="133"/>
      <c r="QRO182" s="133"/>
      <c r="QRP182" s="133"/>
      <c r="QRQ182" s="133"/>
      <c r="QRR182" s="133"/>
      <c r="QRS182" s="133"/>
      <c r="QRT182" s="133"/>
      <c r="QRU182" s="133"/>
      <c r="QRV182" s="133"/>
      <c r="QRW182" s="133"/>
      <c r="QRX182" s="133"/>
      <c r="QRY182" s="133"/>
      <c r="QRZ182" s="133"/>
      <c r="QSA182" s="133"/>
      <c r="QSB182" s="133"/>
      <c r="QSC182" s="133"/>
      <c r="QSD182" s="133"/>
      <c r="QSE182" s="133"/>
      <c r="QSF182" s="133"/>
      <c r="QSG182" s="133"/>
      <c r="QSH182" s="133"/>
      <c r="QSI182" s="133"/>
      <c r="QSJ182" s="133"/>
      <c r="QSK182" s="133"/>
      <c r="QSL182" s="133"/>
      <c r="QSM182" s="133"/>
      <c r="QSN182" s="133"/>
      <c r="QSO182" s="133"/>
      <c r="QSP182" s="133"/>
      <c r="QSQ182" s="133"/>
      <c r="QSR182" s="133"/>
      <c r="QSS182" s="133"/>
      <c r="QST182" s="133"/>
      <c r="QSU182" s="133"/>
      <c r="QSV182" s="133"/>
      <c r="QSW182" s="133"/>
      <c r="QSX182" s="133"/>
      <c r="QSY182" s="133"/>
      <c r="QSZ182" s="133"/>
      <c r="QTA182" s="133"/>
      <c r="QTB182" s="133"/>
      <c r="QTC182" s="133"/>
      <c r="QTD182" s="133"/>
      <c r="QTE182" s="133"/>
      <c r="QTF182" s="133"/>
      <c r="QTG182" s="133"/>
      <c r="QTH182" s="133"/>
      <c r="QTI182" s="133"/>
      <c r="QTJ182" s="133"/>
      <c r="QTK182" s="133"/>
      <c r="QTL182" s="133"/>
      <c r="QTM182" s="133"/>
      <c r="QTN182" s="133"/>
      <c r="QTO182" s="133"/>
      <c r="QTP182" s="133"/>
      <c r="QTQ182" s="133"/>
      <c r="QTR182" s="133"/>
      <c r="QTS182" s="133"/>
      <c r="QTT182" s="133"/>
      <c r="QTU182" s="133"/>
      <c r="QTV182" s="133"/>
      <c r="QTW182" s="133"/>
      <c r="QTX182" s="133"/>
      <c r="QTY182" s="133"/>
      <c r="QTZ182" s="133"/>
      <c r="QUA182" s="133"/>
      <c r="QUB182" s="133"/>
      <c r="QUC182" s="133"/>
      <c r="QUD182" s="133"/>
      <c r="QUE182" s="133"/>
      <c r="QUF182" s="133"/>
      <c r="QUG182" s="133"/>
      <c r="QUH182" s="133"/>
      <c r="QUI182" s="133"/>
      <c r="QUJ182" s="133"/>
      <c r="QUK182" s="133"/>
      <c r="QUL182" s="133"/>
      <c r="QUM182" s="133"/>
      <c r="QUN182" s="133"/>
      <c r="QUO182" s="133"/>
      <c r="QUP182" s="133"/>
      <c r="QUQ182" s="133"/>
      <c r="QUR182" s="133"/>
      <c r="QUS182" s="133"/>
      <c r="QUT182" s="133"/>
      <c r="QUU182" s="133"/>
      <c r="QUV182" s="133"/>
      <c r="QUW182" s="133"/>
      <c r="QUX182" s="133"/>
      <c r="QUY182" s="133"/>
      <c r="QUZ182" s="133"/>
      <c r="QVA182" s="133"/>
      <c r="QVB182" s="133"/>
      <c r="QVC182" s="133"/>
      <c r="QVD182" s="133"/>
      <c r="QVE182" s="133"/>
      <c r="QVF182" s="133"/>
      <c r="QVG182" s="133"/>
      <c r="QVH182" s="133"/>
      <c r="QVI182" s="133"/>
      <c r="QVJ182" s="133"/>
      <c r="QVK182" s="133"/>
      <c r="QVL182" s="133"/>
      <c r="QVM182" s="133"/>
      <c r="QVN182" s="133"/>
      <c r="QVO182" s="133"/>
      <c r="QVP182" s="133"/>
      <c r="QVQ182" s="133"/>
      <c r="QVR182" s="133"/>
      <c r="QVS182" s="133"/>
      <c r="QVT182" s="133"/>
      <c r="QVU182" s="133"/>
      <c r="QVV182" s="133"/>
      <c r="QVW182" s="133"/>
      <c r="QVX182" s="133"/>
      <c r="QVY182" s="133"/>
      <c r="QVZ182" s="133"/>
      <c r="QWA182" s="133"/>
      <c r="QWB182" s="133"/>
      <c r="QWC182" s="133"/>
      <c r="QWD182" s="133"/>
      <c r="QWE182" s="133"/>
      <c r="QWF182" s="133"/>
      <c r="QWG182" s="133"/>
      <c r="QWH182" s="133"/>
      <c r="QWI182" s="133"/>
      <c r="QWJ182" s="133"/>
      <c r="QWK182" s="133"/>
      <c r="QWL182" s="133"/>
      <c r="QWM182" s="133"/>
      <c r="QWN182" s="133"/>
      <c r="QWO182" s="133"/>
      <c r="QWP182" s="133"/>
      <c r="QWQ182" s="133"/>
      <c r="QWR182" s="133"/>
      <c r="QWS182" s="133"/>
      <c r="QWT182" s="133"/>
      <c r="QWU182" s="133"/>
      <c r="QWV182" s="133"/>
      <c r="QWW182" s="133"/>
      <c r="QWX182" s="133"/>
      <c r="QWY182" s="133"/>
      <c r="QWZ182" s="133"/>
      <c r="QXA182" s="133"/>
      <c r="QXB182" s="133"/>
      <c r="QXC182" s="133"/>
      <c r="QXD182" s="133"/>
      <c r="QXE182" s="133"/>
      <c r="QXF182" s="133"/>
      <c r="QXG182" s="133"/>
      <c r="QXH182" s="133"/>
      <c r="QXI182" s="133"/>
      <c r="QXJ182" s="133"/>
      <c r="QXK182" s="133"/>
      <c r="QXL182" s="133"/>
      <c r="QXM182" s="133"/>
      <c r="QXN182" s="133"/>
      <c r="QXO182" s="133"/>
      <c r="QXP182" s="133"/>
      <c r="QXQ182" s="133"/>
      <c r="QXR182" s="133"/>
      <c r="QXS182" s="133"/>
      <c r="QXT182" s="133"/>
      <c r="QXU182" s="133"/>
      <c r="QXV182" s="133"/>
      <c r="QXW182" s="133"/>
      <c r="QXX182" s="133"/>
      <c r="QXY182" s="133"/>
      <c r="QXZ182" s="133"/>
      <c r="QYA182" s="133"/>
      <c r="QYB182" s="133"/>
      <c r="QYC182" s="133"/>
      <c r="QYD182" s="133"/>
      <c r="QYE182" s="133"/>
      <c r="QYF182" s="133"/>
      <c r="QYG182" s="133"/>
      <c r="QYH182" s="133"/>
      <c r="QYI182" s="133"/>
      <c r="QYJ182" s="133"/>
      <c r="QYK182" s="133"/>
      <c r="QYL182" s="133"/>
      <c r="QYM182" s="133"/>
      <c r="QYN182" s="133"/>
      <c r="QYO182" s="133"/>
      <c r="QYP182" s="133"/>
      <c r="QYQ182" s="133"/>
      <c r="QYR182" s="133"/>
      <c r="QYS182" s="133"/>
      <c r="QYT182" s="133"/>
      <c r="QYU182" s="133"/>
      <c r="QYV182" s="133"/>
      <c r="QYW182" s="133"/>
      <c r="QYX182" s="133"/>
      <c r="QYY182" s="133"/>
      <c r="QYZ182" s="133"/>
      <c r="QZA182" s="133"/>
      <c r="QZB182" s="133"/>
      <c r="QZC182" s="133"/>
      <c r="QZD182" s="133"/>
      <c r="QZE182" s="133"/>
      <c r="QZF182" s="133"/>
      <c r="QZG182" s="133"/>
      <c r="QZH182" s="133"/>
      <c r="QZI182" s="133"/>
      <c r="QZJ182" s="133"/>
      <c r="QZK182" s="133"/>
      <c r="QZL182" s="133"/>
      <c r="QZM182" s="133"/>
      <c r="QZN182" s="133"/>
      <c r="QZO182" s="133"/>
      <c r="QZP182" s="133"/>
      <c r="QZQ182" s="133"/>
      <c r="QZR182" s="133"/>
      <c r="QZS182" s="133"/>
      <c r="QZT182" s="133"/>
      <c r="QZU182" s="133"/>
      <c r="QZV182" s="133"/>
      <c r="QZW182" s="133"/>
      <c r="QZX182" s="133"/>
      <c r="QZY182" s="133"/>
      <c r="QZZ182" s="133"/>
      <c r="RAA182" s="133"/>
      <c r="RAB182" s="133"/>
      <c r="RAC182" s="133"/>
      <c r="RAD182" s="133"/>
      <c r="RAE182" s="133"/>
      <c r="RAF182" s="133"/>
      <c r="RAG182" s="133"/>
      <c r="RAH182" s="133"/>
      <c r="RAI182" s="133"/>
      <c r="RAJ182" s="133"/>
      <c r="RAK182" s="133"/>
      <c r="RAL182" s="133"/>
      <c r="RAM182" s="133"/>
      <c r="RAN182" s="133"/>
      <c r="RAO182" s="133"/>
      <c r="RAP182" s="133"/>
      <c r="RAQ182" s="133"/>
      <c r="RAR182" s="133"/>
      <c r="RAS182" s="133"/>
      <c r="RAT182" s="133"/>
      <c r="RAU182" s="133"/>
      <c r="RAV182" s="133"/>
      <c r="RAW182" s="133"/>
      <c r="RAX182" s="133"/>
      <c r="RAY182" s="133"/>
      <c r="RAZ182" s="133"/>
      <c r="RBA182" s="133"/>
      <c r="RBB182" s="133"/>
      <c r="RBC182" s="133"/>
      <c r="RBD182" s="133"/>
      <c r="RBE182" s="133"/>
      <c r="RBF182" s="133"/>
      <c r="RBG182" s="133"/>
      <c r="RBH182" s="133"/>
      <c r="RBI182" s="133"/>
      <c r="RBJ182" s="133"/>
      <c r="RBK182" s="133"/>
      <c r="RBL182" s="133"/>
      <c r="RBM182" s="133"/>
      <c r="RBN182" s="133"/>
      <c r="RBO182" s="133"/>
      <c r="RBP182" s="133"/>
      <c r="RBQ182" s="133"/>
      <c r="RBR182" s="133"/>
      <c r="RBS182" s="133"/>
      <c r="RBT182" s="133"/>
      <c r="RBU182" s="133"/>
      <c r="RBV182" s="133"/>
      <c r="RBW182" s="133"/>
      <c r="RBX182" s="133"/>
      <c r="RBY182" s="133"/>
      <c r="RBZ182" s="133"/>
      <c r="RCA182" s="133"/>
      <c r="RCB182" s="133"/>
      <c r="RCC182" s="133"/>
      <c r="RCD182" s="133"/>
      <c r="RCE182" s="133"/>
      <c r="RCF182" s="133"/>
      <c r="RCG182" s="133"/>
      <c r="RCH182" s="133"/>
      <c r="RCI182" s="133"/>
      <c r="RCJ182" s="133"/>
      <c r="RCK182" s="133"/>
      <c r="RCL182" s="133"/>
      <c r="RCM182" s="133"/>
      <c r="RCN182" s="133"/>
      <c r="RCO182" s="133"/>
      <c r="RCP182" s="133"/>
      <c r="RCQ182" s="133"/>
      <c r="RCR182" s="133"/>
      <c r="RCS182" s="133"/>
      <c r="RCT182" s="133"/>
      <c r="RCU182" s="133"/>
      <c r="RCV182" s="133"/>
      <c r="RCW182" s="133"/>
      <c r="RCX182" s="133"/>
      <c r="RCY182" s="133"/>
      <c r="RCZ182" s="133"/>
      <c r="RDA182" s="133"/>
      <c r="RDB182" s="133"/>
      <c r="RDC182" s="133"/>
      <c r="RDD182" s="133"/>
      <c r="RDE182" s="133"/>
      <c r="RDF182" s="133"/>
      <c r="RDG182" s="133"/>
      <c r="RDH182" s="133"/>
      <c r="RDI182" s="133"/>
      <c r="RDJ182" s="133"/>
      <c r="RDK182" s="133"/>
      <c r="RDL182" s="133"/>
      <c r="RDM182" s="133"/>
      <c r="RDN182" s="133"/>
      <c r="RDO182" s="133"/>
      <c r="RDP182" s="133"/>
      <c r="RDQ182" s="133"/>
      <c r="RDR182" s="133"/>
      <c r="RDS182" s="133"/>
      <c r="RDT182" s="133"/>
      <c r="RDU182" s="133"/>
      <c r="RDV182" s="133"/>
      <c r="RDW182" s="133"/>
      <c r="RDX182" s="133"/>
      <c r="RDY182" s="133"/>
      <c r="RDZ182" s="133"/>
      <c r="REA182" s="133"/>
      <c r="REB182" s="133"/>
      <c r="REC182" s="133"/>
      <c r="RED182" s="133"/>
      <c r="REE182" s="133"/>
      <c r="REF182" s="133"/>
      <c r="REG182" s="133"/>
      <c r="REH182" s="133"/>
      <c r="REI182" s="133"/>
      <c r="REJ182" s="133"/>
      <c r="REK182" s="133"/>
      <c r="REL182" s="133"/>
      <c r="REM182" s="133"/>
      <c r="REN182" s="133"/>
      <c r="REO182" s="133"/>
      <c r="REP182" s="133"/>
      <c r="REQ182" s="133"/>
      <c r="RER182" s="133"/>
      <c r="RES182" s="133"/>
      <c r="RET182" s="133"/>
      <c r="REU182" s="133"/>
      <c r="REV182" s="133"/>
      <c r="REW182" s="133"/>
      <c r="REX182" s="133"/>
      <c r="REY182" s="133"/>
      <c r="REZ182" s="133"/>
      <c r="RFA182" s="133"/>
      <c r="RFB182" s="133"/>
      <c r="RFC182" s="133"/>
      <c r="RFD182" s="133"/>
      <c r="RFE182" s="133"/>
      <c r="RFF182" s="133"/>
      <c r="RFG182" s="133"/>
      <c r="RFH182" s="133"/>
      <c r="RFI182" s="133"/>
      <c r="RFJ182" s="133"/>
      <c r="RFK182" s="133"/>
      <c r="RFL182" s="133"/>
      <c r="RFM182" s="133"/>
      <c r="RFN182" s="133"/>
      <c r="RFO182" s="133"/>
      <c r="RFP182" s="133"/>
      <c r="RFQ182" s="133"/>
      <c r="RFR182" s="133"/>
      <c r="RFS182" s="133"/>
      <c r="RFT182" s="133"/>
      <c r="RFU182" s="133"/>
      <c r="RFV182" s="133"/>
      <c r="RFW182" s="133"/>
      <c r="RFX182" s="133"/>
      <c r="RFY182" s="133"/>
      <c r="RFZ182" s="133"/>
      <c r="RGA182" s="133"/>
      <c r="RGB182" s="133"/>
      <c r="RGC182" s="133"/>
      <c r="RGD182" s="133"/>
      <c r="RGE182" s="133"/>
      <c r="RGF182" s="133"/>
      <c r="RGG182" s="133"/>
      <c r="RGH182" s="133"/>
      <c r="RGI182" s="133"/>
      <c r="RGJ182" s="133"/>
      <c r="RGK182" s="133"/>
      <c r="RGL182" s="133"/>
      <c r="RGM182" s="133"/>
      <c r="RGN182" s="133"/>
      <c r="RGO182" s="133"/>
      <c r="RGP182" s="133"/>
      <c r="RGQ182" s="133"/>
      <c r="RGR182" s="133"/>
      <c r="RGS182" s="133"/>
      <c r="RGT182" s="133"/>
      <c r="RGU182" s="133"/>
      <c r="RGV182" s="133"/>
      <c r="RGW182" s="133"/>
      <c r="RGX182" s="133"/>
      <c r="RGY182" s="133"/>
      <c r="RGZ182" s="133"/>
      <c r="RHA182" s="133"/>
      <c r="RHB182" s="133"/>
      <c r="RHC182" s="133"/>
      <c r="RHD182" s="133"/>
      <c r="RHE182" s="133"/>
      <c r="RHF182" s="133"/>
      <c r="RHG182" s="133"/>
      <c r="RHH182" s="133"/>
      <c r="RHI182" s="133"/>
      <c r="RHJ182" s="133"/>
      <c r="RHK182" s="133"/>
      <c r="RHL182" s="133"/>
      <c r="RHM182" s="133"/>
      <c r="RHN182" s="133"/>
      <c r="RHO182" s="133"/>
      <c r="RHP182" s="133"/>
      <c r="RHQ182" s="133"/>
      <c r="RHR182" s="133"/>
      <c r="RHS182" s="133"/>
      <c r="RHT182" s="133"/>
      <c r="RHU182" s="133"/>
      <c r="RHV182" s="133"/>
      <c r="RHW182" s="133"/>
      <c r="RHX182" s="133"/>
      <c r="RHY182" s="133"/>
      <c r="RHZ182" s="133"/>
      <c r="RIA182" s="133"/>
      <c r="RIB182" s="133"/>
      <c r="RIC182" s="133"/>
      <c r="RID182" s="133"/>
      <c r="RIE182" s="133"/>
      <c r="RIF182" s="133"/>
      <c r="RIG182" s="133"/>
      <c r="RIH182" s="133"/>
      <c r="RII182" s="133"/>
      <c r="RIJ182" s="133"/>
      <c r="RIK182" s="133"/>
      <c r="RIL182" s="133"/>
      <c r="RIM182" s="133"/>
      <c r="RIN182" s="133"/>
      <c r="RIO182" s="133"/>
      <c r="RIP182" s="133"/>
      <c r="RIQ182" s="133"/>
      <c r="RIR182" s="133"/>
      <c r="RIS182" s="133"/>
      <c r="RIT182" s="133"/>
      <c r="RIU182" s="133"/>
      <c r="RIV182" s="133"/>
      <c r="RIW182" s="133"/>
      <c r="RIX182" s="133"/>
      <c r="RIY182" s="133"/>
      <c r="RIZ182" s="133"/>
      <c r="RJA182" s="133"/>
      <c r="RJB182" s="133"/>
      <c r="RJC182" s="133"/>
      <c r="RJD182" s="133"/>
      <c r="RJE182" s="133"/>
      <c r="RJF182" s="133"/>
      <c r="RJG182" s="133"/>
      <c r="RJH182" s="133"/>
      <c r="RJI182" s="133"/>
      <c r="RJJ182" s="133"/>
      <c r="RJK182" s="133"/>
      <c r="RJL182" s="133"/>
      <c r="RJM182" s="133"/>
      <c r="RJN182" s="133"/>
      <c r="RJO182" s="133"/>
      <c r="RJP182" s="133"/>
      <c r="RJQ182" s="133"/>
      <c r="RJR182" s="133"/>
      <c r="RJS182" s="133"/>
      <c r="RJT182" s="133"/>
      <c r="RJU182" s="133"/>
      <c r="RJV182" s="133"/>
      <c r="RJW182" s="133"/>
      <c r="RJX182" s="133"/>
      <c r="RJY182" s="133"/>
      <c r="RJZ182" s="133"/>
      <c r="RKA182" s="133"/>
      <c r="RKB182" s="133"/>
      <c r="RKC182" s="133"/>
      <c r="RKD182" s="133"/>
      <c r="RKE182" s="133"/>
      <c r="RKF182" s="133"/>
      <c r="RKG182" s="133"/>
      <c r="RKH182" s="133"/>
      <c r="RKI182" s="133"/>
      <c r="RKJ182" s="133"/>
      <c r="RKK182" s="133"/>
      <c r="RKL182" s="133"/>
      <c r="RKM182" s="133"/>
      <c r="RKN182" s="133"/>
      <c r="RKO182" s="133"/>
      <c r="RKP182" s="133"/>
      <c r="RKQ182" s="133"/>
      <c r="RKR182" s="133"/>
      <c r="RKS182" s="133"/>
      <c r="RKT182" s="133"/>
      <c r="RKU182" s="133"/>
      <c r="RKV182" s="133"/>
      <c r="RKW182" s="133"/>
      <c r="RKX182" s="133"/>
      <c r="RKY182" s="133"/>
      <c r="RKZ182" s="133"/>
      <c r="RLA182" s="133"/>
      <c r="RLB182" s="133"/>
      <c r="RLC182" s="133"/>
      <c r="RLD182" s="133"/>
      <c r="RLE182" s="133"/>
      <c r="RLF182" s="133"/>
      <c r="RLG182" s="133"/>
      <c r="RLH182" s="133"/>
      <c r="RLI182" s="133"/>
      <c r="RLJ182" s="133"/>
      <c r="RLK182" s="133"/>
      <c r="RLL182" s="133"/>
      <c r="RLM182" s="133"/>
      <c r="RLN182" s="133"/>
      <c r="RLO182" s="133"/>
      <c r="RLP182" s="133"/>
      <c r="RLQ182" s="133"/>
      <c r="RLR182" s="133"/>
      <c r="RLS182" s="133"/>
      <c r="RLT182" s="133"/>
      <c r="RLU182" s="133"/>
      <c r="RLV182" s="133"/>
      <c r="RLW182" s="133"/>
      <c r="RLX182" s="133"/>
      <c r="RLY182" s="133"/>
      <c r="RLZ182" s="133"/>
      <c r="RMA182" s="133"/>
      <c r="RMB182" s="133"/>
      <c r="RMC182" s="133"/>
      <c r="RMD182" s="133"/>
      <c r="RME182" s="133"/>
      <c r="RMF182" s="133"/>
      <c r="RMG182" s="133"/>
      <c r="RMH182" s="133"/>
      <c r="RMI182" s="133"/>
      <c r="RMJ182" s="133"/>
      <c r="RMK182" s="133"/>
      <c r="RML182" s="133"/>
      <c r="RMM182" s="133"/>
      <c r="RMN182" s="133"/>
      <c r="RMO182" s="133"/>
      <c r="RMP182" s="133"/>
      <c r="RMQ182" s="133"/>
      <c r="RMR182" s="133"/>
      <c r="RMS182" s="133"/>
      <c r="RMT182" s="133"/>
      <c r="RMU182" s="133"/>
      <c r="RMV182" s="133"/>
      <c r="RMW182" s="133"/>
      <c r="RMX182" s="133"/>
      <c r="RMY182" s="133"/>
      <c r="RMZ182" s="133"/>
      <c r="RNA182" s="133"/>
      <c r="RNB182" s="133"/>
      <c r="RNC182" s="133"/>
      <c r="RND182" s="133"/>
      <c r="RNE182" s="133"/>
      <c r="RNF182" s="133"/>
      <c r="RNG182" s="133"/>
      <c r="RNH182" s="133"/>
      <c r="RNI182" s="133"/>
      <c r="RNJ182" s="133"/>
      <c r="RNK182" s="133"/>
      <c r="RNL182" s="133"/>
      <c r="RNM182" s="133"/>
      <c r="RNN182" s="133"/>
      <c r="RNO182" s="133"/>
      <c r="RNP182" s="133"/>
      <c r="RNQ182" s="133"/>
      <c r="RNR182" s="133"/>
      <c r="RNS182" s="133"/>
      <c r="RNT182" s="133"/>
      <c r="RNU182" s="133"/>
      <c r="RNV182" s="133"/>
      <c r="RNW182" s="133"/>
      <c r="RNX182" s="133"/>
      <c r="RNY182" s="133"/>
      <c r="RNZ182" s="133"/>
      <c r="ROA182" s="133"/>
      <c r="ROB182" s="133"/>
      <c r="ROC182" s="133"/>
      <c r="ROD182" s="133"/>
      <c r="ROE182" s="133"/>
      <c r="ROF182" s="133"/>
      <c r="ROG182" s="133"/>
      <c r="ROH182" s="133"/>
      <c r="ROI182" s="133"/>
      <c r="ROJ182" s="133"/>
      <c r="ROK182" s="133"/>
      <c r="ROL182" s="133"/>
      <c r="ROM182" s="133"/>
      <c r="RON182" s="133"/>
      <c r="ROO182" s="133"/>
      <c r="ROP182" s="133"/>
      <c r="ROQ182" s="133"/>
      <c r="ROR182" s="133"/>
      <c r="ROS182" s="133"/>
      <c r="ROT182" s="133"/>
      <c r="ROU182" s="133"/>
      <c r="ROV182" s="133"/>
      <c r="ROW182" s="133"/>
      <c r="ROX182" s="133"/>
      <c r="ROY182" s="133"/>
      <c r="ROZ182" s="133"/>
      <c r="RPA182" s="133"/>
      <c r="RPB182" s="133"/>
      <c r="RPC182" s="133"/>
      <c r="RPD182" s="133"/>
      <c r="RPE182" s="133"/>
      <c r="RPF182" s="133"/>
      <c r="RPG182" s="133"/>
      <c r="RPH182" s="133"/>
      <c r="RPI182" s="133"/>
      <c r="RPJ182" s="133"/>
      <c r="RPK182" s="133"/>
      <c r="RPL182" s="133"/>
      <c r="RPM182" s="133"/>
      <c r="RPN182" s="133"/>
      <c r="RPO182" s="133"/>
      <c r="RPP182" s="133"/>
      <c r="RPQ182" s="133"/>
      <c r="RPR182" s="133"/>
      <c r="RPS182" s="133"/>
      <c r="RPT182" s="133"/>
      <c r="RPU182" s="133"/>
      <c r="RPV182" s="133"/>
      <c r="RPW182" s="133"/>
      <c r="RPX182" s="133"/>
      <c r="RPY182" s="133"/>
      <c r="RPZ182" s="133"/>
      <c r="RQA182" s="133"/>
      <c r="RQB182" s="133"/>
      <c r="RQC182" s="133"/>
      <c r="RQD182" s="133"/>
      <c r="RQE182" s="133"/>
      <c r="RQF182" s="133"/>
      <c r="RQG182" s="133"/>
      <c r="RQH182" s="133"/>
      <c r="RQI182" s="133"/>
      <c r="RQJ182" s="133"/>
      <c r="RQK182" s="133"/>
      <c r="RQL182" s="133"/>
      <c r="RQM182" s="133"/>
      <c r="RQN182" s="133"/>
      <c r="RQO182" s="133"/>
      <c r="RQP182" s="133"/>
      <c r="RQQ182" s="133"/>
      <c r="RQR182" s="133"/>
      <c r="RQS182" s="133"/>
      <c r="RQT182" s="133"/>
      <c r="RQU182" s="133"/>
      <c r="RQV182" s="133"/>
      <c r="RQW182" s="133"/>
      <c r="RQX182" s="133"/>
      <c r="RQY182" s="133"/>
      <c r="RQZ182" s="133"/>
      <c r="RRA182" s="133"/>
      <c r="RRB182" s="133"/>
      <c r="RRC182" s="133"/>
      <c r="RRD182" s="133"/>
      <c r="RRE182" s="133"/>
      <c r="RRF182" s="133"/>
      <c r="RRG182" s="133"/>
      <c r="RRH182" s="133"/>
      <c r="RRI182" s="133"/>
      <c r="RRJ182" s="133"/>
      <c r="RRK182" s="133"/>
      <c r="RRL182" s="133"/>
      <c r="RRM182" s="133"/>
      <c r="RRN182" s="133"/>
      <c r="RRO182" s="133"/>
      <c r="RRP182" s="133"/>
      <c r="RRQ182" s="133"/>
      <c r="RRR182" s="133"/>
      <c r="RRS182" s="133"/>
      <c r="RRT182" s="133"/>
      <c r="RRU182" s="133"/>
      <c r="RRV182" s="133"/>
      <c r="RRW182" s="133"/>
      <c r="RRX182" s="133"/>
      <c r="RRY182" s="133"/>
      <c r="RRZ182" s="133"/>
      <c r="RSA182" s="133"/>
      <c r="RSB182" s="133"/>
      <c r="RSC182" s="133"/>
      <c r="RSD182" s="133"/>
      <c r="RSE182" s="133"/>
      <c r="RSF182" s="133"/>
      <c r="RSG182" s="133"/>
      <c r="RSH182" s="133"/>
      <c r="RSI182" s="133"/>
      <c r="RSJ182" s="133"/>
      <c r="RSK182" s="133"/>
      <c r="RSL182" s="133"/>
      <c r="RSM182" s="133"/>
      <c r="RSN182" s="133"/>
      <c r="RSO182" s="133"/>
      <c r="RSP182" s="133"/>
      <c r="RSQ182" s="133"/>
      <c r="RSR182" s="133"/>
      <c r="RSS182" s="133"/>
      <c r="RST182" s="133"/>
      <c r="RSU182" s="133"/>
      <c r="RSV182" s="133"/>
      <c r="RSW182" s="133"/>
      <c r="RSX182" s="133"/>
      <c r="RSY182" s="133"/>
      <c r="RSZ182" s="133"/>
      <c r="RTA182" s="133"/>
      <c r="RTB182" s="133"/>
      <c r="RTC182" s="133"/>
      <c r="RTD182" s="133"/>
      <c r="RTE182" s="133"/>
      <c r="RTF182" s="133"/>
      <c r="RTG182" s="133"/>
      <c r="RTH182" s="133"/>
      <c r="RTI182" s="133"/>
      <c r="RTJ182" s="133"/>
      <c r="RTK182" s="133"/>
      <c r="RTL182" s="133"/>
      <c r="RTM182" s="133"/>
      <c r="RTN182" s="133"/>
      <c r="RTO182" s="133"/>
      <c r="RTP182" s="133"/>
      <c r="RTQ182" s="133"/>
      <c r="RTR182" s="133"/>
      <c r="RTS182" s="133"/>
      <c r="RTT182" s="133"/>
      <c r="RTU182" s="133"/>
      <c r="RTV182" s="133"/>
      <c r="RTW182" s="133"/>
      <c r="RTX182" s="133"/>
      <c r="RTY182" s="133"/>
      <c r="RTZ182" s="133"/>
      <c r="RUA182" s="133"/>
      <c r="RUB182" s="133"/>
      <c r="RUC182" s="133"/>
      <c r="RUD182" s="133"/>
      <c r="RUE182" s="133"/>
      <c r="RUF182" s="133"/>
      <c r="RUG182" s="133"/>
      <c r="RUH182" s="133"/>
      <c r="RUI182" s="133"/>
      <c r="RUJ182" s="133"/>
      <c r="RUK182" s="133"/>
      <c r="RUL182" s="133"/>
      <c r="RUM182" s="133"/>
      <c r="RUN182" s="133"/>
      <c r="RUO182" s="133"/>
      <c r="RUP182" s="133"/>
      <c r="RUQ182" s="133"/>
      <c r="RUR182" s="133"/>
      <c r="RUS182" s="133"/>
      <c r="RUT182" s="133"/>
      <c r="RUU182" s="133"/>
      <c r="RUV182" s="133"/>
      <c r="RUW182" s="133"/>
      <c r="RUX182" s="133"/>
      <c r="RUY182" s="133"/>
      <c r="RUZ182" s="133"/>
      <c r="RVA182" s="133"/>
      <c r="RVB182" s="133"/>
      <c r="RVC182" s="133"/>
      <c r="RVD182" s="133"/>
      <c r="RVE182" s="133"/>
      <c r="RVF182" s="133"/>
      <c r="RVG182" s="133"/>
      <c r="RVH182" s="133"/>
      <c r="RVI182" s="133"/>
      <c r="RVJ182" s="133"/>
      <c r="RVK182" s="133"/>
      <c r="RVL182" s="133"/>
      <c r="RVM182" s="133"/>
      <c r="RVN182" s="133"/>
      <c r="RVO182" s="133"/>
      <c r="RVP182" s="133"/>
      <c r="RVQ182" s="133"/>
      <c r="RVR182" s="133"/>
      <c r="RVS182" s="133"/>
      <c r="RVT182" s="133"/>
      <c r="RVU182" s="133"/>
      <c r="RVV182" s="133"/>
      <c r="RVW182" s="133"/>
      <c r="RVX182" s="133"/>
      <c r="RVY182" s="133"/>
      <c r="RVZ182" s="133"/>
      <c r="RWA182" s="133"/>
      <c r="RWB182" s="133"/>
      <c r="RWC182" s="133"/>
      <c r="RWD182" s="133"/>
      <c r="RWE182" s="133"/>
      <c r="RWF182" s="133"/>
      <c r="RWG182" s="133"/>
      <c r="RWH182" s="133"/>
      <c r="RWI182" s="133"/>
      <c r="RWJ182" s="133"/>
      <c r="RWK182" s="133"/>
      <c r="RWL182" s="133"/>
      <c r="RWM182" s="133"/>
      <c r="RWN182" s="133"/>
      <c r="RWO182" s="133"/>
      <c r="RWP182" s="133"/>
      <c r="RWQ182" s="133"/>
      <c r="RWR182" s="133"/>
      <c r="RWS182" s="133"/>
      <c r="RWT182" s="133"/>
      <c r="RWU182" s="133"/>
      <c r="RWV182" s="133"/>
      <c r="RWW182" s="133"/>
      <c r="RWX182" s="133"/>
      <c r="RWY182" s="133"/>
      <c r="RWZ182" s="133"/>
      <c r="RXA182" s="133"/>
      <c r="RXB182" s="133"/>
      <c r="RXC182" s="133"/>
      <c r="RXD182" s="133"/>
      <c r="RXE182" s="133"/>
      <c r="RXF182" s="133"/>
      <c r="RXG182" s="133"/>
      <c r="RXH182" s="133"/>
      <c r="RXI182" s="133"/>
      <c r="RXJ182" s="133"/>
      <c r="RXK182" s="133"/>
      <c r="RXL182" s="133"/>
      <c r="RXM182" s="133"/>
      <c r="RXN182" s="133"/>
      <c r="RXO182" s="133"/>
      <c r="RXP182" s="133"/>
      <c r="RXQ182" s="133"/>
      <c r="RXR182" s="133"/>
      <c r="RXS182" s="133"/>
      <c r="RXT182" s="133"/>
      <c r="RXU182" s="133"/>
      <c r="RXV182" s="133"/>
      <c r="RXW182" s="133"/>
      <c r="RXX182" s="133"/>
      <c r="RXY182" s="133"/>
      <c r="RXZ182" s="133"/>
      <c r="RYA182" s="133"/>
      <c r="RYB182" s="133"/>
      <c r="RYC182" s="133"/>
      <c r="RYD182" s="133"/>
      <c r="RYE182" s="133"/>
      <c r="RYF182" s="133"/>
      <c r="RYG182" s="133"/>
      <c r="RYH182" s="133"/>
      <c r="RYI182" s="133"/>
      <c r="RYJ182" s="133"/>
      <c r="RYK182" s="133"/>
      <c r="RYL182" s="133"/>
      <c r="RYM182" s="133"/>
      <c r="RYN182" s="133"/>
      <c r="RYO182" s="133"/>
      <c r="RYP182" s="133"/>
      <c r="RYQ182" s="133"/>
      <c r="RYR182" s="133"/>
      <c r="RYS182" s="133"/>
      <c r="RYT182" s="133"/>
      <c r="RYU182" s="133"/>
      <c r="RYV182" s="133"/>
      <c r="RYW182" s="133"/>
      <c r="RYX182" s="133"/>
      <c r="RYY182" s="133"/>
      <c r="RYZ182" s="133"/>
      <c r="RZA182" s="133"/>
      <c r="RZB182" s="133"/>
      <c r="RZC182" s="133"/>
      <c r="RZD182" s="133"/>
      <c r="RZE182" s="133"/>
      <c r="RZF182" s="133"/>
      <c r="RZG182" s="133"/>
      <c r="RZH182" s="133"/>
      <c r="RZI182" s="133"/>
      <c r="RZJ182" s="133"/>
      <c r="RZK182" s="133"/>
      <c r="RZL182" s="133"/>
      <c r="RZM182" s="133"/>
      <c r="RZN182" s="133"/>
      <c r="RZO182" s="133"/>
      <c r="RZP182" s="133"/>
      <c r="RZQ182" s="133"/>
      <c r="RZR182" s="133"/>
      <c r="RZS182" s="133"/>
      <c r="RZT182" s="133"/>
      <c r="RZU182" s="133"/>
      <c r="RZV182" s="133"/>
      <c r="RZW182" s="133"/>
      <c r="RZX182" s="133"/>
      <c r="RZY182" s="133"/>
      <c r="RZZ182" s="133"/>
      <c r="SAA182" s="133"/>
      <c r="SAB182" s="133"/>
      <c r="SAC182" s="133"/>
      <c r="SAD182" s="133"/>
      <c r="SAE182" s="133"/>
      <c r="SAF182" s="133"/>
      <c r="SAG182" s="133"/>
      <c r="SAH182" s="133"/>
      <c r="SAI182" s="133"/>
      <c r="SAJ182" s="133"/>
      <c r="SAK182" s="133"/>
      <c r="SAL182" s="133"/>
      <c r="SAM182" s="133"/>
      <c r="SAN182" s="133"/>
      <c r="SAO182" s="133"/>
      <c r="SAP182" s="133"/>
      <c r="SAQ182" s="133"/>
      <c r="SAR182" s="133"/>
      <c r="SAS182" s="133"/>
      <c r="SAT182" s="133"/>
      <c r="SAU182" s="133"/>
      <c r="SAV182" s="133"/>
      <c r="SAW182" s="133"/>
      <c r="SAX182" s="133"/>
      <c r="SAY182" s="133"/>
      <c r="SAZ182" s="133"/>
      <c r="SBA182" s="133"/>
      <c r="SBB182" s="133"/>
      <c r="SBC182" s="133"/>
      <c r="SBD182" s="133"/>
      <c r="SBE182" s="133"/>
      <c r="SBF182" s="133"/>
      <c r="SBG182" s="133"/>
      <c r="SBH182" s="133"/>
      <c r="SBI182" s="133"/>
      <c r="SBJ182" s="133"/>
      <c r="SBK182" s="133"/>
      <c r="SBL182" s="133"/>
      <c r="SBM182" s="133"/>
      <c r="SBN182" s="133"/>
      <c r="SBO182" s="133"/>
      <c r="SBP182" s="133"/>
      <c r="SBQ182" s="133"/>
      <c r="SBR182" s="133"/>
      <c r="SBS182" s="133"/>
      <c r="SBT182" s="133"/>
      <c r="SBU182" s="133"/>
      <c r="SBV182" s="133"/>
      <c r="SBW182" s="133"/>
      <c r="SBX182" s="133"/>
      <c r="SBY182" s="133"/>
      <c r="SBZ182" s="133"/>
      <c r="SCA182" s="133"/>
      <c r="SCB182" s="133"/>
      <c r="SCC182" s="133"/>
      <c r="SCD182" s="133"/>
      <c r="SCE182" s="133"/>
      <c r="SCF182" s="133"/>
      <c r="SCG182" s="133"/>
      <c r="SCH182" s="133"/>
      <c r="SCI182" s="133"/>
      <c r="SCJ182" s="133"/>
      <c r="SCK182" s="133"/>
      <c r="SCL182" s="133"/>
      <c r="SCM182" s="133"/>
      <c r="SCN182" s="133"/>
      <c r="SCO182" s="133"/>
      <c r="SCP182" s="133"/>
      <c r="SCQ182" s="133"/>
      <c r="SCR182" s="133"/>
      <c r="SCS182" s="133"/>
      <c r="SCT182" s="133"/>
      <c r="SCU182" s="133"/>
      <c r="SCV182" s="133"/>
      <c r="SCW182" s="133"/>
      <c r="SCX182" s="133"/>
      <c r="SCY182" s="133"/>
      <c r="SCZ182" s="133"/>
      <c r="SDA182" s="133"/>
      <c r="SDB182" s="133"/>
      <c r="SDC182" s="133"/>
      <c r="SDD182" s="133"/>
      <c r="SDE182" s="133"/>
      <c r="SDF182" s="133"/>
      <c r="SDG182" s="133"/>
      <c r="SDH182" s="133"/>
      <c r="SDI182" s="133"/>
      <c r="SDJ182" s="133"/>
      <c r="SDK182" s="133"/>
      <c r="SDL182" s="133"/>
      <c r="SDM182" s="133"/>
      <c r="SDN182" s="133"/>
      <c r="SDO182" s="133"/>
      <c r="SDP182" s="133"/>
      <c r="SDQ182" s="133"/>
      <c r="SDR182" s="133"/>
      <c r="SDS182" s="133"/>
      <c r="SDT182" s="133"/>
      <c r="SDU182" s="133"/>
      <c r="SDV182" s="133"/>
      <c r="SDW182" s="133"/>
      <c r="SDX182" s="133"/>
      <c r="SDY182" s="133"/>
      <c r="SDZ182" s="133"/>
      <c r="SEA182" s="133"/>
      <c r="SEB182" s="133"/>
      <c r="SEC182" s="133"/>
      <c r="SED182" s="133"/>
      <c r="SEE182" s="133"/>
      <c r="SEF182" s="133"/>
      <c r="SEG182" s="133"/>
      <c r="SEH182" s="133"/>
      <c r="SEI182" s="133"/>
      <c r="SEJ182" s="133"/>
      <c r="SEK182" s="133"/>
      <c r="SEL182" s="133"/>
      <c r="SEM182" s="133"/>
      <c r="SEN182" s="133"/>
      <c r="SEO182" s="133"/>
      <c r="SEP182" s="133"/>
      <c r="SEQ182" s="133"/>
      <c r="SER182" s="133"/>
      <c r="SES182" s="133"/>
      <c r="SET182" s="133"/>
      <c r="SEU182" s="133"/>
      <c r="SEV182" s="133"/>
      <c r="SEW182" s="133"/>
      <c r="SEX182" s="133"/>
      <c r="SEY182" s="133"/>
      <c r="SEZ182" s="133"/>
      <c r="SFA182" s="133"/>
      <c r="SFB182" s="133"/>
      <c r="SFC182" s="133"/>
      <c r="SFD182" s="133"/>
      <c r="SFE182" s="133"/>
      <c r="SFF182" s="133"/>
      <c r="SFG182" s="133"/>
      <c r="SFH182" s="133"/>
      <c r="SFI182" s="133"/>
      <c r="SFJ182" s="133"/>
      <c r="SFK182" s="133"/>
      <c r="SFL182" s="133"/>
      <c r="SFM182" s="133"/>
      <c r="SFN182" s="133"/>
      <c r="SFO182" s="133"/>
      <c r="SFP182" s="133"/>
      <c r="SFQ182" s="133"/>
      <c r="SFR182" s="133"/>
      <c r="SFS182" s="133"/>
      <c r="SFT182" s="133"/>
      <c r="SFU182" s="133"/>
      <c r="SFV182" s="133"/>
      <c r="SFW182" s="133"/>
      <c r="SFX182" s="133"/>
      <c r="SFY182" s="133"/>
      <c r="SFZ182" s="133"/>
      <c r="SGA182" s="133"/>
      <c r="SGB182" s="133"/>
      <c r="SGC182" s="133"/>
      <c r="SGD182" s="133"/>
      <c r="SGE182" s="133"/>
      <c r="SGF182" s="133"/>
      <c r="SGG182" s="133"/>
      <c r="SGH182" s="133"/>
      <c r="SGI182" s="133"/>
      <c r="SGJ182" s="133"/>
      <c r="SGK182" s="133"/>
      <c r="SGL182" s="133"/>
      <c r="SGM182" s="133"/>
      <c r="SGN182" s="133"/>
      <c r="SGO182" s="133"/>
      <c r="SGP182" s="133"/>
      <c r="SGQ182" s="133"/>
      <c r="SGR182" s="133"/>
      <c r="SGS182" s="133"/>
      <c r="SGT182" s="133"/>
      <c r="SGU182" s="133"/>
      <c r="SGV182" s="133"/>
      <c r="SGW182" s="133"/>
      <c r="SGX182" s="133"/>
      <c r="SGY182" s="133"/>
      <c r="SGZ182" s="133"/>
      <c r="SHA182" s="133"/>
      <c r="SHB182" s="133"/>
      <c r="SHC182" s="133"/>
      <c r="SHD182" s="133"/>
      <c r="SHE182" s="133"/>
      <c r="SHF182" s="133"/>
      <c r="SHG182" s="133"/>
      <c r="SHH182" s="133"/>
      <c r="SHI182" s="133"/>
      <c r="SHJ182" s="133"/>
      <c r="SHK182" s="133"/>
      <c r="SHL182" s="133"/>
      <c r="SHM182" s="133"/>
      <c r="SHN182" s="133"/>
      <c r="SHO182" s="133"/>
      <c r="SHP182" s="133"/>
      <c r="SHQ182" s="133"/>
      <c r="SHR182" s="133"/>
      <c r="SHS182" s="133"/>
      <c r="SHT182" s="133"/>
      <c r="SHU182" s="133"/>
      <c r="SHV182" s="133"/>
      <c r="SHW182" s="133"/>
      <c r="SHX182" s="133"/>
      <c r="SHY182" s="133"/>
      <c r="SHZ182" s="133"/>
      <c r="SIA182" s="133"/>
      <c r="SIB182" s="133"/>
      <c r="SIC182" s="133"/>
      <c r="SID182" s="133"/>
      <c r="SIE182" s="133"/>
      <c r="SIF182" s="133"/>
      <c r="SIG182" s="133"/>
      <c r="SIH182" s="133"/>
      <c r="SII182" s="133"/>
      <c r="SIJ182" s="133"/>
      <c r="SIK182" s="133"/>
      <c r="SIL182" s="133"/>
      <c r="SIM182" s="133"/>
      <c r="SIN182" s="133"/>
      <c r="SIO182" s="133"/>
      <c r="SIP182" s="133"/>
      <c r="SIQ182" s="133"/>
      <c r="SIR182" s="133"/>
      <c r="SIS182" s="133"/>
      <c r="SIT182" s="133"/>
      <c r="SIU182" s="133"/>
      <c r="SIV182" s="133"/>
      <c r="SIW182" s="133"/>
      <c r="SIX182" s="133"/>
      <c r="SIY182" s="133"/>
      <c r="SIZ182" s="133"/>
      <c r="SJA182" s="133"/>
      <c r="SJB182" s="133"/>
      <c r="SJC182" s="133"/>
      <c r="SJD182" s="133"/>
      <c r="SJE182" s="133"/>
      <c r="SJF182" s="133"/>
      <c r="SJG182" s="133"/>
      <c r="SJH182" s="133"/>
      <c r="SJI182" s="133"/>
      <c r="SJJ182" s="133"/>
      <c r="SJK182" s="133"/>
      <c r="SJL182" s="133"/>
      <c r="SJM182" s="133"/>
      <c r="SJN182" s="133"/>
      <c r="SJO182" s="133"/>
      <c r="SJP182" s="133"/>
      <c r="SJQ182" s="133"/>
      <c r="SJR182" s="133"/>
      <c r="SJS182" s="133"/>
      <c r="SJT182" s="133"/>
      <c r="SJU182" s="133"/>
      <c r="SJV182" s="133"/>
      <c r="SJW182" s="133"/>
      <c r="SJX182" s="133"/>
      <c r="SJY182" s="133"/>
      <c r="SJZ182" s="133"/>
      <c r="SKA182" s="133"/>
      <c r="SKB182" s="133"/>
      <c r="SKC182" s="133"/>
      <c r="SKD182" s="133"/>
      <c r="SKE182" s="133"/>
      <c r="SKF182" s="133"/>
      <c r="SKG182" s="133"/>
      <c r="SKH182" s="133"/>
      <c r="SKI182" s="133"/>
      <c r="SKJ182" s="133"/>
      <c r="SKK182" s="133"/>
      <c r="SKL182" s="133"/>
      <c r="SKM182" s="133"/>
      <c r="SKN182" s="133"/>
      <c r="SKO182" s="133"/>
      <c r="SKP182" s="133"/>
      <c r="SKQ182" s="133"/>
      <c r="SKR182" s="133"/>
      <c r="SKS182" s="133"/>
      <c r="SKT182" s="133"/>
      <c r="SKU182" s="133"/>
      <c r="SKV182" s="133"/>
      <c r="SKW182" s="133"/>
      <c r="SKX182" s="133"/>
      <c r="SKY182" s="133"/>
      <c r="SKZ182" s="133"/>
      <c r="SLA182" s="133"/>
      <c r="SLB182" s="133"/>
      <c r="SLC182" s="133"/>
      <c r="SLD182" s="133"/>
      <c r="SLE182" s="133"/>
      <c r="SLF182" s="133"/>
      <c r="SLG182" s="133"/>
      <c r="SLH182" s="133"/>
      <c r="SLI182" s="133"/>
      <c r="SLJ182" s="133"/>
      <c r="SLK182" s="133"/>
      <c r="SLL182" s="133"/>
      <c r="SLM182" s="133"/>
      <c r="SLN182" s="133"/>
      <c r="SLO182" s="133"/>
      <c r="SLP182" s="133"/>
      <c r="SLQ182" s="133"/>
      <c r="SLR182" s="133"/>
      <c r="SLS182" s="133"/>
      <c r="SLT182" s="133"/>
      <c r="SLU182" s="133"/>
      <c r="SLV182" s="133"/>
      <c r="SLW182" s="133"/>
      <c r="SLX182" s="133"/>
      <c r="SLY182" s="133"/>
      <c r="SLZ182" s="133"/>
      <c r="SMA182" s="133"/>
      <c r="SMB182" s="133"/>
      <c r="SMC182" s="133"/>
      <c r="SMD182" s="133"/>
      <c r="SME182" s="133"/>
      <c r="SMF182" s="133"/>
      <c r="SMG182" s="133"/>
      <c r="SMH182" s="133"/>
      <c r="SMI182" s="133"/>
      <c r="SMJ182" s="133"/>
      <c r="SMK182" s="133"/>
      <c r="SML182" s="133"/>
      <c r="SMM182" s="133"/>
      <c r="SMN182" s="133"/>
      <c r="SMO182" s="133"/>
      <c r="SMP182" s="133"/>
      <c r="SMQ182" s="133"/>
      <c r="SMR182" s="133"/>
      <c r="SMS182" s="133"/>
      <c r="SMT182" s="133"/>
      <c r="SMU182" s="133"/>
      <c r="SMV182" s="133"/>
      <c r="SMW182" s="133"/>
      <c r="SMX182" s="133"/>
      <c r="SMY182" s="133"/>
      <c r="SMZ182" s="133"/>
      <c r="SNA182" s="133"/>
      <c r="SNB182" s="133"/>
      <c r="SNC182" s="133"/>
      <c r="SND182" s="133"/>
      <c r="SNE182" s="133"/>
      <c r="SNF182" s="133"/>
      <c r="SNG182" s="133"/>
      <c r="SNH182" s="133"/>
      <c r="SNI182" s="133"/>
      <c r="SNJ182" s="133"/>
      <c r="SNK182" s="133"/>
      <c r="SNL182" s="133"/>
      <c r="SNM182" s="133"/>
      <c r="SNN182" s="133"/>
      <c r="SNO182" s="133"/>
      <c r="SNP182" s="133"/>
      <c r="SNQ182" s="133"/>
      <c r="SNR182" s="133"/>
      <c r="SNS182" s="133"/>
      <c r="SNT182" s="133"/>
      <c r="SNU182" s="133"/>
      <c r="SNV182" s="133"/>
      <c r="SNW182" s="133"/>
      <c r="SNX182" s="133"/>
      <c r="SNY182" s="133"/>
      <c r="SNZ182" s="133"/>
      <c r="SOA182" s="133"/>
      <c r="SOB182" s="133"/>
      <c r="SOC182" s="133"/>
      <c r="SOD182" s="133"/>
      <c r="SOE182" s="133"/>
      <c r="SOF182" s="133"/>
      <c r="SOG182" s="133"/>
      <c r="SOH182" s="133"/>
      <c r="SOI182" s="133"/>
      <c r="SOJ182" s="133"/>
      <c r="SOK182" s="133"/>
      <c r="SOL182" s="133"/>
      <c r="SOM182" s="133"/>
      <c r="SON182" s="133"/>
      <c r="SOO182" s="133"/>
      <c r="SOP182" s="133"/>
      <c r="SOQ182" s="133"/>
      <c r="SOR182" s="133"/>
      <c r="SOS182" s="133"/>
      <c r="SOT182" s="133"/>
      <c r="SOU182" s="133"/>
      <c r="SOV182" s="133"/>
      <c r="SOW182" s="133"/>
      <c r="SOX182" s="133"/>
      <c r="SOY182" s="133"/>
      <c r="SOZ182" s="133"/>
      <c r="SPA182" s="133"/>
      <c r="SPB182" s="133"/>
      <c r="SPC182" s="133"/>
      <c r="SPD182" s="133"/>
      <c r="SPE182" s="133"/>
      <c r="SPF182" s="133"/>
      <c r="SPG182" s="133"/>
      <c r="SPH182" s="133"/>
      <c r="SPI182" s="133"/>
      <c r="SPJ182" s="133"/>
      <c r="SPK182" s="133"/>
      <c r="SPL182" s="133"/>
      <c r="SPM182" s="133"/>
      <c r="SPN182" s="133"/>
      <c r="SPO182" s="133"/>
      <c r="SPP182" s="133"/>
      <c r="SPQ182" s="133"/>
      <c r="SPR182" s="133"/>
      <c r="SPS182" s="133"/>
      <c r="SPT182" s="133"/>
      <c r="SPU182" s="133"/>
      <c r="SPV182" s="133"/>
      <c r="SPW182" s="133"/>
      <c r="SPX182" s="133"/>
      <c r="SPY182" s="133"/>
      <c r="SPZ182" s="133"/>
      <c r="SQA182" s="133"/>
      <c r="SQB182" s="133"/>
      <c r="SQC182" s="133"/>
      <c r="SQD182" s="133"/>
      <c r="SQE182" s="133"/>
      <c r="SQF182" s="133"/>
      <c r="SQG182" s="133"/>
      <c r="SQH182" s="133"/>
      <c r="SQI182" s="133"/>
      <c r="SQJ182" s="133"/>
      <c r="SQK182" s="133"/>
      <c r="SQL182" s="133"/>
      <c r="SQM182" s="133"/>
      <c r="SQN182" s="133"/>
      <c r="SQO182" s="133"/>
      <c r="SQP182" s="133"/>
      <c r="SQQ182" s="133"/>
      <c r="SQR182" s="133"/>
      <c r="SQS182" s="133"/>
      <c r="SQT182" s="133"/>
      <c r="SQU182" s="133"/>
      <c r="SQV182" s="133"/>
      <c r="SQW182" s="133"/>
      <c r="SQX182" s="133"/>
      <c r="SQY182" s="133"/>
      <c r="SQZ182" s="133"/>
      <c r="SRA182" s="133"/>
      <c r="SRB182" s="133"/>
      <c r="SRC182" s="133"/>
      <c r="SRD182" s="133"/>
      <c r="SRE182" s="133"/>
      <c r="SRF182" s="133"/>
      <c r="SRG182" s="133"/>
      <c r="SRH182" s="133"/>
      <c r="SRI182" s="133"/>
      <c r="SRJ182" s="133"/>
      <c r="SRK182" s="133"/>
      <c r="SRL182" s="133"/>
      <c r="SRM182" s="133"/>
      <c r="SRN182" s="133"/>
      <c r="SRO182" s="133"/>
      <c r="SRP182" s="133"/>
      <c r="SRQ182" s="133"/>
      <c r="SRR182" s="133"/>
      <c r="SRS182" s="133"/>
      <c r="SRT182" s="133"/>
      <c r="SRU182" s="133"/>
      <c r="SRV182" s="133"/>
      <c r="SRW182" s="133"/>
      <c r="SRX182" s="133"/>
      <c r="SRY182" s="133"/>
      <c r="SRZ182" s="133"/>
      <c r="SSA182" s="133"/>
      <c r="SSB182" s="133"/>
      <c r="SSC182" s="133"/>
      <c r="SSD182" s="133"/>
      <c r="SSE182" s="133"/>
      <c r="SSF182" s="133"/>
      <c r="SSG182" s="133"/>
      <c r="SSH182" s="133"/>
      <c r="SSI182" s="133"/>
      <c r="SSJ182" s="133"/>
      <c r="SSK182" s="133"/>
      <c r="SSL182" s="133"/>
      <c r="SSM182" s="133"/>
      <c r="SSN182" s="133"/>
      <c r="SSO182" s="133"/>
      <c r="SSP182" s="133"/>
      <c r="SSQ182" s="133"/>
      <c r="SSR182" s="133"/>
      <c r="SSS182" s="133"/>
      <c r="SST182" s="133"/>
      <c r="SSU182" s="133"/>
      <c r="SSV182" s="133"/>
      <c r="SSW182" s="133"/>
      <c r="SSX182" s="133"/>
      <c r="SSY182" s="133"/>
      <c r="SSZ182" s="133"/>
      <c r="STA182" s="133"/>
      <c r="STB182" s="133"/>
      <c r="STC182" s="133"/>
      <c r="STD182" s="133"/>
      <c r="STE182" s="133"/>
      <c r="STF182" s="133"/>
      <c r="STG182" s="133"/>
      <c r="STH182" s="133"/>
      <c r="STI182" s="133"/>
      <c r="STJ182" s="133"/>
      <c r="STK182" s="133"/>
      <c r="STL182" s="133"/>
      <c r="STM182" s="133"/>
      <c r="STN182" s="133"/>
      <c r="STO182" s="133"/>
      <c r="STP182" s="133"/>
      <c r="STQ182" s="133"/>
      <c r="STR182" s="133"/>
      <c r="STS182" s="133"/>
      <c r="STT182" s="133"/>
      <c r="STU182" s="133"/>
      <c r="STV182" s="133"/>
      <c r="STW182" s="133"/>
      <c r="STX182" s="133"/>
      <c r="STY182" s="133"/>
      <c r="STZ182" s="133"/>
      <c r="SUA182" s="133"/>
      <c r="SUB182" s="133"/>
      <c r="SUC182" s="133"/>
      <c r="SUD182" s="133"/>
      <c r="SUE182" s="133"/>
      <c r="SUF182" s="133"/>
      <c r="SUG182" s="133"/>
      <c r="SUH182" s="133"/>
      <c r="SUI182" s="133"/>
      <c r="SUJ182" s="133"/>
      <c r="SUK182" s="133"/>
      <c r="SUL182" s="133"/>
      <c r="SUM182" s="133"/>
      <c r="SUN182" s="133"/>
      <c r="SUO182" s="133"/>
      <c r="SUP182" s="133"/>
      <c r="SUQ182" s="133"/>
      <c r="SUR182" s="133"/>
      <c r="SUS182" s="133"/>
      <c r="SUT182" s="133"/>
      <c r="SUU182" s="133"/>
      <c r="SUV182" s="133"/>
      <c r="SUW182" s="133"/>
      <c r="SUX182" s="133"/>
      <c r="SUY182" s="133"/>
      <c r="SUZ182" s="133"/>
      <c r="SVA182" s="133"/>
      <c r="SVB182" s="133"/>
      <c r="SVC182" s="133"/>
      <c r="SVD182" s="133"/>
      <c r="SVE182" s="133"/>
      <c r="SVF182" s="133"/>
      <c r="SVG182" s="133"/>
      <c r="SVH182" s="133"/>
      <c r="SVI182" s="133"/>
      <c r="SVJ182" s="133"/>
      <c r="SVK182" s="133"/>
      <c r="SVL182" s="133"/>
      <c r="SVM182" s="133"/>
      <c r="SVN182" s="133"/>
      <c r="SVO182" s="133"/>
      <c r="SVP182" s="133"/>
      <c r="SVQ182" s="133"/>
      <c r="SVR182" s="133"/>
      <c r="SVS182" s="133"/>
      <c r="SVT182" s="133"/>
      <c r="SVU182" s="133"/>
      <c r="SVV182" s="133"/>
      <c r="SVW182" s="133"/>
      <c r="SVX182" s="133"/>
      <c r="SVY182" s="133"/>
      <c r="SVZ182" s="133"/>
      <c r="SWA182" s="133"/>
      <c r="SWB182" s="133"/>
      <c r="SWC182" s="133"/>
      <c r="SWD182" s="133"/>
      <c r="SWE182" s="133"/>
      <c r="SWF182" s="133"/>
      <c r="SWG182" s="133"/>
      <c r="SWH182" s="133"/>
      <c r="SWI182" s="133"/>
      <c r="SWJ182" s="133"/>
      <c r="SWK182" s="133"/>
      <c r="SWL182" s="133"/>
      <c r="SWM182" s="133"/>
      <c r="SWN182" s="133"/>
      <c r="SWO182" s="133"/>
      <c r="SWP182" s="133"/>
      <c r="SWQ182" s="133"/>
      <c r="SWR182" s="133"/>
      <c r="SWS182" s="133"/>
      <c r="SWT182" s="133"/>
      <c r="SWU182" s="133"/>
      <c r="SWV182" s="133"/>
      <c r="SWW182" s="133"/>
      <c r="SWX182" s="133"/>
      <c r="SWY182" s="133"/>
      <c r="SWZ182" s="133"/>
      <c r="SXA182" s="133"/>
      <c r="SXB182" s="133"/>
      <c r="SXC182" s="133"/>
      <c r="SXD182" s="133"/>
      <c r="SXE182" s="133"/>
      <c r="SXF182" s="133"/>
      <c r="SXG182" s="133"/>
      <c r="SXH182" s="133"/>
      <c r="SXI182" s="133"/>
      <c r="SXJ182" s="133"/>
      <c r="SXK182" s="133"/>
      <c r="SXL182" s="133"/>
      <c r="SXM182" s="133"/>
      <c r="SXN182" s="133"/>
      <c r="SXO182" s="133"/>
      <c r="SXP182" s="133"/>
      <c r="SXQ182" s="133"/>
      <c r="SXR182" s="133"/>
      <c r="SXS182" s="133"/>
      <c r="SXT182" s="133"/>
      <c r="SXU182" s="133"/>
      <c r="SXV182" s="133"/>
      <c r="SXW182" s="133"/>
      <c r="SXX182" s="133"/>
      <c r="SXY182" s="133"/>
      <c r="SXZ182" s="133"/>
      <c r="SYA182" s="133"/>
      <c r="SYB182" s="133"/>
      <c r="SYC182" s="133"/>
      <c r="SYD182" s="133"/>
      <c r="SYE182" s="133"/>
      <c r="SYF182" s="133"/>
      <c r="SYG182" s="133"/>
      <c r="SYH182" s="133"/>
      <c r="SYI182" s="133"/>
      <c r="SYJ182" s="133"/>
      <c r="SYK182" s="133"/>
      <c r="SYL182" s="133"/>
      <c r="SYM182" s="133"/>
      <c r="SYN182" s="133"/>
      <c r="SYO182" s="133"/>
      <c r="SYP182" s="133"/>
      <c r="SYQ182" s="133"/>
      <c r="SYR182" s="133"/>
      <c r="SYS182" s="133"/>
      <c r="SYT182" s="133"/>
      <c r="SYU182" s="133"/>
      <c r="SYV182" s="133"/>
      <c r="SYW182" s="133"/>
      <c r="SYX182" s="133"/>
      <c r="SYY182" s="133"/>
      <c r="SYZ182" s="133"/>
      <c r="SZA182" s="133"/>
      <c r="SZB182" s="133"/>
      <c r="SZC182" s="133"/>
      <c r="SZD182" s="133"/>
      <c r="SZE182" s="133"/>
      <c r="SZF182" s="133"/>
      <c r="SZG182" s="133"/>
      <c r="SZH182" s="133"/>
      <c r="SZI182" s="133"/>
      <c r="SZJ182" s="133"/>
      <c r="SZK182" s="133"/>
      <c r="SZL182" s="133"/>
      <c r="SZM182" s="133"/>
      <c r="SZN182" s="133"/>
      <c r="SZO182" s="133"/>
      <c r="SZP182" s="133"/>
      <c r="SZQ182" s="133"/>
      <c r="SZR182" s="133"/>
      <c r="SZS182" s="133"/>
      <c r="SZT182" s="133"/>
      <c r="SZU182" s="133"/>
      <c r="SZV182" s="133"/>
      <c r="SZW182" s="133"/>
      <c r="SZX182" s="133"/>
      <c r="SZY182" s="133"/>
      <c r="SZZ182" s="133"/>
      <c r="TAA182" s="133"/>
      <c r="TAB182" s="133"/>
      <c r="TAC182" s="133"/>
      <c r="TAD182" s="133"/>
      <c r="TAE182" s="133"/>
      <c r="TAF182" s="133"/>
      <c r="TAG182" s="133"/>
      <c r="TAH182" s="133"/>
      <c r="TAI182" s="133"/>
      <c r="TAJ182" s="133"/>
      <c r="TAK182" s="133"/>
      <c r="TAL182" s="133"/>
      <c r="TAM182" s="133"/>
      <c r="TAN182" s="133"/>
      <c r="TAO182" s="133"/>
      <c r="TAP182" s="133"/>
      <c r="TAQ182" s="133"/>
      <c r="TAR182" s="133"/>
      <c r="TAS182" s="133"/>
      <c r="TAT182" s="133"/>
      <c r="TAU182" s="133"/>
      <c r="TAV182" s="133"/>
      <c r="TAW182" s="133"/>
      <c r="TAX182" s="133"/>
      <c r="TAY182" s="133"/>
      <c r="TAZ182" s="133"/>
      <c r="TBA182" s="133"/>
      <c r="TBB182" s="133"/>
      <c r="TBC182" s="133"/>
      <c r="TBD182" s="133"/>
      <c r="TBE182" s="133"/>
      <c r="TBF182" s="133"/>
      <c r="TBG182" s="133"/>
      <c r="TBH182" s="133"/>
      <c r="TBI182" s="133"/>
      <c r="TBJ182" s="133"/>
      <c r="TBK182" s="133"/>
      <c r="TBL182" s="133"/>
      <c r="TBM182" s="133"/>
      <c r="TBN182" s="133"/>
      <c r="TBO182" s="133"/>
      <c r="TBP182" s="133"/>
      <c r="TBQ182" s="133"/>
      <c r="TBR182" s="133"/>
      <c r="TBS182" s="133"/>
      <c r="TBT182" s="133"/>
      <c r="TBU182" s="133"/>
      <c r="TBV182" s="133"/>
      <c r="TBW182" s="133"/>
      <c r="TBX182" s="133"/>
      <c r="TBY182" s="133"/>
      <c r="TBZ182" s="133"/>
      <c r="TCA182" s="133"/>
      <c r="TCB182" s="133"/>
      <c r="TCC182" s="133"/>
      <c r="TCD182" s="133"/>
      <c r="TCE182" s="133"/>
      <c r="TCF182" s="133"/>
      <c r="TCG182" s="133"/>
      <c r="TCH182" s="133"/>
      <c r="TCI182" s="133"/>
      <c r="TCJ182" s="133"/>
      <c r="TCK182" s="133"/>
      <c r="TCL182" s="133"/>
      <c r="TCM182" s="133"/>
      <c r="TCN182" s="133"/>
      <c r="TCO182" s="133"/>
      <c r="TCP182" s="133"/>
      <c r="TCQ182" s="133"/>
      <c r="TCR182" s="133"/>
      <c r="TCS182" s="133"/>
      <c r="TCT182" s="133"/>
      <c r="TCU182" s="133"/>
      <c r="TCV182" s="133"/>
      <c r="TCW182" s="133"/>
      <c r="TCX182" s="133"/>
      <c r="TCY182" s="133"/>
      <c r="TCZ182" s="133"/>
      <c r="TDA182" s="133"/>
      <c r="TDB182" s="133"/>
      <c r="TDC182" s="133"/>
      <c r="TDD182" s="133"/>
      <c r="TDE182" s="133"/>
      <c r="TDF182" s="133"/>
      <c r="TDG182" s="133"/>
      <c r="TDH182" s="133"/>
      <c r="TDI182" s="133"/>
      <c r="TDJ182" s="133"/>
      <c r="TDK182" s="133"/>
      <c r="TDL182" s="133"/>
      <c r="TDM182" s="133"/>
      <c r="TDN182" s="133"/>
      <c r="TDO182" s="133"/>
      <c r="TDP182" s="133"/>
      <c r="TDQ182" s="133"/>
      <c r="TDR182" s="133"/>
      <c r="TDS182" s="133"/>
      <c r="TDT182" s="133"/>
      <c r="TDU182" s="133"/>
      <c r="TDV182" s="133"/>
      <c r="TDW182" s="133"/>
      <c r="TDX182" s="133"/>
      <c r="TDY182" s="133"/>
      <c r="TDZ182" s="133"/>
      <c r="TEA182" s="133"/>
      <c r="TEB182" s="133"/>
      <c r="TEC182" s="133"/>
      <c r="TED182" s="133"/>
      <c r="TEE182" s="133"/>
      <c r="TEF182" s="133"/>
      <c r="TEG182" s="133"/>
      <c r="TEH182" s="133"/>
      <c r="TEI182" s="133"/>
      <c r="TEJ182" s="133"/>
      <c r="TEK182" s="133"/>
      <c r="TEL182" s="133"/>
      <c r="TEM182" s="133"/>
      <c r="TEN182" s="133"/>
      <c r="TEO182" s="133"/>
      <c r="TEP182" s="133"/>
      <c r="TEQ182" s="133"/>
      <c r="TER182" s="133"/>
      <c r="TES182" s="133"/>
      <c r="TET182" s="133"/>
      <c r="TEU182" s="133"/>
      <c r="TEV182" s="133"/>
      <c r="TEW182" s="133"/>
      <c r="TEX182" s="133"/>
      <c r="TEY182" s="133"/>
      <c r="TEZ182" s="133"/>
      <c r="TFA182" s="133"/>
      <c r="TFB182" s="133"/>
      <c r="TFC182" s="133"/>
      <c r="TFD182" s="133"/>
      <c r="TFE182" s="133"/>
      <c r="TFF182" s="133"/>
      <c r="TFG182" s="133"/>
      <c r="TFH182" s="133"/>
      <c r="TFI182" s="133"/>
      <c r="TFJ182" s="133"/>
      <c r="TFK182" s="133"/>
      <c r="TFL182" s="133"/>
      <c r="TFM182" s="133"/>
      <c r="TFN182" s="133"/>
      <c r="TFO182" s="133"/>
      <c r="TFP182" s="133"/>
      <c r="TFQ182" s="133"/>
      <c r="TFR182" s="133"/>
      <c r="TFS182" s="133"/>
      <c r="TFT182" s="133"/>
      <c r="TFU182" s="133"/>
      <c r="TFV182" s="133"/>
      <c r="TFW182" s="133"/>
      <c r="TFX182" s="133"/>
      <c r="TFY182" s="133"/>
      <c r="TFZ182" s="133"/>
      <c r="TGA182" s="133"/>
      <c r="TGB182" s="133"/>
      <c r="TGC182" s="133"/>
      <c r="TGD182" s="133"/>
      <c r="TGE182" s="133"/>
      <c r="TGF182" s="133"/>
      <c r="TGG182" s="133"/>
      <c r="TGH182" s="133"/>
      <c r="TGI182" s="133"/>
      <c r="TGJ182" s="133"/>
      <c r="TGK182" s="133"/>
      <c r="TGL182" s="133"/>
      <c r="TGM182" s="133"/>
      <c r="TGN182" s="133"/>
      <c r="TGO182" s="133"/>
      <c r="TGP182" s="133"/>
      <c r="TGQ182" s="133"/>
      <c r="TGR182" s="133"/>
      <c r="TGS182" s="133"/>
      <c r="TGT182" s="133"/>
      <c r="TGU182" s="133"/>
      <c r="TGV182" s="133"/>
      <c r="TGW182" s="133"/>
      <c r="TGX182" s="133"/>
      <c r="TGY182" s="133"/>
      <c r="TGZ182" s="133"/>
      <c r="THA182" s="133"/>
      <c r="THB182" s="133"/>
      <c r="THC182" s="133"/>
      <c r="THD182" s="133"/>
      <c r="THE182" s="133"/>
      <c r="THF182" s="133"/>
      <c r="THG182" s="133"/>
      <c r="THH182" s="133"/>
      <c r="THI182" s="133"/>
      <c r="THJ182" s="133"/>
      <c r="THK182" s="133"/>
      <c r="THL182" s="133"/>
      <c r="THM182" s="133"/>
      <c r="THN182" s="133"/>
      <c r="THO182" s="133"/>
      <c r="THP182" s="133"/>
      <c r="THQ182" s="133"/>
      <c r="THR182" s="133"/>
      <c r="THS182" s="133"/>
      <c r="THT182" s="133"/>
      <c r="THU182" s="133"/>
      <c r="THV182" s="133"/>
      <c r="THW182" s="133"/>
      <c r="THX182" s="133"/>
      <c r="THY182" s="133"/>
      <c r="THZ182" s="133"/>
      <c r="TIA182" s="133"/>
      <c r="TIB182" s="133"/>
      <c r="TIC182" s="133"/>
      <c r="TID182" s="133"/>
      <c r="TIE182" s="133"/>
      <c r="TIF182" s="133"/>
      <c r="TIG182" s="133"/>
      <c r="TIH182" s="133"/>
      <c r="TII182" s="133"/>
      <c r="TIJ182" s="133"/>
      <c r="TIK182" s="133"/>
      <c r="TIL182" s="133"/>
      <c r="TIM182" s="133"/>
      <c r="TIN182" s="133"/>
      <c r="TIO182" s="133"/>
      <c r="TIP182" s="133"/>
      <c r="TIQ182" s="133"/>
      <c r="TIR182" s="133"/>
      <c r="TIS182" s="133"/>
      <c r="TIT182" s="133"/>
      <c r="TIU182" s="133"/>
      <c r="TIV182" s="133"/>
      <c r="TIW182" s="133"/>
      <c r="TIX182" s="133"/>
      <c r="TIY182" s="133"/>
      <c r="TIZ182" s="133"/>
      <c r="TJA182" s="133"/>
      <c r="TJB182" s="133"/>
      <c r="TJC182" s="133"/>
      <c r="TJD182" s="133"/>
      <c r="TJE182" s="133"/>
      <c r="TJF182" s="133"/>
      <c r="TJG182" s="133"/>
      <c r="TJH182" s="133"/>
      <c r="TJI182" s="133"/>
      <c r="TJJ182" s="133"/>
      <c r="TJK182" s="133"/>
      <c r="TJL182" s="133"/>
      <c r="TJM182" s="133"/>
      <c r="TJN182" s="133"/>
      <c r="TJO182" s="133"/>
      <c r="TJP182" s="133"/>
      <c r="TJQ182" s="133"/>
      <c r="TJR182" s="133"/>
      <c r="TJS182" s="133"/>
      <c r="TJT182" s="133"/>
      <c r="TJU182" s="133"/>
      <c r="TJV182" s="133"/>
      <c r="TJW182" s="133"/>
      <c r="TJX182" s="133"/>
      <c r="TJY182" s="133"/>
      <c r="TJZ182" s="133"/>
      <c r="TKA182" s="133"/>
      <c r="TKB182" s="133"/>
      <c r="TKC182" s="133"/>
      <c r="TKD182" s="133"/>
      <c r="TKE182" s="133"/>
      <c r="TKF182" s="133"/>
      <c r="TKG182" s="133"/>
      <c r="TKH182" s="133"/>
      <c r="TKI182" s="133"/>
      <c r="TKJ182" s="133"/>
      <c r="TKK182" s="133"/>
      <c r="TKL182" s="133"/>
      <c r="TKM182" s="133"/>
      <c r="TKN182" s="133"/>
      <c r="TKO182" s="133"/>
      <c r="TKP182" s="133"/>
      <c r="TKQ182" s="133"/>
      <c r="TKR182" s="133"/>
      <c r="TKS182" s="133"/>
      <c r="TKT182" s="133"/>
      <c r="TKU182" s="133"/>
      <c r="TKV182" s="133"/>
      <c r="TKW182" s="133"/>
      <c r="TKX182" s="133"/>
      <c r="TKY182" s="133"/>
      <c r="TKZ182" s="133"/>
      <c r="TLA182" s="133"/>
      <c r="TLB182" s="133"/>
      <c r="TLC182" s="133"/>
      <c r="TLD182" s="133"/>
      <c r="TLE182" s="133"/>
      <c r="TLF182" s="133"/>
      <c r="TLG182" s="133"/>
      <c r="TLH182" s="133"/>
      <c r="TLI182" s="133"/>
      <c r="TLJ182" s="133"/>
      <c r="TLK182" s="133"/>
      <c r="TLL182" s="133"/>
      <c r="TLM182" s="133"/>
      <c r="TLN182" s="133"/>
      <c r="TLO182" s="133"/>
      <c r="TLP182" s="133"/>
      <c r="TLQ182" s="133"/>
      <c r="TLR182" s="133"/>
      <c r="TLS182" s="133"/>
      <c r="TLT182" s="133"/>
      <c r="TLU182" s="133"/>
      <c r="TLV182" s="133"/>
      <c r="TLW182" s="133"/>
      <c r="TLX182" s="133"/>
      <c r="TLY182" s="133"/>
      <c r="TLZ182" s="133"/>
      <c r="TMA182" s="133"/>
      <c r="TMB182" s="133"/>
      <c r="TMC182" s="133"/>
      <c r="TMD182" s="133"/>
      <c r="TME182" s="133"/>
      <c r="TMF182" s="133"/>
      <c r="TMG182" s="133"/>
      <c r="TMH182" s="133"/>
      <c r="TMI182" s="133"/>
      <c r="TMJ182" s="133"/>
      <c r="TMK182" s="133"/>
      <c r="TML182" s="133"/>
      <c r="TMM182" s="133"/>
      <c r="TMN182" s="133"/>
      <c r="TMO182" s="133"/>
      <c r="TMP182" s="133"/>
      <c r="TMQ182" s="133"/>
      <c r="TMR182" s="133"/>
      <c r="TMS182" s="133"/>
      <c r="TMT182" s="133"/>
      <c r="TMU182" s="133"/>
      <c r="TMV182" s="133"/>
      <c r="TMW182" s="133"/>
      <c r="TMX182" s="133"/>
      <c r="TMY182" s="133"/>
      <c r="TMZ182" s="133"/>
      <c r="TNA182" s="133"/>
      <c r="TNB182" s="133"/>
      <c r="TNC182" s="133"/>
      <c r="TND182" s="133"/>
      <c r="TNE182" s="133"/>
      <c r="TNF182" s="133"/>
      <c r="TNG182" s="133"/>
      <c r="TNH182" s="133"/>
      <c r="TNI182" s="133"/>
      <c r="TNJ182" s="133"/>
      <c r="TNK182" s="133"/>
      <c r="TNL182" s="133"/>
      <c r="TNM182" s="133"/>
      <c r="TNN182" s="133"/>
      <c r="TNO182" s="133"/>
      <c r="TNP182" s="133"/>
      <c r="TNQ182" s="133"/>
      <c r="TNR182" s="133"/>
      <c r="TNS182" s="133"/>
      <c r="TNT182" s="133"/>
      <c r="TNU182" s="133"/>
      <c r="TNV182" s="133"/>
      <c r="TNW182" s="133"/>
      <c r="TNX182" s="133"/>
      <c r="TNY182" s="133"/>
      <c r="TNZ182" s="133"/>
      <c r="TOA182" s="133"/>
      <c r="TOB182" s="133"/>
      <c r="TOC182" s="133"/>
      <c r="TOD182" s="133"/>
      <c r="TOE182" s="133"/>
      <c r="TOF182" s="133"/>
      <c r="TOG182" s="133"/>
      <c r="TOH182" s="133"/>
      <c r="TOI182" s="133"/>
      <c r="TOJ182" s="133"/>
      <c r="TOK182" s="133"/>
      <c r="TOL182" s="133"/>
      <c r="TOM182" s="133"/>
      <c r="TON182" s="133"/>
      <c r="TOO182" s="133"/>
      <c r="TOP182" s="133"/>
      <c r="TOQ182" s="133"/>
      <c r="TOR182" s="133"/>
      <c r="TOS182" s="133"/>
      <c r="TOT182" s="133"/>
      <c r="TOU182" s="133"/>
      <c r="TOV182" s="133"/>
      <c r="TOW182" s="133"/>
      <c r="TOX182" s="133"/>
      <c r="TOY182" s="133"/>
      <c r="TOZ182" s="133"/>
      <c r="TPA182" s="133"/>
      <c r="TPB182" s="133"/>
      <c r="TPC182" s="133"/>
      <c r="TPD182" s="133"/>
      <c r="TPE182" s="133"/>
      <c r="TPF182" s="133"/>
      <c r="TPG182" s="133"/>
      <c r="TPH182" s="133"/>
      <c r="TPI182" s="133"/>
      <c r="TPJ182" s="133"/>
      <c r="TPK182" s="133"/>
      <c r="TPL182" s="133"/>
      <c r="TPM182" s="133"/>
      <c r="TPN182" s="133"/>
      <c r="TPO182" s="133"/>
      <c r="TPP182" s="133"/>
      <c r="TPQ182" s="133"/>
      <c r="TPR182" s="133"/>
      <c r="TPS182" s="133"/>
      <c r="TPT182" s="133"/>
      <c r="TPU182" s="133"/>
      <c r="TPV182" s="133"/>
      <c r="TPW182" s="133"/>
      <c r="TPX182" s="133"/>
      <c r="TPY182" s="133"/>
      <c r="TPZ182" s="133"/>
      <c r="TQA182" s="133"/>
      <c r="TQB182" s="133"/>
      <c r="TQC182" s="133"/>
      <c r="TQD182" s="133"/>
      <c r="TQE182" s="133"/>
      <c r="TQF182" s="133"/>
      <c r="TQG182" s="133"/>
      <c r="TQH182" s="133"/>
      <c r="TQI182" s="133"/>
      <c r="TQJ182" s="133"/>
      <c r="TQK182" s="133"/>
      <c r="TQL182" s="133"/>
      <c r="TQM182" s="133"/>
      <c r="TQN182" s="133"/>
      <c r="TQO182" s="133"/>
      <c r="TQP182" s="133"/>
      <c r="TQQ182" s="133"/>
      <c r="TQR182" s="133"/>
      <c r="TQS182" s="133"/>
      <c r="TQT182" s="133"/>
      <c r="TQU182" s="133"/>
      <c r="TQV182" s="133"/>
      <c r="TQW182" s="133"/>
      <c r="TQX182" s="133"/>
      <c r="TQY182" s="133"/>
      <c r="TQZ182" s="133"/>
      <c r="TRA182" s="133"/>
      <c r="TRB182" s="133"/>
      <c r="TRC182" s="133"/>
      <c r="TRD182" s="133"/>
      <c r="TRE182" s="133"/>
      <c r="TRF182" s="133"/>
      <c r="TRG182" s="133"/>
      <c r="TRH182" s="133"/>
      <c r="TRI182" s="133"/>
      <c r="TRJ182" s="133"/>
      <c r="TRK182" s="133"/>
      <c r="TRL182" s="133"/>
      <c r="TRM182" s="133"/>
      <c r="TRN182" s="133"/>
      <c r="TRO182" s="133"/>
      <c r="TRP182" s="133"/>
      <c r="TRQ182" s="133"/>
      <c r="TRR182" s="133"/>
      <c r="TRS182" s="133"/>
      <c r="TRT182" s="133"/>
      <c r="TRU182" s="133"/>
      <c r="TRV182" s="133"/>
      <c r="TRW182" s="133"/>
      <c r="TRX182" s="133"/>
      <c r="TRY182" s="133"/>
      <c r="TRZ182" s="133"/>
      <c r="TSA182" s="133"/>
      <c r="TSB182" s="133"/>
      <c r="TSC182" s="133"/>
      <c r="TSD182" s="133"/>
      <c r="TSE182" s="133"/>
      <c r="TSF182" s="133"/>
      <c r="TSG182" s="133"/>
      <c r="TSH182" s="133"/>
      <c r="TSI182" s="133"/>
      <c r="TSJ182" s="133"/>
      <c r="TSK182" s="133"/>
      <c r="TSL182" s="133"/>
      <c r="TSM182" s="133"/>
      <c r="TSN182" s="133"/>
      <c r="TSO182" s="133"/>
      <c r="TSP182" s="133"/>
      <c r="TSQ182" s="133"/>
      <c r="TSR182" s="133"/>
      <c r="TSS182" s="133"/>
      <c r="TST182" s="133"/>
      <c r="TSU182" s="133"/>
      <c r="TSV182" s="133"/>
      <c r="TSW182" s="133"/>
      <c r="TSX182" s="133"/>
      <c r="TSY182" s="133"/>
      <c r="TSZ182" s="133"/>
      <c r="TTA182" s="133"/>
      <c r="TTB182" s="133"/>
      <c r="TTC182" s="133"/>
      <c r="TTD182" s="133"/>
      <c r="TTE182" s="133"/>
      <c r="TTF182" s="133"/>
      <c r="TTG182" s="133"/>
      <c r="TTH182" s="133"/>
      <c r="TTI182" s="133"/>
      <c r="TTJ182" s="133"/>
      <c r="TTK182" s="133"/>
      <c r="TTL182" s="133"/>
      <c r="TTM182" s="133"/>
      <c r="TTN182" s="133"/>
      <c r="TTO182" s="133"/>
      <c r="TTP182" s="133"/>
      <c r="TTQ182" s="133"/>
      <c r="TTR182" s="133"/>
      <c r="TTS182" s="133"/>
      <c r="TTT182" s="133"/>
      <c r="TTU182" s="133"/>
      <c r="TTV182" s="133"/>
      <c r="TTW182" s="133"/>
      <c r="TTX182" s="133"/>
      <c r="TTY182" s="133"/>
      <c r="TTZ182" s="133"/>
      <c r="TUA182" s="133"/>
      <c r="TUB182" s="133"/>
      <c r="TUC182" s="133"/>
      <c r="TUD182" s="133"/>
      <c r="TUE182" s="133"/>
      <c r="TUF182" s="133"/>
      <c r="TUG182" s="133"/>
      <c r="TUH182" s="133"/>
      <c r="TUI182" s="133"/>
      <c r="TUJ182" s="133"/>
      <c r="TUK182" s="133"/>
      <c r="TUL182" s="133"/>
      <c r="TUM182" s="133"/>
      <c r="TUN182" s="133"/>
      <c r="TUO182" s="133"/>
      <c r="TUP182" s="133"/>
      <c r="TUQ182" s="133"/>
      <c r="TUR182" s="133"/>
      <c r="TUS182" s="133"/>
      <c r="TUT182" s="133"/>
      <c r="TUU182" s="133"/>
      <c r="TUV182" s="133"/>
      <c r="TUW182" s="133"/>
      <c r="TUX182" s="133"/>
      <c r="TUY182" s="133"/>
      <c r="TUZ182" s="133"/>
      <c r="TVA182" s="133"/>
      <c r="TVB182" s="133"/>
      <c r="TVC182" s="133"/>
      <c r="TVD182" s="133"/>
      <c r="TVE182" s="133"/>
      <c r="TVF182" s="133"/>
      <c r="TVG182" s="133"/>
      <c r="TVH182" s="133"/>
      <c r="TVI182" s="133"/>
      <c r="TVJ182" s="133"/>
      <c r="TVK182" s="133"/>
      <c r="TVL182" s="133"/>
      <c r="TVM182" s="133"/>
      <c r="TVN182" s="133"/>
      <c r="TVO182" s="133"/>
      <c r="TVP182" s="133"/>
      <c r="TVQ182" s="133"/>
      <c r="TVR182" s="133"/>
      <c r="TVS182" s="133"/>
      <c r="TVT182" s="133"/>
      <c r="TVU182" s="133"/>
      <c r="TVV182" s="133"/>
      <c r="TVW182" s="133"/>
      <c r="TVX182" s="133"/>
      <c r="TVY182" s="133"/>
      <c r="TVZ182" s="133"/>
      <c r="TWA182" s="133"/>
      <c r="TWB182" s="133"/>
      <c r="TWC182" s="133"/>
      <c r="TWD182" s="133"/>
      <c r="TWE182" s="133"/>
      <c r="TWF182" s="133"/>
      <c r="TWG182" s="133"/>
      <c r="TWH182" s="133"/>
      <c r="TWI182" s="133"/>
      <c r="TWJ182" s="133"/>
      <c r="TWK182" s="133"/>
      <c r="TWL182" s="133"/>
      <c r="TWM182" s="133"/>
      <c r="TWN182" s="133"/>
      <c r="TWO182" s="133"/>
      <c r="TWP182" s="133"/>
      <c r="TWQ182" s="133"/>
      <c r="TWR182" s="133"/>
      <c r="TWS182" s="133"/>
      <c r="TWT182" s="133"/>
      <c r="TWU182" s="133"/>
      <c r="TWV182" s="133"/>
      <c r="TWW182" s="133"/>
      <c r="TWX182" s="133"/>
      <c r="TWY182" s="133"/>
      <c r="TWZ182" s="133"/>
      <c r="TXA182" s="133"/>
      <c r="TXB182" s="133"/>
      <c r="TXC182" s="133"/>
      <c r="TXD182" s="133"/>
      <c r="TXE182" s="133"/>
      <c r="TXF182" s="133"/>
      <c r="TXG182" s="133"/>
      <c r="TXH182" s="133"/>
      <c r="TXI182" s="133"/>
      <c r="TXJ182" s="133"/>
      <c r="TXK182" s="133"/>
      <c r="TXL182" s="133"/>
      <c r="TXM182" s="133"/>
      <c r="TXN182" s="133"/>
      <c r="TXO182" s="133"/>
      <c r="TXP182" s="133"/>
      <c r="TXQ182" s="133"/>
      <c r="TXR182" s="133"/>
      <c r="TXS182" s="133"/>
      <c r="TXT182" s="133"/>
      <c r="TXU182" s="133"/>
      <c r="TXV182" s="133"/>
      <c r="TXW182" s="133"/>
      <c r="TXX182" s="133"/>
      <c r="TXY182" s="133"/>
      <c r="TXZ182" s="133"/>
      <c r="TYA182" s="133"/>
      <c r="TYB182" s="133"/>
      <c r="TYC182" s="133"/>
      <c r="TYD182" s="133"/>
      <c r="TYE182" s="133"/>
      <c r="TYF182" s="133"/>
      <c r="TYG182" s="133"/>
      <c r="TYH182" s="133"/>
      <c r="TYI182" s="133"/>
      <c r="TYJ182" s="133"/>
      <c r="TYK182" s="133"/>
      <c r="TYL182" s="133"/>
      <c r="TYM182" s="133"/>
      <c r="TYN182" s="133"/>
      <c r="TYO182" s="133"/>
      <c r="TYP182" s="133"/>
      <c r="TYQ182" s="133"/>
      <c r="TYR182" s="133"/>
      <c r="TYS182" s="133"/>
      <c r="TYT182" s="133"/>
      <c r="TYU182" s="133"/>
      <c r="TYV182" s="133"/>
      <c r="TYW182" s="133"/>
      <c r="TYX182" s="133"/>
      <c r="TYY182" s="133"/>
      <c r="TYZ182" s="133"/>
      <c r="TZA182" s="133"/>
      <c r="TZB182" s="133"/>
      <c r="TZC182" s="133"/>
      <c r="TZD182" s="133"/>
      <c r="TZE182" s="133"/>
      <c r="TZF182" s="133"/>
      <c r="TZG182" s="133"/>
      <c r="TZH182" s="133"/>
      <c r="TZI182" s="133"/>
      <c r="TZJ182" s="133"/>
      <c r="TZK182" s="133"/>
      <c r="TZL182" s="133"/>
      <c r="TZM182" s="133"/>
      <c r="TZN182" s="133"/>
      <c r="TZO182" s="133"/>
      <c r="TZP182" s="133"/>
      <c r="TZQ182" s="133"/>
      <c r="TZR182" s="133"/>
      <c r="TZS182" s="133"/>
      <c r="TZT182" s="133"/>
      <c r="TZU182" s="133"/>
      <c r="TZV182" s="133"/>
      <c r="TZW182" s="133"/>
      <c r="TZX182" s="133"/>
      <c r="TZY182" s="133"/>
      <c r="TZZ182" s="133"/>
      <c r="UAA182" s="133"/>
      <c r="UAB182" s="133"/>
      <c r="UAC182" s="133"/>
      <c r="UAD182" s="133"/>
      <c r="UAE182" s="133"/>
      <c r="UAF182" s="133"/>
      <c r="UAG182" s="133"/>
      <c r="UAH182" s="133"/>
      <c r="UAI182" s="133"/>
      <c r="UAJ182" s="133"/>
      <c r="UAK182" s="133"/>
      <c r="UAL182" s="133"/>
      <c r="UAM182" s="133"/>
      <c r="UAN182" s="133"/>
      <c r="UAO182" s="133"/>
      <c r="UAP182" s="133"/>
      <c r="UAQ182" s="133"/>
      <c r="UAR182" s="133"/>
      <c r="UAS182" s="133"/>
      <c r="UAT182" s="133"/>
      <c r="UAU182" s="133"/>
      <c r="UAV182" s="133"/>
      <c r="UAW182" s="133"/>
      <c r="UAX182" s="133"/>
      <c r="UAY182" s="133"/>
      <c r="UAZ182" s="133"/>
      <c r="UBA182" s="133"/>
      <c r="UBB182" s="133"/>
      <c r="UBC182" s="133"/>
      <c r="UBD182" s="133"/>
      <c r="UBE182" s="133"/>
      <c r="UBF182" s="133"/>
      <c r="UBG182" s="133"/>
      <c r="UBH182" s="133"/>
      <c r="UBI182" s="133"/>
      <c r="UBJ182" s="133"/>
      <c r="UBK182" s="133"/>
      <c r="UBL182" s="133"/>
      <c r="UBM182" s="133"/>
      <c r="UBN182" s="133"/>
      <c r="UBO182" s="133"/>
      <c r="UBP182" s="133"/>
      <c r="UBQ182" s="133"/>
      <c r="UBR182" s="133"/>
      <c r="UBS182" s="133"/>
      <c r="UBT182" s="133"/>
      <c r="UBU182" s="133"/>
      <c r="UBV182" s="133"/>
      <c r="UBW182" s="133"/>
      <c r="UBX182" s="133"/>
      <c r="UBY182" s="133"/>
      <c r="UBZ182" s="133"/>
      <c r="UCA182" s="133"/>
      <c r="UCB182" s="133"/>
      <c r="UCC182" s="133"/>
      <c r="UCD182" s="133"/>
      <c r="UCE182" s="133"/>
      <c r="UCF182" s="133"/>
      <c r="UCG182" s="133"/>
      <c r="UCH182" s="133"/>
      <c r="UCI182" s="133"/>
      <c r="UCJ182" s="133"/>
      <c r="UCK182" s="133"/>
      <c r="UCL182" s="133"/>
      <c r="UCM182" s="133"/>
      <c r="UCN182" s="133"/>
      <c r="UCO182" s="133"/>
      <c r="UCP182" s="133"/>
      <c r="UCQ182" s="133"/>
      <c r="UCR182" s="133"/>
      <c r="UCS182" s="133"/>
      <c r="UCT182" s="133"/>
      <c r="UCU182" s="133"/>
      <c r="UCV182" s="133"/>
      <c r="UCW182" s="133"/>
      <c r="UCX182" s="133"/>
      <c r="UCY182" s="133"/>
      <c r="UCZ182" s="133"/>
      <c r="UDA182" s="133"/>
      <c r="UDB182" s="133"/>
      <c r="UDC182" s="133"/>
      <c r="UDD182" s="133"/>
      <c r="UDE182" s="133"/>
      <c r="UDF182" s="133"/>
      <c r="UDG182" s="133"/>
      <c r="UDH182" s="133"/>
      <c r="UDI182" s="133"/>
      <c r="UDJ182" s="133"/>
      <c r="UDK182" s="133"/>
      <c r="UDL182" s="133"/>
      <c r="UDM182" s="133"/>
      <c r="UDN182" s="133"/>
      <c r="UDO182" s="133"/>
      <c r="UDP182" s="133"/>
      <c r="UDQ182" s="133"/>
      <c r="UDR182" s="133"/>
      <c r="UDS182" s="133"/>
      <c r="UDT182" s="133"/>
      <c r="UDU182" s="133"/>
      <c r="UDV182" s="133"/>
      <c r="UDW182" s="133"/>
      <c r="UDX182" s="133"/>
      <c r="UDY182" s="133"/>
      <c r="UDZ182" s="133"/>
      <c r="UEA182" s="133"/>
      <c r="UEB182" s="133"/>
      <c r="UEC182" s="133"/>
      <c r="UED182" s="133"/>
      <c r="UEE182" s="133"/>
      <c r="UEF182" s="133"/>
      <c r="UEG182" s="133"/>
      <c r="UEH182" s="133"/>
      <c r="UEI182" s="133"/>
      <c r="UEJ182" s="133"/>
      <c r="UEK182" s="133"/>
      <c r="UEL182" s="133"/>
      <c r="UEM182" s="133"/>
      <c r="UEN182" s="133"/>
      <c r="UEO182" s="133"/>
      <c r="UEP182" s="133"/>
      <c r="UEQ182" s="133"/>
      <c r="UER182" s="133"/>
      <c r="UES182" s="133"/>
      <c r="UET182" s="133"/>
      <c r="UEU182" s="133"/>
      <c r="UEV182" s="133"/>
      <c r="UEW182" s="133"/>
      <c r="UEX182" s="133"/>
      <c r="UEY182" s="133"/>
      <c r="UEZ182" s="133"/>
      <c r="UFA182" s="133"/>
      <c r="UFB182" s="133"/>
      <c r="UFC182" s="133"/>
      <c r="UFD182" s="133"/>
      <c r="UFE182" s="133"/>
      <c r="UFF182" s="133"/>
      <c r="UFG182" s="133"/>
      <c r="UFH182" s="133"/>
      <c r="UFI182" s="133"/>
      <c r="UFJ182" s="133"/>
      <c r="UFK182" s="133"/>
      <c r="UFL182" s="133"/>
      <c r="UFM182" s="133"/>
      <c r="UFN182" s="133"/>
      <c r="UFO182" s="133"/>
      <c r="UFP182" s="133"/>
      <c r="UFQ182" s="133"/>
      <c r="UFR182" s="133"/>
      <c r="UFS182" s="133"/>
      <c r="UFT182" s="133"/>
      <c r="UFU182" s="133"/>
      <c r="UFV182" s="133"/>
      <c r="UFW182" s="133"/>
      <c r="UFX182" s="133"/>
      <c r="UFY182" s="133"/>
      <c r="UFZ182" s="133"/>
      <c r="UGA182" s="133"/>
      <c r="UGB182" s="133"/>
      <c r="UGC182" s="133"/>
      <c r="UGD182" s="133"/>
      <c r="UGE182" s="133"/>
      <c r="UGF182" s="133"/>
      <c r="UGG182" s="133"/>
      <c r="UGH182" s="133"/>
      <c r="UGI182" s="133"/>
      <c r="UGJ182" s="133"/>
      <c r="UGK182" s="133"/>
      <c r="UGL182" s="133"/>
      <c r="UGM182" s="133"/>
      <c r="UGN182" s="133"/>
      <c r="UGO182" s="133"/>
      <c r="UGP182" s="133"/>
      <c r="UGQ182" s="133"/>
      <c r="UGR182" s="133"/>
      <c r="UGS182" s="133"/>
      <c r="UGT182" s="133"/>
      <c r="UGU182" s="133"/>
      <c r="UGV182" s="133"/>
      <c r="UGW182" s="133"/>
      <c r="UGX182" s="133"/>
      <c r="UGY182" s="133"/>
      <c r="UGZ182" s="133"/>
      <c r="UHA182" s="133"/>
      <c r="UHB182" s="133"/>
      <c r="UHC182" s="133"/>
      <c r="UHD182" s="133"/>
      <c r="UHE182" s="133"/>
      <c r="UHF182" s="133"/>
      <c r="UHG182" s="133"/>
      <c r="UHH182" s="133"/>
      <c r="UHI182" s="133"/>
      <c r="UHJ182" s="133"/>
      <c r="UHK182" s="133"/>
      <c r="UHL182" s="133"/>
      <c r="UHM182" s="133"/>
      <c r="UHN182" s="133"/>
      <c r="UHO182" s="133"/>
      <c r="UHP182" s="133"/>
      <c r="UHQ182" s="133"/>
      <c r="UHR182" s="133"/>
      <c r="UHS182" s="133"/>
      <c r="UHT182" s="133"/>
      <c r="UHU182" s="133"/>
      <c r="UHV182" s="133"/>
      <c r="UHW182" s="133"/>
      <c r="UHX182" s="133"/>
      <c r="UHY182" s="133"/>
      <c r="UHZ182" s="133"/>
      <c r="UIA182" s="133"/>
      <c r="UIB182" s="133"/>
      <c r="UIC182" s="133"/>
      <c r="UID182" s="133"/>
      <c r="UIE182" s="133"/>
      <c r="UIF182" s="133"/>
      <c r="UIG182" s="133"/>
      <c r="UIH182" s="133"/>
      <c r="UII182" s="133"/>
      <c r="UIJ182" s="133"/>
      <c r="UIK182" s="133"/>
      <c r="UIL182" s="133"/>
      <c r="UIM182" s="133"/>
      <c r="UIN182" s="133"/>
      <c r="UIO182" s="133"/>
      <c r="UIP182" s="133"/>
      <c r="UIQ182" s="133"/>
      <c r="UIR182" s="133"/>
      <c r="UIS182" s="133"/>
      <c r="UIT182" s="133"/>
      <c r="UIU182" s="133"/>
      <c r="UIV182" s="133"/>
      <c r="UIW182" s="133"/>
      <c r="UIX182" s="133"/>
      <c r="UIY182" s="133"/>
      <c r="UIZ182" s="133"/>
      <c r="UJA182" s="133"/>
      <c r="UJB182" s="133"/>
      <c r="UJC182" s="133"/>
      <c r="UJD182" s="133"/>
      <c r="UJE182" s="133"/>
      <c r="UJF182" s="133"/>
      <c r="UJG182" s="133"/>
      <c r="UJH182" s="133"/>
      <c r="UJI182" s="133"/>
      <c r="UJJ182" s="133"/>
      <c r="UJK182" s="133"/>
      <c r="UJL182" s="133"/>
      <c r="UJM182" s="133"/>
      <c r="UJN182" s="133"/>
      <c r="UJO182" s="133"/>
      <c r="UJP182" s="133"/>
      <c r="UJQ182" s="133"/>
      <c r="UJR182" s="133"/>
      <c r="UJS182" s="133"/>
      <c r="UJT182" s="133"/>
      <c r="UJU182" s="133"/>
      <c r="UJV182" s="133"/>
      <c r="UJW182" s="133"/>
      <c r="UJX182" s="133"/>
      <c r="UJY182" s="133"/>
      <c r="UJZ182" s="133"/>
      <c r="UKA182" s="133"/>
      <c r="UKB182" s="133"/>
      <c r="UKC182" s="133"/>
      <c r="UKD182" s="133"/>
      <c r="UKE182" s="133"/>
      <c r="UKF182" s="133"/>
      <c r="UKG182" s="133"/>
      <c r="UKH182" s="133"/>
      <c r="UKI182" s="133"/>
      <c r="UKJ182" s="133"/>
      <c r="UKK182" s="133"/>
      <c r="UKL182" s="133"/>
      <c r="UKM182" s="133"/>
      <c r="UKN182" s="133"/>
      <c r="UKO182" s="133"/>
      <c r="UKP182" s="133"/>
      <c r="UKQ182" s="133"/>
      <c r="UKR182" s="133"/>
      <c r="UKS182" s="133"/>
      <c r="UKT182" s="133"/>
      <c r="UKU182" s="133"/>
      <c r="UKV182" s="133"/>
      <c r="UKW182" s="133"/>
      <c r="UKX182" s="133"/>
      <c r="UKY182" s="133"/>
      <c r="UKZ182" s="133"/>
      <c r="ULA182" s="133"/>
      <c r="ULB182" s="133"/>
      <c r="ULC182" s="133"/>
      <c r="ULD182" s="133"/>
      <c r="ULE182" s="133"/>
      <c r="ULF182" s="133"/>
      <c r="ULG182" s="133"/>
      <c r="ULH182" s="133"/>
      <c r="ULI182" s="133"/>
      <c r="ULJ182" s="133"/>
      <c r="ULK182" s="133"/>
      <c r="ULL182" s="133"/>
      <c r="ULM182" s="133"/>
      <c r="ULN182" s="133"/>
      <c r="ULO182" s="133"/>
      <c r="ULP182" s="133"/>
      <c r="ULQ182" s="133"/>
      <c r="ULR182" s="133"/>
      <c r="ULS182" s="133"/>
      <c r="ULT182" s="133"/>
      <c r="ULU182" s="133"/>
      <c r="ULV182" s="133"/>
      <c r="ULW182" s="133"/>
      <c r="ULX182" s="133"/>
      <c r="ULY182" s="133"/>
      <c r="ULZ182" s="133"/>
      <c r="UMA182" s="133"/>
      <c r="UMB182" s="133"/>
      <c r="UMC182" s="133"/>
      <c r="UMD182" s="133"/>
      <c r="UME182" s="133"/>
      <c r="UMF182" s="133"/>
      <c r="UMG182" s="133"/>
      <c r="UMH182" s="133"/>
      <c r="UMI182" s="133"/>
      <c r="UMJ182" s="133"/>
      <c r="UMK182" s="133"/>
      <c r="UML182" s="133"/>
      <c r="UMM182" s="133"/>
      <c r="UMN182" s="133"/>
      <c r="UMO182" s="133"/>
      <c r="UMP182" s="133"/>
      <c r="UMQ182" s="133"/>
      <c r="UMR182" s="133"/>
      <c r="UMS182" s="133"/>
      <c r="UMT182" s="133"/>
      <c r="UMU182" s="133"/>
      <c r="UMV182" s="133"/>
      <c r="UMW182" s="133"/>
      <c r="UMX182" s="133"/>
      <c r="UMY182" s="133"/>
      <c r="UMZ182" s="133"/>
      <c r="UNA182" s="133"/>
      <c r="UNB182" s="133"/>
      <c r="UNC182" s="133"/>
      <c r="UND182" s="133"/>
      <c r="UNE182" s="133"/>
      <c r="UNF182" s="133"/>
      <c r="UNG182" s="133"/>
      <c r="UNH182" s="133"/>
      <c r="UNI182" s="133"/>
      <c r="UNJ182" s="133"/>
      <c r="UNK182" s="133"/>
      <c r="UNL182" s="133"/>
      <c r="UNM182" s="133"/>
      <c r="UNN182" s="133"/>
      <c r="UNO182" s="133"/>
      <c r="UNP182" s="133"/>
      <c r="UNQ182" s="133"/>
      <c r="UNR182" s="133"/>
      <c r="UNS182" s="133"/>
      <c r="UNT182" s="133"/>
      <c r="UNU182" s="133"/>
      <c r="UNV182" s="133"/>
      <c r="UNW182" s="133"/>
      <c r="UNX182" s="133"/>
      <c r="UNY182" s="133"/>
      <c r="UNZ182" s="133"/>
      <c r="UOA182" s="133"/>
      <c r="UOB182" s="133"/>
      <c r="UOC182" s="133"/>
      <c r="UOD182" s="133"/>
      <c r="UOE182" s="133"/>
      <c r="UOF182" s="133"/>
      <c r="UOG182" s="133"/>
      <c r="UOH182" s="133"/>
      <c r="UOI182" s="133"/>
      <c r="UOJ182" s="133"/>
      <c r="UOK182" s="133"/>
      <c r="UOL182" s="133"/>
      <c r="UOM182" s="133"/>
      <c r="UON182" s="133"/>
      <c r="UOO182" s="133"/>
      <c r="UOP182" s="133"/>
      <c r="UOQ182" s="133"/>
      <c r="UOR182" s="133"/>
      <c r="UOS182" s="133"/>
      <c r="UOT182" s="133"/>
      <c r="UOU182" s="133"/>
      <c r="UOV182" s="133"/>
      <c r="UOW182" s="133"/>
      <c r="UOX182" s="133"/>
      <c r="UOY182" s="133"/>
      <c r="UOZ182" s="133"/>
      <c r="UPA182" s="133"/>
      <c r="UPB182" s="133"/>
      <c r="UPC182" s="133"/>
      <c r="UPD182" s="133"/>
      <c r="UPE182" s="133"/>
      <c r="UPF182" s="133"/>
      <c r="UPG182" s="133"/>
      <c r="UPH182" s="133"/>
      <c r="UPI182" s="133"/>
      <c r="UPJ182" s="133"/>
      <c r="UPK182" s="133"/>
      <c r="UPL182" s="133"/>
      <c r="UPM182" s="133"/>
      <c r="UPN182" s="133"/>
      <c r="UPO182" s="133"/>
      <c r="UPP182" s="133"/>
      <c r="UPQ182" s="133"/>
      <c r="UPR182" s="133"/>
      <c r="UPS182" s="133"/>
      <c r="UPT182" s="133"/>
      <c r="UPU182" s="133"/>
      <c r="UPV182" s="133"/>
      <c r="UPW182" s="133"/>
      <c r="UPX182" s="133"/>
      <c r="UPY182" s="133"/>
      <c r="UPZ182" s="133"/>
      <c r="UQA182" s="133"/>
      <c r="UQB182" s="133"/>
      <c r="UQC182" s="133"/>
      <c r="UQD182" s="133"/>
      <c r="UQE182" s="133"/>
      <c r="UQF182" s="133"/>
      <c r="UQG182" s="133"/>
      <c r="UQH182" s="133"/>
      <c r="UQI182" s="133"/>
      <c r="UQJ182" s="133"/>
      <c r="UQK182" s="133"/>
      <c r="UQL182" s="133"/>
      <c r="UQM182" s="133"/>
      <c r="UQN182" s="133"/>
      <c r="UQO182" s="133"/>
      <c r="UQP182" s="133"/>
      <c r="UQQ182" s="133"/>
      <c r="UQR182" s="133"/>
      <c r="UQS182" s="133"/>
      <c r="UQT182" s="133"/>
      <c r="UQU182" s="133"/>
      <c r="UQV182" s="133"/>
      <c r="UQW182" s="133"/>
      <c r="UQX182" s="133"/>
      <c r="UQY182" s="133"/>
      <c r="UQZ182" s="133"/>
      <c r="URA182" s="133"/>
      <c r="URB182" s="133"/>
      <c r="URC182" s="133"/>
      <c r="URD182" s="133"/>
      <c r="URE182" s="133"/>
      <c r="URF182" s="133"/>
      <c r="URG182" s="133"/>
      <c r="URH182" s="133"/>
      <c r="URI182" s="133"/>
      <c r="URJ182" s="133"/>
      <c r="URK182" s="133"/>
      <c r="URL182" s="133"/>
      <c r="URM182" s="133"/>
      <c r="URN182" s="133"/>
      <c r="URO182" s="133"/>
      <c r="URP182" s="133"/>
      <c r="URQ182" s="133"/>
      <c r="URR182" s="133"/>
      <c r="URS182" s="133"/>
      <c r="URT182" s="133"/>
      <c r="URU182" s="133"/>
      <c r="URV182" s="133"/>
      <c r="URW182" s="133"/>
      <c r="URX182" s="133"/>
      <c r="URY182" s="133"/>
      <c r="URZ182" s="133"/>
      <c r="USA182" s="133"/>
      <c r="USB182" s="133"/>
      <c r="USC182" s="133"/>
      <c r="USD182" s="133"/>
      <c r="USE182" s="133"/>
      <c r="USF182" s="133"/>
      <c r="USG182" s="133"/>
      <c r="USH182" s="133"/>
      <c r="USI182" s="133"/>
      <c r="USJ182" s="133"/>
      <c r="USK182" s="133"/>
      <c r="USL182" s="133"/>
      <c r="USM182" s="133"/>
      <c r="USN182" s="133"/>
      <c r="USO182" s="133"/>
      <c r="USP182" s="133"/>
      <c r="USQ182" s="133"/>
      <c r="USR182" s="133"/>
      <c r="USS182" s="133"/>
      <c r="UST182" s="133"/>
      <c r="USU182" s="133"/>
      <c r="USV182" s="133"/>
      <c r="USW182" s="133"/>
      <c r="USX182" s="133"/>
      <c r="USY182" s="133"/>
      <c r="USZ182" s="133"/>
      <c r="UTA182" s="133"/>
      <c r="UTB182" s="133"/>
      <c r="UTC182" s="133"/>
      <c r="UTD182" s="133"/>
      <c r="UTE182" s="133"/>
      <c r="UTF182" s="133"/>
      <c r="UTG182" s="133"/>
      <c r="UTH182" s="133"/>
      <c r="UTI182" s="133"/>
      <c r="UTJ182" s="133"/>
      <c r="UTK182" s="133"/>
      <c r="UTL182" s="133"/>
      <c r="UTM182" s="133"/>
      <c r="UTN182" s="133"/>
      <c r="UTO182" s="133"/>
      <c r="UTP182" s="133"/>
      <c r="UTQ182" s="133"/>
      <c r="UTR182" s="133"/>
      <c r="UTS182" s="133"/>
      <c r="UTT182" s="133"/>
      <c r="UTU182" s="133"/>
      <c r="UTV182" s="133"/>
      <c r="UTW182" s="133"/>
      <c r="UTX182" s="133"/>
      <c r="UTY182" s="133"/>
      <c r="UTZ182" s="133"/>
      <c r="UUA182" s="133"/>
      <c r="UUB182" s="133"/>
      <c r="UUC182" s="133"/>
      <c r="UUD182" s="133"/>
      <c r="UUE182" s="133"/>
      <c r="UUF182" s="133"/>
      <c r="UUG182" s="133"/>
      <c r="UUH182" s="133"/>
      <c r="UUI182" s="133"/>
      <c r="UUJ182" s="133"/>
      <c r="UUK182" s="133"/>
      <c r="UUL182" s="133"/>
      <c r="UUM182" s="133"/>
      <c r="UUN182" s="133"/>
      <c r="UUO182" s="133"/>
      <c r="UUP182" s="133"/>
      <c r="UUQ182" s="133"/>
      <c r="UUR182" s="133"/>
      <c r="UUS182" s="133"/>
      <c r="UUT182" s="133"/>
      <c r="UUU182" s="133"/>
      <c r="UUV182" s="133"/>
      <c r="UUW182" s="133"/>
      <c r="UUX182" s="133"/>
      <c r="UUY182" s="133"/>
      <c r="UUZ182" s="133"/>
      <c r="UVA182" s="133"/>
      <c r="UVB182" s="133"/>
      <c r="UVC182" s="133"/>
      <c r="UVD182" s="133"/>
      <c r="UVE182" s="133"/>
      <c r="UVF182" s="133"/>
      <c r="UVG182" s="133"/>
      <c r="UVH182" s="133"/>
      <c r="UVI182" s="133"/>
      <c r="UVJ182" s="133"/>
      <c r="UVK182" s="133"/>
      <c r="UVL182" s="133"/>
      <c r="UVM182" s="133"/>
      <c r="UVN182" s="133"/>
      <c r="UVO182" s="133"/>
      <c r="UVP182" s="133"/>
      <c r="UVQ182" s="133"/>
      <c r="UVR182" s="133"/>
      <c r="UVS182" s="133"/>
      <c r="UVT182" s="133"/>
      <c r="UVU182" s="133"/>
      <c r="UVV182" s="133"/>
      <c r="UVW182" s="133"/>
      <c r="UVX182" s="133"/>
      <c r="UVY182" s="133"/>
      <c r="UVZ182" s="133"/>
      <c r="UWA182" s="133"/>
      <c r="UWB182" s="133"/>
      <c r="UWC182" s="133"/>
      <c r="UWD182" s="133"/>
      <c r="UWE182" s="133"/>
      <c r="UWF182" s="133"/>
      <c r="UWG182" s="133"/>
      <c r="UWH182" s="133"/>
      <c r="UWI182" s="133"/>
      <c r="UWJ182" s="133"/>
      <c r="UWK182" s="133"/>
      <c r="UWL182" s="133"/>
      <c r="UWM182" s="133"/>
      <c r="UWN182" s="133"/>
      <c r="UWO182" s="133"/>
      <c r="UWP182" s="133"/>
      <c r="UWQ182" s="133"/>
      <c r="UWR182" s="133"/>
      <c r="UWS182" s="133"/>
      <c r="UWT182" s="133"/>
      <c r="UWU182" s="133"/>
      <c r="UWV182" s="133"/>
      <c r="UWW182" s="133"/>
      <c r="UWX182" s="133"/>
      <c r="UWY182" s="133"/>
      <c r="UWZ182" s="133"/>
      <c r="UXA182" s="133"/>
      <c r="UXB182" s="133"/>
      <c r="UXC182" s="133"/>
      <c r="UXD182" s="133"/>
      <c r="UXE182" s="133"/>
      <c r="UXF182" s="133"/>
      <c r="UXG182" s="133"/>
      <c r="UXH182" s="133"/>
      <c r="UXI182" s="133"/>
      <c r="UXJ182" s="133"/>
      <c r="UXK182" s="133"/>
      <c r="UXL182" s="133"/>
      <c r="UXM182" s="133"/>
      <c r="UXN182" s="133"/>
      <c r="UXO182" s="133"/>
      <c r="UXP182" s="133"/>
      <c r="UXQ182" s="133"/>
      <c r="UXR182" s="133"/>
      <c r="UXS182" s="133"/>
      <c r="UXT182" s="133"/>
      <c r="UXU182" s="133"/>
      <c r="UXV182" s="133"/>
      <c r="UXW182" s="133"/>
      <c r="UXX182" s="133"/>
      <c r="UXY182" s="133"/>
      <c r="UXZ182" s="133"/>
      <c r="UYA182" s="133"/>
      <c r="UYB182" s="133"/>
      <c r="UYC182" s="133"/>
      <c r="UYD182" s="133"/>
      <c r="UYE182" s="133"/>
      <c r="UYF182" s="133"/>
      <c r="UYG182" s="133"/>
      <c r="UYH182" s="133"/>
      <c r="UYI182" s="133"/>
      <c r="UYJ182" s="133"/>
      <c r="UYK182" s="133"/>
      <c r="UYL182" s="133"/>
      <c r="UYM182" s="133"/>
      <c r="UYN182" s="133"/>
      <c r="UYO182" s="133"/>
      <c r="UYP182" s="133"/>
      <c r="UYQ182" s="133"/>
      <c r="UYR182" s="133"/>
      <c r="UYS182" s="133"/>
      <c r="UYT182" s="133"/>
      <c r="UYU182" s="133"/>
      <c r="UYV182" s="133"/>
      <c r="UYW182" s="133"/>
      <c r="UYX182" s="133"/>
      <c r="UYY182" s="133"/>
      <c r="UYZ182" s="133"/>
      <c r="UZA182" s="133"/>
      <c r="UZB182" s="133"/>
      <c r="UZC182" s="133"/>
      <c r="UZD182" s="133"/>
      <c r="UZE182" s="133"/>
      <c r="UZF182" s="133"/>
      <c r="UZG182" s="133"/>
      <c r="UZH182" s="133"/>
      <c r="UZI182" s="133"/>
      <c r="UZJ182" s="133"/>
      <c r="UZK182" s="133"/>
      <c r="UZL182" s="133"/>
      <c r="UZM182" s="133"/>
      <c r="UZN182" s="133"/>
      <c r="UZO182" s="133"/>
      <c r="UZP182" s="133"/>
      <c r="UZQ182" s="133"/>
      <c r="UZR182" s="133"/>
      <c r="UZS182" s="133"/>
      <c r="UZT182" s="133"/>
      <c r="UZU182" s="133"/>
      <c r="UZV182" s="133"/>
      <c r="UZW182" s="133"/>
      <c r="UZX182" s="133"/>
      <c r="UZY182" s="133"/>
      <c r="UZZ182" s="133"/>
      <c r="VAA182" s="133"/>
      <c r="VAB182" s="133"/>
      <c r="VAC182" s="133"/>
      <c r="VAD182" s="133"/>
      <c r="VAE182" s="133"/>
      <c r="VAF182" s="133"/>
      <c r="VAG182" s="133"/>
      <c r="VAH182" s="133"/>
      <c r="VAI182" s="133"/>
      <c r="VAJ182" s="133"/>
      <c r="VAK182" s="133"/>
      <c r="VAL182" s="133"/>
      <c r="VAM182" s="133"/>
      <c r="VAN182" s="133"/>
      <c r="VAO182" s="133"/>
      <c r="VAP182" s="133"/>
      <c r="VAQ182" s="133"/>
      <c r="VAR182" s="133"/>
      <c r="VAS182" s="133"/>
      <c r="VAT182" s="133"/>
      <c r="VAU182" s="133"/>
      <c r="VAV182" s="133"/>
      <c r="VAW182" s="133"/>
      <c r="VAX182" s="133"/>
      <c r="VAY182" s="133"/>
      <c r="VAZ182" s="133"/>
      <c r="VBA182" s="133"/>
      <c r="VBB182" s="133"/>
      <c r="VBC182" s="133"/>
      <c r="VBD182" s="133"/>
      <c r="VBE182" s="133"/>
      <c r="VBF182" s="133"/>
      <c r="VBG182" s="133"/>
      <c r="VBH182" s="133"/>
      <c r="VBI182" s="133"/>
      <c r="VBJ182" s="133"/>
      <c r="VBK182" s="133"/>
      <c r="VBL182" s="133"/>
      <c r="VBM182" s="133"/>
      <c r="VBN182" s="133"/>
      <c r="VBO182" s="133"/>
      <c r="VBP182" s="133"/>
      <c r="VBQ182" s="133"/>
      <c r="VBR182" s="133"/>
      <c r="VBS182" s="133"/>
      <c r="VBT182" s="133"/>
      <c r="VBU182" s="133"/>
      <c r="VBV182" s="133"/>
      <c r="VBW182" s="133"/>
      <c r="VBX182" s="133"/>
      <c r="VBY182" s="133"/>
      <c r="VBZ182" s="133"/>
      <c r="VCA182" s="133"/>
      <c r="VCB182" s="133"/>
      <c r="VCC182" s="133"/>
      <c r="VCD182" s="133"/>
      <c r="VCE182" s="133"/>
      <c r="VCF182" s="133"/>
      <c r="VCG182" s="133"/>
      <c r="VCH182" s="133"/>
      <c r="VCI182" s="133"/>
      <c r="VCJ182" s="133"/>
      <c r="VCK182" s="133"/>
      <c r="VCL182" s="133"/>
      <c r="VCM182" s="133"/>
      <c r="VCN182" s="133"/>
      <c r="VCO182" s="133"/>
      <c r="VCP182" s="133"/>
      <c r="VCQ182" s="133"/>
      <c r="VCR182" s="133"/>
      <c r="VCS182" s="133"/>
      <c r="VCT182" s="133"/>
      <c r="VCU182" s="133"/>
      <c r="VCV182" s="133"/>
      <c r="VCW182" s="133"/>
      <c r="VCX182" s="133"/>
      <c r="VCY182" s="133"/>
      <c r="VCZ182" s="133"/>
      <c r="VDA182" s="133"/>
      <c r="VDB182" s="133"/>
      <c r="VDC182" s="133"/>
      <c r="VDD182" s="133"/>
      <c r="VDE182" s="133"/>
      <c r="VDF182" s="133"/>
      <c r="VDG182" s="133"/>
      <c r="VDH182" s="133"/>
      <c r="VDI182" s="133"/>
      <c r="VDJ182" s="133"/>
      <c r="VDK182" s="133"/>
      <c r="VDL182" s="133"/>
      <c r="VDM182" s="133"/>
      <c r="VDN182" s="133"/>
      <c r="VDO182" s="133"/>
      <c r="VDP182" s="133"/>
      <c r="VDQ182" s="133"/>
      <c r="VDR182" s="133"/>
      <c r="VDS182" s="133"/>
      <c r="VDT182" s="133"/>
      <c r="VDU182" s="133"/>
      <c r="VDV182" s="133"/>
      <c r="VDW182" s="133"/>
      <c r="VDX182" s="133"/>
      <c r="VDY182" s="133"/>
      <c r="VDZ182" s="133"/>
      <c r="VEA182" s="133"/>
      <c r="VEB182" s="133"/>
      <c r="VEC182" s="133"/>
      <c r="VED182" s="133"/>
      <c r="VEE182" s="133"/>
      <c r="VEF182" s="133"/>
      <c r="VEG182" s="133"/>
      <c r="VEH182" s="133"/>
      <c r="VEI182" s="133"/>
      <c r="VEJ182" s="133"/>
      <c r="VEK182" s="133"/>
      <c r="VEL182" s="133"/>
      <c r="VEM182" s="133"/>
      <c r="VEN182" s="133"/>
      <c r="VEO182" s="133"/>
      <c r="VEP182" s="133"/>
      <c r="VEQ182" s="133"/>
      <c r="VER182" s="133"/>
      <c r="VES182" s="133"/>
      <c r="VET182" s="133"/>
      <c r="VEU182" s="133"/>
      <c r="VEV182" s="133"/>
      <c r="VEW182" s="133"/>
      <c r="VEX182" s="133"/>
      <c r="VEY182" s="133"/>
      <c r="VEZ182" s="133"/>
      <c r="VFA182" s="133"/>
      <c r="VFB182" s="133"/>
      <c r="VFC182" s="133"/>
      <c r="VFD182" s="133"/>
      <c r="VFE182" s="133"/>
      <c r="VFF182" s="133"/>
      <c r="VFG182" s="133"/>
      <c r="VFH182" s="133"/>
      <c r="VFI182" s="133"/>
      <c r="VFJ182" s="133"/>
      <c r="VFK182" s="133"/>
      <c r="VFL182" s="133"/>
      <c r="VFM182" s="133"/>
      <c r="VFN182" s="133"/>
      <c r="VFO182" s="133"/>
      <c r="VFP182" s="133"/>
      <c r="VFQ182" s="133"/>
      <c r="VFR182" s="133"/>
      <c r="VFS182" s="133"/>
      <c r="VFT182" s="133"/>
      <c r="VFU182" s="133"/>
      <c r="VFV182" s="133"/>
      <c r="VFW182" s="133"/>
      <c r="VFX182" s="133"/>
      <c r="VFY182" s="133"/>
      <c r="VFZ182" s="133"/>
      <c r="VGA182" s="133"/>
      <c r="VGB182" s="133"/>
      <c r="VGC182" s="133"/>
      <c r="VGD182" s="133"/>
      <c r="VGE182" s="133"/>
      <c r="VGF182" s="133"/>
      <c r="VGG182" s="133"/>
      <c r="VGH182" s="133"/>
      <c r="VGI182" s="133"/>
      <c r="VGJ182" s="133"/>
      <c r="VGK182" s="133"/>
      <c r="VGL182" s="133"/>
      <c r="VGM182" s="133"/>
      <c r="VGN182" s="133"/>
      <c r="VGO182" s="133"/>
      <c r="VGP182" s="133"/>
      <c r="VGQ182" s="133"/>
      <c r="VGR182" s="133"/>
      <c r="VGS182" s="133"/>
      <c r="VGT182" s="133"/>
      <c r="VGU182" s="133"/>
      <c r="VGV182" s="133"/>
      <c r="VGW182" s="133"/>
      <c r="VGX182" s="133"/>
      <c r="VGY182" s="133"/>
      <c r="VGZ182" s="133"/>
      <c r="VHA182" s="133"/>
      <c r="VHB182" s="133"/>
      <c r="VHC182" s="133"/>
      <c r="VHD182" s="133"/>
      <c r="VHE182" s="133"/>
      <c r="VHF182" s="133"/>
      <c r="VHG182" s="133"/>
      <c r="VHH182" s="133"/>
      <c r="VHI182" s="133"/>
      <c r="VHJ182" s="133"/>
      <c r="VHK182" s="133"/>
      <c r="VHL182" s="133"/>
      <c r="VHM182" s="133"/>
      <c r="VHN182" s="133"/>
      <c r="VHO182" s="133"/>
      <c r="VHP182" s="133"/>
      <c r="VHQ182" s="133"/>
      <c r="VHR182" s="133"/>
      <c r="VHS182" s="133"/>
      <c r="VHT182" s="133"/>
      <c r="VHU182" s="133"/>
      <c r="VHV182" s="133"/>
      <c r="VHW182" s="133"/>
      <c r="VHX182" s="133"/>
      <c r="VHY182" s="133"/>
      <c r="VHZ182" s="133"/>
      <c r="VIA182" s="133"/>
      <c r="VIB182" s="133"/>
      <c r="VIC182" s="133"/>
      <c r="VID182" s="133"/>
      <c r="VIE182" s="133"/>
      <c r="VIF182" s="133"/>
      <c r="VIG182" s="133"/>
      <c r="VIH182" s="133"/>
      <c r="VII182" s="133"/>
      <c r="VIJ182" s="133"/>
      <c r="VIK182" s="133"/>
      <c r="VIL182" s="133"/>
      <c r="VIM182" s="133"/>
      <c r="VIN182" s="133"/>
      <c r="VIO182" s="133"/>
      <c r="VIP182" s="133"/>
      <c r="VIQ182" s="133"/>
      <c r="VIR182" s="133"/>
      <c r="VIS182" s="133"/>
      <c r="VIT182" s="133"/>
      <c r="VIU182" s="133"/>
      <c r="VIV182" s="133"/>
      <c r="VIW182" s="133"/>
      <c r="VIX182" s="133"/>
      <c r="VIY182" s="133"/>
      <c r="VIZ182" s="133"/>
      <c r="VJA182" s="133"/>
      <c r="VJB182" s="133"/>
      <c r="VJC182" s="133"/>
      <c r="VJD182" s="133"/>
      <c r="VJE182" s="133"/>
      <c r="VJF182" s="133"/>
      <c r="VJG182" s="133"/>
      <c r="VJH182" s="133"/>
      <c r="VJI182" s="133"/>
      <c r="VJJ182" s="133"/>
      <c r="VJK182" s="133"/>
      <c r="VJL182" s="133"/>
      <c r="VJM182" s="133"/>
      <c r="VJN182" s="133"/>
      <c r="VJO182" s="133"/>
      <c r="VJP182" s="133"/>
      <c r="VJQ182" s="133"/>
      <c r="VJR182" s="133"/>
      <c r="VJS182" s="133"/>
      <c r="VJT182" s="133"/>
      <c r="VJU182" s="133"/>
      <c r="VJV182" s="133"/>
      <c r="VJW182" s="133"/>
      <c r="VJX182" s="133"/>
      <c r="VJY182" s="133"/>
      <c r="VJZ182" s="133"/>
      <c r="VKA182" s="133"/>
      <c r="VKB182" s="133"/>
      <c r="VKC182" s="133"/>
      <c r="VKD182" s="133"/>
      <c r="VKE182" s="133"/>
      <c r="VKF182" s="133"/>
      <c r="VKG182" s="133"/>
      <c r="VKH182" s="133"/>
      <c r="VKI182" s="133"/>
      <c r="VKJ182" s="133"/>
      <c r="VKK182" s="133"/>
      <c r="VKL182" s="133"/>
      <c r="VKM182" s="133"/>
      <c r="VKN182" s="133"/>
      <c r="VKO182" s="133"/>
      <c r="VKP182" s="133"/>
      <c r="VKQ182" s="133"/>
      <c r="VKR182" s="133"/>
      <c r="VKS182" s="133"/>
      <c r="VKT182" s="133"/>
      <c r="VKU182" s="133"/>
      <c r="VKV182" s="133"/>
      <c r="VKW182" s="133"/>
      <c r="VKX182" s="133"/>
      <c r="VKY182" s="133"/>
      <c r="VKZ182" s="133"/>
      <c r="VLA182" s="133"/>
      <c r="VLB182" s="133"/>
      <c r="VLC182" s="133"/>
      <c r="VLD182" s="133"/>
      <c r="VLE182" s="133"/>
      <c r="VLF182" s="133"/>
      <c r="VLG182" s="133"/>
      <c r="VLH182" s="133"/>
      <c r="VLI182" s="133"/>
      <c r="VLJ182" s="133"/>
      <c r="VLK182" s="133"/>
      <c r="VLL182" s="133"/>
      <c r="VLM182" s="133"/>
      <c r="VLN182" s="133"/>
      <c r="VLO182" s="133"/>
      <c r="VLP182" s="133"/>
      <c r="VLQ182" s="133"/>
      <c r="VLR182" s="133"/>
      <c r="VLS182" s="133"/>
      <c r="VLT182" s="133"/>
      <c r="VLU182" s="133"/>
      <c r="VLV182" s="133"/>
      <c r="VLW182" s="133"/>
      <c r="VLX182" s="133"/>
      <c r="VLY182" s="133"/>
      <c r="VLZ182" s="133"/>
      <c r="VMA182" s="133"/>
      <c r="VMB182" s="133"/>
      <c r="VMC182" s="133"/>
      <c r="VMD182" s="133"/>
      <c r="VME182" s="133"/>
      <c r="VMF182" s="133"/>
      <c r="VMG182" s="133"/>
      <c r="VMH182" s="133"/>
      <c r="VMI182" s="133"/>
      <c r="VMJ182" s="133"/>
      <c r="VMK182" s="133"/>
      <c r="VML182" s="133"/>
      <c r="VMM182" s="133"/>
      <c r="VMN182" s="133"/>
      <c r="VMO182" s="133"/>
      <c r="VMP182" s="133"/>
      <c r="VMQ182" s="133"/>
      <c r="VMR182" s="133"/>
      <c r="VMS182" s="133"/>
      <c r="VMT182" s="133"/>
      <c r="VMU182" s="133"/>
      <c r="VMV182" s="133"/>
      <c r="VMW182" s="133"/>
      <c r="VMX182" s="133"/>
      <c r="VMY182" s="133"/>
      <c r="VMZ182" s="133"/>
      <c r="VNA182" s="133"/>
      <c r="VNB182" s="133"/>
      <c r="VNC182" s="133"/>
      <c r="VND182" s="133"/>
      <c r="VNE182" s="133"/>
      <c r="VNF182" s="133"/>
      <c r="VNG182" s="133"/>
      <c r="VNH182" s="133"/>
      <c r="VNI182" s="133"/>
      <c r="VNJ182" s="133"/>
      <c r="VNK182" s="133"/>
      <c r="VNL182" s="133"/>
      <c r="VNM182" s="133"/>
      <c r="VNN182" s="133"/>
      <c r="VNO182" s="133"/>
      <c r="VNP182" s="133"/>
      <c r="VNQ182" s="133"/>
      <c r="VNR182" s="133"/>
      <c r="VNS182" s="133"/>
      <c r="VNT182" s="133"/>
      <c r="VNU182" s="133"/>
      <c r="VNV182" s="133"/>
      <c r="VNW182" s="133"/>
      <c r="VNX182" s="133"/>
      <c r="VNY182" s="133"/>
      <c r="VNZ182" s="133"/>
      <c r="VOA182" s="133"/>
      <c r="VOB182" s="133"/>
      <c r="VOC182" s="133"/>
      <c r="VOD182" s="133"/>
      <c r="VOE182" s="133"/>
      <c r="VOF182" s="133"/>
      <c r="VOG182" s="133"/>
      <c r="VOH182" s="133"/>
      <c r="VOI182" s="133"/>
      <c r="VOJ182" s="133"/>
      <c r="VOK182" s="133"/>
      <c r="VOL182" s="133"/>
      <c r="VOM182" s="133"/>
      <c r="VON182" s="133"/>
      <c r="VOO182" s="133"/>
      <c r="VOP182" s="133"/>
      <c r="VOQ182" s="133"/>
      <c r="VOR182" s="133"/>
      <c r="VOS182" s="133"/>
      <c r="VOT182" s="133"/>
      <c r="VOU182" s="133"/>
      <c r="VOV182" s="133"/>
      <c r="VOW182" s="133"/>
      <c r="VOX182" s="133"/>
      <c r="VOY182" s="133"/>
      <c r="VOZ182" s="133"/>
      <c r="VPA182" s="133"/>
      <c r="VPB182" s="133"/>
      <c r="VPC182" s="133"/>
      <c r="VPD182" s="133"/>
      <c r="VPE182" s="133"/>
      <c r="VPF182" s="133"/>
      <c r="VPG182" s="133"/>
      <c r="VPH182" s="133"/>
      <c r="VPI182" s="133"/>
      <c r="VPJ182" s="133"/>
      <c r="VPK182" s="133"/>
      <c r="VPL182" s="133"/>
      <c r="VPM182" s="133"/>
      <c r="VPN182" s="133"/>
      <c r="VPO182" s="133"/>
      <c r="VPP182" s="133"/>
      <c r="VPQ182" s="133"/>
      <c r="VPR182" s="133"/>
      <c r="VPS182" s="133"/>
      <c r="VPT182" s="133"/>
      <c r="VPU182" s="133"/>
      <c r="VPV182" s="133"/>
      <c r="VPW182" s="133"/>
      <c r="VPX182" s="133"/>
      <c r="VPY182" s="133"/>
      <c r="VPZ182" s="133"/>
      <c r="VQA182" s="133"/>
      <c r="VQB182" s="133"/>
      <c r="VQC182" s="133"/>
      <c r="VQD182" s="133"/>
      <c r="VQE182" s="133"/>
      <c r="VQF182" s="133"/>
      <c r="VQG182" s="133"/>
      <c r="VQH182" s="133"/>
      <c r="VQI182" s="133"/>
      <c r="VQJ182" s="133"/>
      <c r="VQK182" s="133"/>
      <c r="VQL182" s="133"/>
      <c r="VQM182" s="133"/>
      <c r="VQN182" s="133"/>
      <c r="VQO182" s="133"/>
      <c r="VQP182" s="133"/>
      <c r="VQQ182" s="133"/>
      <c r="VQR182" s="133"/>
      <c r="VQS182" s="133"/>
      <c r="VQT182" s="133"/>
      <c r="VQU182" s="133"/>
      <c r="VQV182" s="133"/>
      <c r="VQW182" s="133"/>
      <c r="VQX182" s="133"/>
      <c r="VQY182" s="133"/>
      <c r="VQZ182" s="133"/>
      <c r="VRA182" s="133"/>
      <c r="VRB182" s="133"/>
      <c r="VRC182" s="133"/>
      <c r="VRD182" s="133"/>
      <c r="VRE182" s="133"/>
      <c r="VRF182" s="133"/>
      <c r="VRG182" s="133"/>
      <c r="VRH182" s="133"/>
      <c r="VRI182" s="133"/>
      <c r="VRJ182" s="133"/>
      <c r="VRK182" s="133"/>
      <c r="VRL182" s="133"/>
      <c r="VRM182" s="133"/>
      <c r="VRN182" s="133"/>
      <c r="VRO182" s="133"/>
      <c r="VRP182" s="133"/>
      <c r="VRQ182" s="133"/>
      <c r="VRR182" s="133"/>
      <c r="VRS182" s="133"/>
      <c r="VRT182" s="133"/>
      <c r="VRU182" s="133"/>
      <c r="VRV182" s="133"/>
      <c r="VRW182" s="133"/>
      <c r="VRX182" s="133"/>
      <c r="VRY182" s="133"/>
      <c r="VRZ182" s="133"/>
      <c r="VSA182" s="133"/>
      <c r="VSB182" s="133"/>
      <c r="VSC182" s="133"/>
      <c r="VSD182" s="133"/>
      <c r="VSE182" s="133"/>
      <c r="VSF182" s="133"/>
      <c r="VSG182" s="133"/>
      <c r="VSH182" s="133"/>
      <c r="VSI182" s="133"/>
      <c r="VSJ182" s="133"/>
      <c r="VSK182" s="133"/>
      <c r="VSL182" s="133"/>
      <c r="VSM182" s="133"/>
      <c r="VSN182" s="133"/>
      <c r="VSO182" s="133"/>
      <c r="VSP182" s="133"/>
      <c r="VSQ182" s="133"/>
      <c r="VSR182" s="133"/>
      <c r="VSS182" s="133"/>
      <c r="VST182" s="133"/>
      <c r="VSU182" s="133"/>
      <c r="VSV182" s="133"/>
      <c r="VSW182" s="133"/>
      <c r="VSX182" s="133"/>
      <c r="VSY182" s="133"/>
      <c r="VSZ182" s="133"/>
      <c r="VTA182" s="133"/>
      <c r="VTB182" s="133"/>
      <c r="VTC182" s="133"/>
      <c r="VTD182" s="133"/>
      <c r="VTE182" s="133"/>
      <c r="VTF182" s="133"/>
      <c r="VTG182" s="133"/>
      <c r="VTH182" s="133"/>
      <c r="VTI182" s="133"/>
      <c r="VTJ182" s="133"/>
      <c r="VTK182" s="133"/>
      <c r="VTL182" s="133"/>
      <c r="VTM182" s="133"/>
      <c r="VTN182" s="133"/>
      <c r="VTO182" s="133"/>
      <c r="VTP182" s="133"/>
      <c r="VTQ182" s="133"/>
      <c r="VTR182" s="133"/>
      <c r="VTS182" s="133"/>
      <c r="VTT182" s="133"/>
      <c r="VTU182" s="133"/>
      <c r="VTV182" s="133"/>
      <c r="VTW182" s="133"/>
      <c r="VTX182" s="133"/>
      <c r="VTY182" s="133"/>
      <c r="VTZ182" s="133"/>
      <c r="VUA182" s="133"/>
      <c r="VUB182" s="133"/>
      <c r="VUC182" s="133"/>
      <c r="VUD182" s="133"/>
      <c r="VUE182" s="133"/>
      <c r="VUF182" s="133"/>
      <c r="VUG182" s="133"/>
      <c r="VUH182" s="133"/>
      <c r="VUI182" s="133"/>
      <c r="VUJ182" s="133"/>
      <c r="VUK182" s="133"/>
      <c r="VUL182" s="133"/>
      <c r="VUM182" s="133"/>
      <c r="VUN182" s="133"/>
      <c r="VUO182" s="133"/>
      <c r="VUP182" s="133"/>
      <c r="VUQ182" s="133"/>
      <c r="VUR182" s="133"/>
      <c r="VUS182" s="133"/>
      <c r="VUT182" s="133"/>
      <c r="VUU182" s="133"/>
      <c r="VUV182" s="133"/>
      <c r="VUW182" s="133"/>
      <c r="VUX182" s="133"/>
      <c r="VUY182" s="133"/>
      <c r="VUZ182" s="133"/>
      <c r="VVA182" s="133"/>
      <c r="VVB182" s="133"/>
      <c r="VVC182" s="133"/>
      <c r="VVD182" s="133"/>
      <c r="VVE182" s="133"/>
      <c r="VVF182" s="133"/>
      <c r="VVG182" s="133"/>
      <c r="VVH182" s="133"/>
      <c r="VVI182" s="133"/>
      <c r="VVJ182" s="133"/>
      <c r="VVK182" s="133"/>
      <c r="VVL182" s="133"/>
      <c r="VVM182" s="133"/>
      <c r="VVN182" s="133"/>
      <c r="VVO182" s="133"/>
      <c r="VVP182" s="133"/>
      <c r="VVQ182" s="133"/>
      <c r="VVR182" s="133"/>
      <c r="VVS182" s="133"/>
      <c r="VVT182" s="133"/>
      <c r="VVU182" s="133"/>
      <c r="VVV182" s="133"/>
      <c r="VVW182" s="133"/>
      <c r="VVX182" s="133"/>
      <c r="VVY182" s="133"/>
      <c r="VVZ182" s="133"/>
      <c r="VWA182" s="133"/>
      <c r="VWB182" s="133"/>
      <c r="VWC182" s="133"/>
      <c r="VWD182" s="133"/>
      <c r="VWE182" s="133"/>
      <c r="VWF182" s="133"/>
      <c r="VWG182" s="133"/>
      <c r="VWH182" s="133"/>
      <c r="VWI182" s="133"/>
      <c r="VWJ182" s="133"/>
      <c r="VWK182" s="133"/>
      <c r="VWL182" s="133"/>
      <c r="VWM182" s="133"/>
      <c r="VWN182" s="133"/>
      <c r="VWO182" s="133"/>
      <c r="VWP182" s="133"/>
      <c r="VWQ182" s="133"/>
      <c r="VWR182" s="133"/>
      <c r="VWS182" s="133"/>
      <c r="VWT182" s="133"/>
      <c r="VWU182" s="133"/>
      <c r="VWV182" s="133"/>
      <c r="VWW182" s="133"/>
      <c r="VWX182" s="133"/>
      <c r="VWY182" s="133"/>
      <c r="VWZ182" s="133"/>
      <c r="VXA182" s="133"/>
      <c r="VXB182" s="133"/>
      <c r="VXC182" s="133"/>
      <c r="VXD182" s="133"/>
      <c r="VXE182" s="133"/>
      <c r="VXF182" s="133"/>
      <c r="VXG182" s="133"/>
      <c r="VXH182" s="133"/>
      <c r="VXI182" s="133"/>
      <c r="VXJ182" s="133"/>
      <c r="VXK182" s="133"/>
      <c r="VXL182" s="133"/>
      <c r="VXM182" s="133"/>
      <c r="VXN182" s="133"/>
      <c r="VXO182" s="133"/>
      <c r="VXP182" s="133"/>
      <c r="VXQ182" s="133"/>
      <c r="VXR182" s="133"/>
      <c r="VXS182" s="133"/>
      <c r="VXT182" s="133"/>
      <c r="VXU182" s="133"/>
      <c r="VXV182" s="133"/>
      <c r="VXW182" s="133"/>
      <c r="VXX182" s="133"/>
      <c r="VXY182" s="133"/>
      <c r="VXZ182" s="133"/>
      <c r="VYA182" s="133"/>
      <c r="VYB182" s="133"/>
      <c r="VYC182" s="133"/>
      <c r="VYD182" s="133"/>
      <c r="VYE182" s="133"/>
      <c r="VYF182" s="133"/>
      <c r="VYG182" s="133"/>
      <c r="VYH182" s="133"/>
      <c r="VYI182" s="133"/>
      <c r="VYJ182" s="133"/>
      <c r="VYK182" s="133"/>
      <c r="VYL182" s="133"/>
      <c r="VYM182" s="133"/>
      <c r="VYN182" s="133"/>
      <c r="VYO182" s="133"/>
      <c r="VYP182" s="133"/>
      <c r="VYQ182" s="133"/>
      <c r="VYR182" s="133"/>
      <c r="VYS182" s="133"/>
      <c r="VYT182" s="133"/>
      <c r="VYU182" s="133"/>
      <c r="VYV182" s="133"/>
      <c r="VYW182" s="133"/>
      <c r="VYX182" s="133"/>
      <c r="VYY182" s="133"/>
      <c r="VYZ182" s="133"/>
      <c r="VZA182" s="133"/>
      <c r="VZB182" s="133"/>
      <c r="VZC182" s="133"/>
      <c r="VZD182" s="133"/>
      <c r="VZE182" s="133"/>
      <c r="VZF182" s="133"/>
      <c r="VZG182" s="133"/>
      <c r="VZH182" s="133"/>
      <c r="VZI182" s="133"/>
      <c r="VZJ182" s="133"/>
      <c r="VZK182" s="133"/>
      <c r="VZL182" s="133"/>
      <c r="VZM182" s="133"/>
      <c r="VZN182" s="133"/>
      <c r="VZO182" s="133"/>
      <c r="VZP182" s="133"/>
      <c r="VZQ182" s="133"/>
      <c r="VZR182" s="133"/>
      <c r="VZS182" s="133"/>
      <c r="VZT182" s="133"/>
      <c r="VZU182" s="133"/>
      <c r="VZV182" s="133"/>
      <c r="VZW182" s="133"/>
      <c r="VZX182" s="133"/>
      <c r="VZY182" s="133"/>
      <c r="VZZ182" s="133"/>
      <c r="WAA182" s="133"/>
      <c r="WAB182" s="133"/>
      <c r="WAC182" s="133"/>
      <c r="WAD182" s="133"/>
      <c r="WAE182" s="133"/>
      <c r="WAF182" s="133"/>
      <c r="WAG182" s="133"/>
      <c r="WAH182" s="133"/>
      <c r="WAI182" s="133"/>
      <c r="WAJ182" s="133"/>
      <c r="WAK182" s="133"/>
      <c r="WAL182" s="133"/>
      <c r="WAM182" s="133"/>
      <c r="WAN182" s="133"/>
      <c r="WAO182" s="133"/>
      <c r="WAP182" s="133"/>
      <c r="WAQ182" s="133"/>
      <c r="WAR182" s="133"/>
      <c r="WAS182" s="133"/>
      <c r="WAT182" s="133"/>
      <c r="WAU182" s="133"/>
      <c r="WAV182" s="133"/>
      <c r="WAW182" s="133"/>
      <c r="WAX182" s="133"/>
      <c r="WAY182" s="133"/>
      <c r="WAZ182" s="133"/>
      <c r="WBA182" s="133"/>
      <c r="WBB182" s="133"/>
      <c r="WBC182" s="133"/>
      <c r="WBD182" s="133"/>
      <c r="WBE182" s="133"/>
      <c r="WBF182" s="133"/>
      <c r="WBG182" s="133"/>
      <c r="WBH182" s="133"/>
      <c r="WBI182" s="133"/>
      <c r="WBJ182" s="133"/>
      <c r="WBK182" s="133"/>
      <c r="WBL182" s="133"/>
      <c r="WBM182" s="133"/>
      <c r="WBN182" s="133"/>
      <c r="WBO182" s="133"/>
      <c r="WBP182" s="133"/>
      <c r="WBQ182" s="133"/>
      <c r="WBR182" s="133"/>
      <c r="WBS182" s="133"/>
      <c r="WBT182" s="133"/>
      <c r="WBU182" s="133"/>
      <c r="WBV182" s="133"/>
      <c r="WBW182" s="133"/>
      <c r="WBX182" s="133"/>
      <c r="WBY182" s="133"/>
      <c r="WBZ182" s="133"/>
      <c r="WCA182" s="133"/>
      <c r="WCB182" s="133"/>
      <c r="WCC182" s="133"/>
      <c r="WCD182" s="133"/>
      <c r="WCE182" s="133"/>
      <c r="WCF182" s="133"/>
      <c r="WCG182" s="133"/>
      <c r="WCH182" s="133"/>
      <c r="WCI182" s="133"/>
      <c r="WCJ182" s="133"/>
      <c r="WCK182" s="133"/>
      <c r="WCL182" s="133"/>
      <c r="WCM182" s="133"/>
      <c r="WCN182" s="133"/>
      <c r="WCO182" s="133"/>
      <c r="WCP182" s="133"/>
      <c r="WCQ182" s="133"/>
      <c r="WCR182" s="133"/>
      <c r="WCS182" s="133"/>
      <c r="WCT182" s="133"/>
      <c r="WCU182" s="133"/>
      <c r="WCV182" s="133"/>
      <c r="WCW182" s="133"/>
      <c r="WCX182" s="133"/>
      <c r="WCY182" s="133"/>
      <c r="WCZ182" s="133"/>
      <c r="WDA182" s="133"/>
      <c r="WDB182" s="133"/>
      <c r="WDC182" s="133"/>
      <c r="WDD182" s="133"/>
      <c r="WDE182" s="133"/>
      <c r="WDF182" s="133"/>
      <c r="WDG182" s="133"/>
      <c r="WDH182" s="133"/>
      <c r="WDI182" s="133"/>
      <c r="WDJ182" s="133"/>
      <c r="WDK182" s="133"/>
      <c r="WDL182" s="133"/>
      <c r="WDM182" s="133"/>
      <c r="WDN182" s="133"/>
      <c r="WDO182" s="133"/>
      <c r="WDP182" s="133"/>
      <c r="WDQ182" s="133"/>
      <c r="WDR182" s="133"/>
      <c r="WDS182" s="133"/>
      <c r="WDT182" s="133"/>
      <c r="WDU182" s="133"/>
      <c r="WDV182" s="133"/>
      <c r="WDW182" s="133"/>
      <c r="WDX182" s="133"/>
      <c r="WDY182" s="133"/>
      <c r="WDZ182" s="133"/>
      <c r="WEA182" s="133"/>
      <c r="WEB182" s="133"/>
      <c r="WEC182" s="133"/>
      <c r="WED182" s="133"/>
      <c r="WEE182" s="133"/>
      <c r="WEF182" s="133"/>
      <c r="WEG182" s="133"/>
      <c r="WEH182" s="133"/>
      <c r="WEI182" s="133"/>
      <c r="WEJ182" s="133"/>
      <c r="WEK182" s="133"/>
      <c r="WEL182" s="133"/>
      <c r="WEM182" s="133"/>
      <c r="WEN182" s="133"/>
      <c r="WEO182" s="133"/>
      <c r="WEP182" s="133"/>
      <c r="WEQ182" s="133"/>
      <c r="WER182" s="133"/>
      <c r="WES182" s="133"/>
      <c r="WET182" s="133"/>
      <c r="WEU182" s="133"/>
      <c r="WEV182" s="133"/>
      <c r="WEW182" s="133"/>
      <c r="WEX182" s="133"/>
      <c r="WEY182" s="133"/>
      <c r="WEZ182" s="133"/>
      <c r="WFA182" s="133"/>
      <c r="WFB182" s="133"/>
      <c r="WFC182" s="133"/>
      <c r="WFD182" s="133"/>
      <c r="WFE182" s="133"/>
      <c r="WFF182" s="133"/>
      <c r="WFG182" s="133"/>
      <c r="WFH182" s="133"/>
      <c r="WFI182" s="133"/>
      <c r="WFJ182" s="133"/>
      <c r="WFK182" s="133"/>
      <c r="WFL182" s="133"/>
      <c r="WFM182" s="133"/>
      <c r="WFN182" s="133"/>
      <c r="WFO182" s="133"/>
      <c r="WFP182" s="133"/>
      <c r="WFQ182" s="133"/>
      <c r="WFR182" s="133"/>
      <c r="WFS182" s="133"/>
      <c r="WFT182" s="133"/>
      <c r="WFU182" s="133"/>
      <c r="WFV182" s="133"/>
      <c r="WFW182" s="133"/>
      <c r="WFX182" s="133"/>
      <c r="WFY182" s="133"/>
      <c r="WFZ182" s="133"/>
      <c r="WGA182" s="133"/>
      <c r="WGB182" s="133"/>
      <c r="WGC182" s="133"/>
      <c r="WGD182" s="133"/>
      <c r="WGE182" s="133"/>
      <c r="WGF182" s="133"/>
      <c r="WGG182" s="133"/>
      <c r="WGH182" s="133"/>
      <c r="WGI182" s="133"/>
      <c r="WGJ182" s="133"/>
      <c r="WGK182" s="133"/>
      <c r="WGL182" s="133"/>
      <c r="WGM182" s="133"/>
      <c r="WGN182" s="133"/>
      <c r="WGO182" s="133"/>
      <c r="WGP182" s="133"/>
      <c r="WGQ182" s="133"/>
      <c r="WGR182" s="133"/>
      <c r="WGS182" s="133"/>
      <c r="WGT182" s="133"/>
      <c r="WGU182" s="133"/>
      <c r="WGV182" s="133"/>
      <c r="WGW182" s="133"/>
      <c r="WGX182" s="133"/>
      <c r="WGY182" s="133"/>
      <c r="WGZ182" s="133"/>
      <c r="WHA182" s="133"/>
      <c r="WHB182" s="133"/>
      <c r="WHC182" s="133"/>
      <c r="WHD182" s="133"/>
      <c r="WHE182" s="133"/>
      <c r="WHF182" s="133"/>
      <c r="WHG182" s="133"/>
      <c r="WHH182" s="133"/>
      <c r="WHI182" s="133"/>
      <c r="WHJ182" s="133"/>
      <c r="WHK182" s="133"/>
      <c r="WHL182" s="133"/>
      <c r="WHM182" s="133"/>
      <c r="WHN182" s="133"/>
      <c r="WHO182" s="133"/>
      <c r="WHP182" s="133"/>
      <c r="WHQ182" s="133"/>
      <c r="WHR182" s="133"/>
      <c r="WHS182" s="133"/>
      <c r="WHT182" s="133"/>
      <c r="WHU182" s="133"/>
      <c r="WHV182" s="133"/>
      <c r="WHW182" s="133"/>
      <c r="WHX182" s="133"/>
      <c r="WHY182" s="133"/>
      <c r="WHZ182" s="133"/>
      <c r="WIA182" s="133"/>
      <c r="WIB182" s="133"/>
      <c r="WIC182" s="133"/>
      <c r="WID182" s="133"/>
      <c r="WIE182" s="133"/>
      <c r="WIF182" s="133"/>
      <c r="WIG182" s="133"/>
      <c r="WIH182" s="133"/>
      <c r="WII182" s="133"/>
      <c r="WIJ182" s="133"/>
      <c r="WIK182" s="133"/>
      <c r="WIL182" s="133"/>
      <c r="WIM182" s="133"/>
      <c r="WIN182" s="133"/>
      <c r="WIO182" s="133"/>
      <c r="WIP182" s="133"/>
      <c r="WIQ182" s="133"/>
      <c r="WIR182" s="133"/>
      <c r="WIS182" s="133"/>
      <c r="WIT182" s="133"/>
      <c r="WIU182" s="133"/>
      <c r="WIV182" s="133"/>
      <c r="WIW182" s="133"/>
      <c r="WIX182" s="133"/>
      <c r="WIY182" s="133"/>
      <c r="WIZ182" s="133"/>
      <c r="WJA182" s="133"/>
      <c r="WJB182" s="133"/>
      <c r="WJC182" s="133"/>
      <c r="WJD182" s="133"/>
      <c r="WJE182" s="133"/>
      <c r="WJF182" s="133"/>
      <c r="WJG182" s="133"/>
      <c r="WJH182" s="133"/>
      <c r="WJI182" s="133"/>
      <c r="WJJ182" s="133"/>
      <c r="WJK182" s="133"/>
      <c r="WJL182" s="133"/>
      <c r="WJM182" s="133"/>
      <c r="WJN182" s="133"/>
      <c r="WJO182" s="133"/>
      <c r="WJP182" s="133"/>
      <c r="WJQ182" s="133"/>
      <c r="WJR182" s="133"/>
      <c r="WJS182" s="133"/>
      <c r="WJT182" s="133"/>
      <c r="WJU182" s="133"/>
      <c r="WJV182" s="133"/>
      <c r="WJW182" s="133"/>
      <c r="WJX182" s="133"/>
      <c r="WJY182" s="133"/>
      <c r="WJZ182" s="133"/>
      <c r="WKA182" s="133"/>
      <c r="WKB182" s="133"/>
      <c r="WKC182" s="133"/>
      <c r="WKD182" s="133"/>
      <c r="WKE182" s="133"/>
      <c r="WKF182" s="133"/>
      <c r="WKG182" s="133"/>
      <c r="WKH182" s="133"/>
      <c r="WKI182" s="133"/>
      <c r="WKJ182" s="133"/>
      <c r="WKK182" s="133"/>
      <c r="WKL182" s="133"/>
      <c r="WKM182" s="133"/>
      <c r="WKN182" s="133"/>
      <c r="WKO182" s="133"/>
      <c r="WKP182" s="133"/>
      <c r="WKQ182" s="133"/>
      <c r="WKR182" s="133"/>
      <c r="WKS182" s="133"/>
      <c r="WKT182" s="133"/>
      <c r="WKU182" s="133"/>
      <c r="WKV182" s="133"/>
      <c r="WKW182" s="133"/>
      <c r="WKX182" s="133"/>
      <c r="WKY182" s="133"/>
      <c r="WKZ182" s="133"/>
      <c r="WLA182" s="133"/>
      <c r="WLB182" s="133"/>
      <c r="WLC182" s="133"/>
      <c r="WLD182" s="133"/>
      <c r="WLE182" s="133"/>
      <c r="WLF182" s="133"/>
      <c r="WLG182" s="133"/>
      <c r="WLH182" s="133"/>
      <c r="WLI182" s="133"/>
      <c r="WLJ182" s="133"/>
      <c r="WLK182" s="133"/>
      <c r="WLL182" s="133"/>
      <c r="WLM182" s="133"/>
      <c r="WLN182" s="133"/>
      <c r="WLO182" s="133"/>
      <c r="WLP182" s="133"/>
      <c r="WLQ182" s="133"/>
      <c r="WLR182" s="133"/>
      <c r="WLS182" s="133"/>
      <c r="WLT182" s="133"/>
      <c r="WLU182" s="133"/>
      <c r="WLV182" s="133"/>
      <c r="WLW182" s="133"/>
      <c r="WLX182" s="133"/>
      <c r="WLY182" s="133"/>
      <c r="WLZ182" s="133"/>
      <c r="WMA182" s="133"/>
      <c r="WMB182" s="133"/>
      <c r="WMC182" s="133"/>
      <c r="WMD182" s="133"/>
      <c r="WME182" s="133"/>
      <c r="WMF182" s="133"/>
      <c r="WMG182" s="133"/>
      <c r="WMH182" s="133"/>
      <c r="WMI182" s="133"/>
      <c r="WMJ182" s="133"/>
      <c r="WMK182" s="133"/>
      <c r="WML182" s="133"/>
      <c r="WMM182" s="133"/>
      <c r="WMN182" s="133"/>
      <c r="WMO182" s="133"/>
      <c r="WMP182" s="133"/>
      <c r="WMQ182" s="133"/>
      <c r="WMR182" s="133"/>
      <c r="WMS182" s="133"/>
      <c r="WMT182" s="133"/>
      <c r="WMU182" s="133"/>
      <c r="WMV182" s="133"/>
      <c r="WMW182" s="133"/>
      <c r="WMX182" s="133"/>
      <c r="WMY182" s="133"/>
      <c r="WMZ182" s="133"/>
      <c r="WNA182" s="133"/>
      <c r="WNB182" s="133"/>
      <c r="WNC182" s="133"/>
      <c r="WND182" s="133"/>
      <c r="WNE182" s="133"/>
      <c r="WNF182" s="133"/>
      <c r="WNG182" s="133"/>
      <c r="WNH182" s="133"/>
      <c r="WNI182" s="133"/>
      <c r="WNJ182" s="133"/>
      <c r="WNK182" s="133"/>
      <c r="WNL182" s="133"/>
      <c r="WNM182" s="133"/>
      <c r="WNN182" s="133"/>
      <c r="WNO182" s="133"/>
      <c r="WNP182" s="133"/>
      <c r="WNQ182" s="133"/>
      <c r="WNR182" s="133"/>
      <c r="WNS182" s="133"/>
      <c r="WNT182" s="133"/>
      <c r="WNU182" s="133"/>
      <c r="WNV182" s="133"/>
      <c r="WNW182" s="133"/>
      <c r="WNX182" s="133"/>
      <c r="WNY182" s="133"/>
      <c r="WNZ182" s="133"/>
      <c r="WOA182" s="133"/>
      <c r="WOB182" s="133"/>
      <c r="WOC182" s="133"/>
      <c r="WOD182" s="133"/>
      <c r="WOE182" s="133"/>
      <c r="WOF182" s="133"/>
      <c r="WOG182" s="133"/>
      <c r="WOH182" s="133"/>
      <c r="WOI182" s="133"/>
      <c r="WOJ182" s="133"/>
      <c r="WOK182" s="133"/>
      <c r="WOL182" s="133"/>
      <c r="WOM182" s="133"/>
      <c r="WON182" s="133"/>
      <c r="WOO182" s="133"/>
      <c r="WOP182" s="133"/>
      <c r="WOQ182" s="133"/>
      <c r="WOR182" s="133"/>
      <c r="WOS182" s="133"/>
      <c r="WOT182" s="133"/>
      <c r="WOU182" s="133"/>
      <c r="WOV182" s="133"/>
      <c r="WOW182" s="133"/>
      <c r="WOX182" s="133"/>
      <c r="WOY182" s="133"/>
      <c r="WOZ182" s="133"/>
      <c r="WPA182" s="133"/>
      <c r="WPB182" s="133"/>
      <c r="WPC182" s="133"/>
      <c r="WPD182" s="133"/>
      <c r="WPE182" s="133"/>
      <c r="WPF182" s="133"/>
      <c r="WPG182" s="133"/>
      <c r="WPH182" s="133"/>
      <c r="WPI182" s="133"/>
      <c r="WPJ182" s="133"/>
      <c r="WPK182" s="133"/>
      <c r="WPL182" s="133"/>
      <c r="WPM182" s="133"/>
      <c r="WPN182" s="133"/>
      <c r="WPO182" s="133"/>
      <c r="WPP182" s="133"/>
      <c r="WPQ182" s="133"/>
      <c r="WPR182" s="133"/>
      <c r="WPS182" s="133"/>
      <c r="WPT182" s="133"/>
      <c r="WPU182" s="133"/>
      <c r="WPV182" s="133"/>
      <c r="WPW182" s="133"/>
      <c r="WPX182" s="133"/>
      <c r="WPY182" s="133"/>
      <c r="WPZ182" s="133"/>
      <c r="WQA182" s="133"/>
      <c r="WQB182" s="133"/>
      <c r="WQC182" s="133"/>
      <c r="WQD182" s="133"/>
      <c r="WQE182" s="133"/>
      <c r="WQF182" s="133"/>
      <c r="WQG182" s="133"/>
      <c r="WQH182" s="133"/>
      <c r="WQI182" s="133"/>
      <c r="WQJ182" s="133"/>
      <c r="WQK182" s="133"/>
      <c r="WQL182" s="133"/>
      <c r="WQM182" s="133"/>
      <c r="WQN182" s="133"/>
      <c r="WQO182" s="133"/>
      <c r="WQP182" s="133"/>
      <c r="WQQ182" s="133"/>
      <c r="WQR182" s="133"/>
      <c r="WQS182" s="133"/>
      <c r="WQT182" s="133"/>
      <c r="WQU182" s="133"/>
      <c r="WQV182" s="133"/>
      <c r="WQW182" s="133"/>
      <c r="WQX182" s="133"/>
      <c r="WQY182" s="133"/>
      <c r="WQZ182" s="133"/>
      <c r="WRA182" s="133"/>
      <c r="WRB182" s="133"/>
      <c r="WRC182" s="133"/>
      <c r="WRD182" s="133"/>
      <c r="WRE182" s="133"/>
      <c r="WRF182" s="133"/>
      <c r="WRG182" s="133"/>
      <c r="WRH182" s="133"/>
      <c r="WRI182" s="133"/>
      <c r="WRJ182" s="133"/>
      <c r="WRK182" s="133"/>
      <c r="WRL182" s="133"/>
      <c r="WRM182" s="133"/>
      <c r="WRN182" s="133"/>
      <c r="WRO182" s="133"/>
      <c r="WRP182" s="133"/>
      <c r="WRQ182" s="133"/>
      <c r="WRR182" s="133"/>
      <c r="WRS182" s="133"/>
      <c r="WRT182" s="133"/>
      <c r="WRU182" s="133"/>
      <c r="WRV182" s="133"/>
      <c r="WRW182" s="133"/>
      <c r="WRX182" s="133"/>
      <c r="WRY182" s="133"/>
      <c r="WRZ182" s="133"/>
      <c r="WSA182" s="133"/>
      <c r="WSB182" s="133"/>
      <c r="WSC182" s="133"/>
      <c r="WSD182" s="133"/>
      <c r="WSE182" s="133"/>
      <c r="WSF182" s="133"/>
      <c r="WSG182" s="133"/>
      <c r="WSH182" s="133"/>
      <c r="WSI182" s="133"/>
      <c r="WSJ182" s="133"/>
      <c r="WSK182" s="133"/>
      <c r="WSL182" s="133"/>
      <c r="WSM182" s="133"/>
      <c r="WSN182" s="133"/>
      <c r="WSO182" s="133"/>
      <c r="WSP182" s="133"/>
      <c r="WSQ182" s="133"/>
      <c r="WSR182" s="133"/>
      <c r="WSS182" s="133"/>
      <c r="WST182" s="133"/>
      <c r="WSU182" s="133"/>
      <c r="WSV182" s="133"/>
      <c r="WSW182" s="133"/>
      <c r="WSX182" s="133"/>
      <c r="WSY182" s="133"/>
      <c r="WSZ182" s="133"/>
      <c r="WTA182" s="133"/>
      <c r="WTB182" s="133"/>
      <c r="WTC182" s="133"/>
      <c r="WTD182" s="133"/>
      <c r="WTE182" s="133"/>
      <c r="WTF182" s="133"/>
      <c r="WTG182" s="133"/>
      <c r="WTH182" s="133"/>
      <c r="WTI182" s="133"/>
      <c r="WTJ182" s="133"/>
      <c r="WTK182" s="133"/>
      <c r="WTL182" s="133"/>
      <c r="WTM182" s="133"/>
      <c r="WTN182" s="133"/>
      <c r="WTO182" s="133"/>
      <c r="WTP182" s="133"/>
      <c r="WTQ182" s="133"/>
      <c r="WTR182" s="133"/>
      <c r="WTS182" s="133"/>
      <c r="WTT182" s="133"/>
      <c r="WTU182" s="133"/>
      <c r="WTV182" s="133"/>
      <c r="WTW182" s="133"/>
      <c r="WTX182" s="133"/>
      <c r="WTY182" s="133"/>
      <c r="WTZ182" s="133"/>
      <c r="WUA182" s="133"/>
      <c r="WUB182" s="133"/>
      <c r="WUC182" s="133"/>
      <c r="WUD182" s="133"/>
      <c r="WUE182" s="133"/>
      <c r="WUF182" s="133"/>
      <c r="WUG182" s="133"/>
      <c r="WUH182" s="133"/>
      <c r="WUI182" s="133"/>
      <c r="WUJ182" s="133"/>
      <c r="WUK182" s="133"/>
      <c r="WUL182" s="133"/>
      <c r="WUM182" s="133"/>
      <c r="WUN182" s="133"/>
      <c r="WUO182" s="133"/>
      <c r="WUP182" s="133"/>
      <c r="WUQ182" s="133"/>
      <c r="WUR182" s="133"/>
      <c r="WUS182" s="133"/>
      <c r="WUT182" s="133"/>
      <c r="WUU182" s="133"/>
      <c r="WUV182" s="133"/>
      <c r="WUW182" s="133"/>
      <c r="WUX182" s="133"/>
      <c r="WUY182" s="133"/>
      <c r="WUZ182" s="133"/>
      <c r="WVA182" s="133"/>
      <c r="WVB182" s="133"/>
      <c r="WVC182" s="133"/>
      <c r="WVD182" s="133"/>
      <c r="WVE182" s="133"/>
      <c r="WVF182" s="133"/>
      <c r="WVG182" s="133"/>
      <c r="WVH182" s="133"/>
      <c r="WVI182" s="133"/>
      <c r="WVJ182" s="133"/>
      <c r="WVK182" s="133"/>
      <c r="WVL182" s="133"/>
      <c r="WVM182" s="133"/>
      <c r="WVN182" s="133"/>
      <c r="WVO182" s="133"/>
      <c r="WVP182" s="133"/>
      <c r="WVQ182" s="133"/>
      <c r="WVR182" s="133"/>
      <c r="WVS182" s="133"/>
      <c r="WVT182" s="133"/>
      <c r="WVU182" s="133"/>
      <c r="WVV182" s="133"/>
      <c r="WVW182" s="133"/>
      <c r="WVX182" s="133"/>
      <c r="WVY182" s="133"/>
      <c r="WVZ182" s="133"/>
      <c r="WWA182" s="133"/>
      <c r="WWB182" s="133"/>
      <c r="WWC182" s="133"/>
      <c r="WWD182" s="133"/>
      <c r="WWE182" s="133"/>
      <c r="WWF182" s="133"/>
      <c r="WWG182" s="133"/>
      <c r="WWH182" s="133"/>
      <c r="WWI182" s="133"/>
      <c r="WWJ182" s="133"/>
      <c r="WWK182" s="133"/>
      <c r="WWL182" s="133"/>
      <c r="WWM182" s="133"/>
      <c r="WWN182" s="133"/>
      <c r="WWO182" s="133"/>
      <c r="WWP182" s="133"/>
      <c r="WWQ182" s="133"/>
      <c r="WWR182" s="133"/>
      <c r="WWS182" s="133"/>
      <c r="WWT182" s="133"/>
      <c r="WWU182" s="133"/>
      <c r="WWV182" s="133"/>
      <c r="WWW182" s="133"/>
      <c r="WWX182" s="133"/>
      <c r="WWY182" s="133"/>
      <c r="WWZ182" s="133"/>
      <c r="WXA182" s="133"/>
      <c r="WXB182" s="133"/>
      <c r="WXC182" s="133"/>
      <c r="WXD182" s="133"/>
      <c r="WXE182" s="133"/>
      <c r="WXF182" s="133"/>
      <c r="WXG182" s="133"/>
      <c r="WXH182" s="133"/>
      <c r="WXI182" s="133"/>
      <c r="WXJ182" s="133"/>
      <c r="WXK182" s="133"/>
      <c r="WXL182" s="133"/>
      <c r="WXM182" s="133"/>
      <c r="WXN182" s="133"/>
      <c r="WXO182" s="133"/>
      <c r="WXP182" s="133"/>
      <c r="WXQ182" s="133"/>
      <c r="WXR182" s="133"/>
      <c r="WXS182" s="133"/>
      <c r="WXT182" s="133"/>
      <c r="WXU182" s="133"/>
      <c r="WXV182" s="133"/>
      <c r="WXW182" s="133"/>
      <c r="WXX182" s="133"/>
      <c r="WXY182" s="133"/>
      <c r="WXZ182" s="133"/>
      <c r="WYA182" s="133"/>
      <c r="WYB182" s="133"/>
      <c r="WYC182" s="133"/>
      <c r="WYD182" s="133"/>
      <c r="WYE182" s="133"/>
      <c r="WYF182" s="133"/>
      <c r="WYG182" s="133"/>
      <c r="WYH182" s="133"/>
      <c r="WYI182" s="133"/>
      <c r="WYJ182" s="133"/>
      <c r="WYK182" s="133"/>
      <c r="WYL182" s="133"/>
      <c r="WYM182" s="133"/>
      <c r="WYN182" s="133"/>
      <c r="WYO182" s="133"/>
      <c r="WYP182" s="133"/>
      <c r="WYQ182" s="133"/>
      <c r="WYR182" s="133"/>
      <c r="WYS182" s="133"/>
      <c r="WYT182" s="133"/>
      <c r="WYU182" s="133"/>
      <c r="WYV182" s="133"/>
      <c r="WYW182" s="133"/>
      <c r="WYX182" s="133"/>
      <c r="WYY182" s="133"/>
      <c r="WYZ182" s="133"/>
      <c r="WZA182" s="133"/>
      <c r="WZB182" s="133"/>
      <c r="WZC182" s="133"/>
      <c r="WZD182" s="133"/>
      <c r="WZE182" s="133"/>
      <c r="WZF182" s="133"/>
      <c r="WZG182" s="133"/>
      <c r="WZH182" s="133"/>
      <c r="WZI182" s="133"/>
      <c r="WZJ182" s="133"/>
      <c r="WZK182" s="133"/>
      <c r="WZL182" s="133"/>
      <c r="WZM182" s="133"/>
      <c r="WZN182" s="133"/>
      <c r="WZO182" s="133"/>
      <c r="WZP182" s="133"/>
      <c r="WZQ182" s="133"/>
      <c r="WZR182" s="133"/>
      <c r="WZS182" s="133"/>
      <c r="WZT182" s="133"/>
      <c r="WZU182" s="133"/>
      <c r="WZV182" s="133"/>
      <c r="WZW182" s="133"/>
      <c r="WZX182" s="133"/>
      <c r="WZY182" s="133"/>
      <c r="WZZ182" s="133"/>
      <c r="XAA182" s="133"/>
      <c r="XAB182" s="133"/>
      <c r="XAC182" s="133"/>
      <c r="XAD182" s="133"/>
      <c r="XAE182" s="133"/>
      <c r="XAF182" s="133"/>
      <c r="XAG182" s="133"/>
      <c r="XAH182" s="133"/>
      <c r="XAI182" s="133"/>
      <c r="XAJ182" s="133"/>
      <c r="XAK182" s="133"/>
      <c r="XAL182" s="133"/>
      <c r="XAM182" s="133"/>
      <c r="XAN182" s="133"/>
      <c r="XAO182" s="133"/>
      <c r="XAP182" s="133"/>
      <c r="XAQ182" s="133"/>
      <c r="XAR182" s="133"/>
      <c r="XAS182" s="133"/>
      <c r="XAT182" s="133"/>
      <c r="XAU182" s="133"/>
      <c r="XAV182" s="133"/>
      <c r="XAW182" s="133"/>
      <c r="XAX182" s="133"/>
      <c r="XAY182" s="133"/>
      <c r="XAZ182" s="133"/>
      <c r="XBA182" s="133"/>
      <c r="XBB182" s="133"/>
      <c r="XBC182" s="133"/>
      <c r="XBD182" s="133"/>
      <c r="XBE182" s="133"/>
      <c r="XBF182" s="133"/>
      <c r="XBG182" s="133"/>
      <c r="XBH182" s="133"/>
      <c r="XBI182" s="133"/>
      <c r="XBJ182" s="133"/>
      <c r="XBK182" s="133"/>
      <c r="XBL182" s="133"/>
      <c r="XBM182" s="133"/>
      <c r="XBN182" s="133"/>
      <c r="XBO182" s="133"/>
      <c r="XBP182" s="133"/>
      <c r="XBQ182" s="133"/>
      <c r="XBR182" s="133"/>
      <c r="XBS182" s="133"/>
      <c r="XBT182" s="133"/>
      <c r="XBU182" s="133"/>
      <c r="XBV182" s="133"/>
      <c r="XBW182" s="133"/>
      <c r="XBX182" s="133"/>
      <c r="XBY182" s="133"/>
      <c r="XBZ182" s="133"/>
    </row>
    <row r="183" spans="1:16302" ht="13.5" thickBot="1" x14ac:dyDescent="0.25">
      <c r="A183" s="140"/>
      <c r="B183" s="250" t="s">
        <v>1623</v>
      </c>
      <c r="C183" s="251"/>
      <c r="D183" s="251" t="s">
        <v>1188</v>
      </c>
      <c r="E183" s="251"/>
      <c r="F183" s="252"/>
      <c r="G183" s="253"/>
      <c r="H183" s="253"/>
      <c r="I183" s="254"/>
      <c r="J183" s="254"/>
      <c r="K183" s="251" t="s">
        <v>1188</v>
      </c>
      <c r="L183" s="254"/>
      <c r="M183" s="254"/>
      <c r="N183" s="254" t="s">
        <v>1188</v>
      </c>
      <c r="O183" s="254" t="s">
        <v>1188</v>
      </c>
      <c r="P183" s="251"/>
      <c r="Q183" s="254"/>
      <c r="R183" s="256"/>
      <c r="S183" s="482"/>
    </row>
    <row r="184" spans="1:16302" x14ac:dyDescent="0.2">
      <c r="A184" s="172">
        <v>45188</v>
      </c>
      <c r="B184" s="526" t="s">
        <v>2737</v>
      </c>
      <c r="C184" s="525" t="s">
        <v>2736</v>
      </c>
      <c r="D184" s="524" t="s">
        <v>2735</v>
      </c>
      <c r="E184" s="520" t="s">
        <v>2734</v>
      </c>
      <c r="F184" s="523" t="s">
        <v>699</v>
      </c>
      <c r="G184" s="522">
        <v>7089.08</v>
      </c>
      <c r="H184" s="522">
        <f>ROUND(ROUND(G184*4.8,2),0)</f>
        <v>34028</v>
      </c>
      <c r="I184" s="521" t="s">
        <v>230</v>
      </c>
      <c r="J184" s="519" t="s">
        <v>3</v>
      </c>
      <c r="K184" s="520" t="s">
        <v>847</v>
      </c>
      <c r="L184" s="518">
        <v>85258900</v>
      </c>
      <c r="M184" s="519" t="s">
        <v>638</v>
      </c>
      <c r="N184" s="518"/>
      <c r="O184" s="514" t="s">
        <v>2733</v>
      </c>
      <c r="P184" s="517" t="s">
        <v>2732</v>
      </c>
      <c r="Q184" s="516" t="s">
        <v>1144</v>
      </c>
      <c r="R184" s="515"/>
      <c r="S184" s="515">
        <v>4060039159519</v>
      </c>
    </row>
    <row r="185" spans="1:16302" ht="13.5" thickBot="1" x14ac:dyDescent="0.25">
      <c r="A185" s="140"/>
      <c r="B185" s="173" t="s">
        <v>1624</v>
      </c>
      <c r="C185" s="174" t="s">
        <v>644</v>
      </c>
      <c r="D185" s="175" t="s">
        <v>645</v>
      </c>
      <c r="E185" s="176" t="s">
        <v>1625</v>
      </c>
      <c r="F185" s="177" t="s">
        <v>699</v>
      </c>
      <c r="G185" s="163">
        <v>7089.08</v>
      </c>
      <c r="H185" s="551">
        <f>ROUND(ROUND(G185*4.8,2),0)</f>
        <v>34028</v>
      </c>
      <c r="I185" s="178" t="s">
        <v>230</v>
      </c>
      <c r="J185" s="178" t="s">
        <v>3</v>
      </c>
      <c r="K185" s="176" t="s">
        <v>847</v>
      </c>
      <c r="L185" s="179">
        <v>8525801931</v>
      </c>
      <c r="M185" s="178" t="s">
        <v>638</v>
      </c>
      <c r="N185" s="179">
        <v>44</v>
      </c>
      <c r="O185" s="300" t="s">
        <v>1626</v>
      </c>
      <c r="P185" s="200"/>
      <c r="Q185" s="178" t="s">
        <v>1144</v>
      </c>
      <c r="R185" s="280"/>
      <c r="S185" s="486">
        <v>8717332541010</v>
      </c>
    </row>
    <row r="186" spans="1:16302" ht="13.5" thickBot="1" x14ac:dyDescent="0.25">
      <c r="A186" s="140"/>
      <c r="B186" s="250" t="s">
        <v>1627</v>
      </c>
      <c r="C186" s="251"/>
      <c r="D186" s="251" t="s">
        <v>1188</v>
      </c>
      <c r="E186" s="251"/>
      <c r="F186" s="251"/>
      <c r="G186" s="301"/>
      <c r="H186" s="301"/>
      <c r="I186" s="254"/>
      <c r="J186" s="254"/>
      <c r="K186" s="251" t="s">
        <v>1188</v>
      </c>
      <c r="L186" s="254"/>
      <c r="M186" s="254"/>
      <c r="N186" s="254" t="s">
        <v>1188</v>
      </c>
      <c r="O186" s="254" t="s">
        <v>1188</v>
      </c>
      <c r="P186" s="251"/>
      <c r="Q186" s="254"/>
      <c r="R186" s="256"/>
      <c r="S186" s="482"/>
    </row>
    <row r="187" spans="1:16302" x14ac:dyDescent="0.2">
      <c r="A187" s="140"/>
      <c r="B187" s="302" t="s">
        <v>1628</v>
      </c>
      <c r="C187" s="487" t="s">
        <v>813</v>
      </c>
      <c r="D187" s="488" t="s">
        <v>821</v>
      </c>
      <c r="E187" s="303" t="s">
        <v>1629</v>
      </c>
      <c r="F187" s="177" t="s">
        <v>699</v>
      </c>
      <c r="G187" s="163">
        <v>1067.22</v>
      </c>
      <c r="H187" s="163">
        <f>ROUND(ROUND(G187*4.8,2),0)</f>
        <v>5123</v>
      </c>
      <c r="I187" s="178" t="s">
        <v>230</v>
      </c>
      <c r="J187" s="216" t="s">
        <v>34</v>
      </c>
      <c r="K187" s="303" t="s">
        <v>1175</v>
      </c>
      <c r="L187" s="227">
        <v>8517620000</v>
      </c>
      <c r="M187" s="216" t="s">
        <v>638</v>
      </c>
      <c r="N187" s="227">
        <v>11</v>
      </c>
      <c r="O187" s="514" t="s">
        <v>1630</v>
      </c>
      <c r="P187" s="489"/>
      <c r="Q187" s="175"/>
      <c r="R187" s="181"/>
      <c r="S187" s="181">
        <v>4060039021670</v>
      </c>
    </row>
    <row r="188" spans="1:16302" x14ac:dyDescent="0.2">
      <c r="A188" s="140"/>
      <c r="B188" s="302" t="s">
        <v>1631</v>
      </c>
      <c r="C188" s="487" t="s">
        <v>814</v>
      </c>
      <c r="D188" s="488" t="s">
        <v>822</v>
      </c>
      <c r="E188" s="303" t="s">
        <v>1632</v>
      </c>
      <c r="F188" s="177" t="s">
        <v>699</v>
      </c>
      <c r="G188" s="163">
        <v>613.54</v>
      </c>
      <c r="H188" s="163">
        <f t="shared" ref="H188:H197" si="15">ROUND(ROUND(G188*4.8,2),0)</f>
        <v>2945</v>
      </c>
      <c r="I188" s="178" t="s">
        <v>230</v>
      </c>
      <c r="J188" s="216" t="s">
        <v>34</v>
      </c>
      <c r="K188" s="303" t="s">
        <v>1175</v>
      </c>
      <c r="L188" s="227">
        <v>8531900000</v>
      </c>
      <c r="M188" s="216" t="s">
        <v>685</v>
      </c>
      <c r="N188" s="227">
        <v>93</v>
      </c>
      <c r="O188" s="514" t="s">
        <v>1633</v>
      </c>
      <c r="P188" s="489"/>
      <c r="Q188" s="175"/>
      <c r="R188" s="181"/>
      <c r="S188" s="181">
        <v>4060039021687</v>
      </c>
    </row>
    <row r="189" spans="1:16302" x14ac:dyDescent="0.2">
      <c r="A189" s="140"/>
      <c r="B189" s="302" t="s">
        <v>1634</v>
      </c>
      <c r="C189" s="487" t="s">
        <v>815</v>
      </c>
      <c r="D189" s="488" t="s">
        <v>823</v>
      </c>
      <c r="E189" s="303" t="s">
        <v>1635</v>
      </c>
      <c r="F189" s="177" t="s">
        <v>699</v>
      </c>
      <c r="G189" s="163">
        <v>11.58</v>
      </c>
      <c r="H189" s="163">
        <f t="shared" si="15"/>
        <v>56</v>
      </c>
      <c r="I189" s="178" t="s">
        <v>230</v>
      </c>
      <c r="J189" s="216" t="s">
        <v>34</v>
      </c>
      <c r="K189" s="303" t="s">
        <v>1175</v>
      </c>
      <c r="L189" s="227">
        <v>8536909599</v>
      </c>
      <c r="M189" s="216" t="s">
        <v>685</v>
      </c>
      <c r="N189" s="227">
        <v>92</v>
      </c>
      <c r="O189" s="514" t="s">
        <v>1636</v>
      </c>
      <c r="P189" s="489"/>
      <c r="Q189" s="175"/>
      <c r="R189" s="181"/>
      <c r="S189" s="181">
        <v>4060039021694</v>
      </c>
    </row>
    <row r="190" spans="1:16302" x14ac:dyDescent="0.2">
      <c r="A190" s="140"/>
      <c r="B190" s="302" t="s">
        <v>1637</v>
      </c>
      <c r="C190" s="487" t="s">
        <v>816</v>
      </c>
      <c r="D190" s="488" t="s">
        <v>824</v>
      </c>
      <c r="E190" s="303" t="s">
        <v>1638</v>
      </c>
      <c r="F190" s="177" t="s">
        <v>699</v>
      </c>
      <c r="G190" s="163">
        <v>133.13</v>
      </c>
      <c r="H190" s="163">
        <f t="shared" si="15"/>
        <v>639</v>
      </c>
      <c r="I190" s="178" t="s">
        <v>230</v>
      </c>
      <c r="J190" s="216" t="s">
        <v>34</v>
      </c>
      <c r="K190" s="303" t="s">
        <v>1175</v>
      </c>
      <c r="L190" s="227">
        <v>8536501999</v>
      </c>
      <c r="M190" s="216" t="s">
        <v>685</v>
      </c>
      <c r="N190" s="227">
        <v>5</v>
      </c>
      <c r="O190" s="514" t="s">
        <v>1639</v>
      </c>
      <c r="P190" s="489"/>
      <c r="Q190" s="175"/>
      <c r="R190" s="181"/>
      <c r="S190" s="181">
        <v>4060039021700</v>
      </c>
    </row>
    <row r="191" spans="1:16302" x14ac:dyDescent="0.2">
      <c r="A191" s="140"/>
      <c r="B191" s="302" t="s">
        <v>1640</v>
      </c>
      <c r="C191" s="487" t="s">
        <v>817</v>
      </c>
      <c r="D191" s="488" t="s">
        <v>825</v>
      </c>
      <c r="E191" s="303" t="s">
        <v>1641</v>
      </c>
      <c r="F191" s="177" t="s">
        <v>699</v>
      </c>
      <c r="G191" s="163">
        <v>769.82</v>
      </c>
      <c r="H191" s="163">
        <f t="shared" si="15"/>
        <v>3695</v>
      </c>
      <c r="I191" s="178" t="s">
        <v>230</v>
      </c>
      <c r="J191" s="216" t="s">
        <v>34</v>
      </c>
      <c r="K191" s="303" t="s">
        <v>1175</v>
      </c>
      <c r="L191" s="227">
        <v>8536501999</v>
      </c>
      <c r="M191" s="216" t="s">
        <v>685</v>
      </c>
      <c r="N191" s="227">
        <v>6</v>
      </c>
      <c r="O191" s="514" t="s">
        <v>1642</v>
      </c>
      <c r="P191" s="489"/>
      <c r="Q191" s="175"/>
      <c r="R191" s="181"/>
      <c r="S191" s="181">
        <v>4060039022233</v>
      </c>
    </row>
    <row r="192" spans="1:16302" x14ac:dyDescent="0.2">
      <c r="A192" s="140"/>
      <c r="B192" s="302" t="s">
        <v>1643</v>
      </c>
      <c r="C192" s="487" t="s">
        <v>818</v>
      </c>
      <c r="D192" s="488" t="s">
        <v>826</v>
      </c>
      <c r="E192" s="303" t="s">
        <v>1644</v>
      </c>
      <c r="F192" s="177" t="s">
        <v>699</v>
      </c>
      <c r="G192" s="163">
        <v>78.72</v>
      </c>
      <c r="H192" s="163">
        <f t="shared" si="15"/>
        <v>378</v>
      </c>
      <c r="I192" s="178" t="s">
        <v>230</v>
      </c>
      <c r="J192" s="216" t="s">
        <v>34</v>
      </c>
      <c r="K192" s="303" t="s">
        <v>1175</v>
      </c>
      <c r="L192" s="227">
        <v>8506501000</v>
      </c>
      <c r="M192" s="216" t="s">
        <v>685</v>
      </c>
      <c r="N192" s="227">
        <v>120</v>
      </c>
      <c r="O192" s="514" t="s">
        <v>1472</v>
      </c>
      <c r="P192" s="489"/>
      <c r="Q192" s="175"/>
      <c r="R192" s="181"/>
      <c r="S192" s="181">
        <v>4060039022226</v>
      </c>
    </row>
    <row r="193" spans="1:19" x14ac:dyDescent="0.2">
      <c r="A193" s="140"/>
      <c r="B193" s="302" t="s">
        <v>1645</v>
      </c>
      <c r="C193" s="487" t="s">
        <v>1646</v>
      </c>
      <c r="D193" s="488" t="s">
        <v>1647</v>
      </c>
      <c r="E193" s="303" t="s">
        <v>1648</v>
      </c>
      <c r="F193" s="177" t="s">
        <v>699</v>
      </c>
      <c r="G193" s="163">
        <v>795.29</v>
      </c>
      <c r="H193" s="163">
        <f t="shared" si="15"/>
        <v>3817</v>
      </c>
      <c r="I193" s="178" t="s">
        <v>230</v>
      </c>
      <c r="J193" s="216" t="s">
        <v>34</v>
      </c>
      <c r="K193" s="303" t="s">
        <v>1175</v>
      </c>
      <c r="L193" s="227">
        <v>8536501999</v>
      </c>
      <c r="M193" s="216" t="s">
        <v>685</v>
      </c>
      <c r="N193" s="227">
        <v>1</v>
      </c>
      <c r="O193" s="514" t="s">
        <v>1649</v>
      </c>
      <c r="P193" s="489"/>
      <c r="Q193" s="175"/>
      <c r="R193" s="181"/>
      <c r="S193" s="181">
        <v>4060039022257</v>
      </c>
    </row>
    <row r="194" spans="1:19" ht="16.5" x14ac:dyDescent="0.2">
      <c r="A194" s="140"/>
      <c r="B194" s="302" t="s">
        <v>1650</v>
      </c>
      <c r="C194" s="487" t="s">
        <v>819</v>
      </c>
      <c r="D194" s="488" t="s">
        <v>827</v>
      </c>
      <c r="E194" s="303" t="s">
        <v>1651</v>
      </c>
      <c r="F194" s="177" t="s">
        <v>699</v>
      </c>
      <c r="G194" s="163">
        <v>10.77</v>
      </c>
      <c r="H194" s="163">
        <f t="shared" si="15"/>
        <v>52</v>
      </c>
      <c r="I194" s="178" t="s">
        <v>230</v>
      </c>
      <c r="J194" s="216" t="s">
        <v>34</v>
      </c>
      <c r="K194" s="303" t="s">
        <v>1175</v>
      </c>
      <c r="L194" s="227">
        <v>3926909790</v>
      </c>
      <c r="M194" s="216" t="s">
        <v>685</v>
      </c>
      <c r="N194" s="227">
        <v>4</v>
      </c>
      <c r="O194" s="514" t="s">
        <v>1652</v>
      </c>
      <c r="P194" s="490" t="s">
        <v>1653</v>
      </c>
      <c r="Q194" s="175"/>
      <c r="R194" s="181"/>
      <c r="S194" s="181">
        <v>4060039022240</v>
      </c>
    </row>
    <row r="195" spans="1:19" ht="16.5" x14ac:dyDescent="0.2">
      <c r="A195" s="140"/>
      <c r="B195" s="302" t="s">
        <v>1654</v>
      </c>
      <c r="C195" s="487" t="s">
        <v>1655</v>
      </c>
      <c r="D195" s="488" t="s">
        <v>1656</v>
      </c>
      <c r="E195" s="303" t="s">
        <v>1657</v>
      </c>
      <c r="F195" s="177" t="s">
        <v>699</v>
      </c>
      <c r="G195" s="163">
        <v>12.97</v>
      </c>
      <c r="H195" s="163">
        <f t="shared" si="15"/>
        <v>62</v>
      </c>
      <c r="I195" s="178" t="s">
        <v>230</v>
      </c>
      <c r="J195" s="216" t="s">
        <v>34</v>
      </c>
      <c r="K195" s="303" t="s">
        <v>1175</v>
      </c>
      <c r="L195" s="227">
        <v>926909790</v>
      </c>
      <c r="M195" s="216" t="s">
        <v>685</v>
      </c>
      <c r="N195" s="227">
        <v>1</v>
      </c>
      <c r="O195" s="514" t="s">
        <v>1658</v>
      </c>
      <c r="P195" s="490" t="s">
        <v>1659</v>
      </c>
      <c r="Q195" s="175"/>
      <c r="R195" s="181"/>
      <c r="S195" s="181">
        <v>4060039022264</v>
      </c>
    </row>
    <row r="196" spans="1:19" ht="16.5" x14ac:dyDescent="0.2">
      <c r="A196" s="140"/>
      <c r="B196" s="302" t="s">
        <v>1660</v>
      </c>
      <c r="C196" s="487" t="s">
        <v>1661</v>
      </c>
      <c r="D196" s="488" t="s">
        <v>1662</v>
      </c>
      <c r="E196" s="303" t="s">
        <v>1663</v>
      </c>
      <c r="F196" s="177" t="s">
        <v>699</v>
      </c>
      <c r="G196" s="163">
        <v>19.45</v>
      </c>
      <c r="H196" s="163">
        <f t="shared" si="15"/>
        <v>93</v>
      </c>
      <c r="I196" s="178" t="s">
        <v>230</v>
      </c>
      <c r="J196" s="216" t="s">
        <v>34</v>
      </c>
      <c r="K196" s="303" t="s">
        <v>1175</v>
      </c>
      <c r="L196" s="227">
        <v>3926909790</v>
      </c>
      <c r="M196" s="216" t="s">
        <v>685</v>
      </c>
      <c r="N196" s="227">
        <v>0</v>
      </c>
      <c r="O196" s="514" t="s">
        <v>1488</v>
      </c>
      <c r="P196" s="490" t="s">
        <v>1659</v>
      </c>
      <c r="Q196" s="175"/>
      <c r="R196" s="181"/>
      <c r="S196" s="181">
        <v>4060039022271</v>
      </c>
    </row>
    <row r="197" spans="1:19" ht="13.5" thickBot="1" x14ac:dyDescent="0.25">
      <c r="A197" s="140"/>
      <c r="B197" s="302" t="s">
        <v>1664</v>
      </c>
      <c r="C197" s="487" t="s">
        <v>820</v>
      </c>
      <c r="D197" s="488" t="s">
        <v>828</v>
      </c>
      <c r="E197" s="303" t="s">
        <v>1665</v>
      </c>
      <c r="F197" s="177" t="s">
        <v>699</v>
      </c>
      <c r="G197" s="163">
        <v>1273.3900000000001</v>
      </c>
      <c r="H197" s="163">
        <f t="shared" si="15"/>
        <v>6112</v>
      </c>
      <c r="I197" s="178" t="s">
        <v>230</v>
      </c>
      <c r="J197" s="216" t="s">
        <v>34</v>
      </c>
      <c r="K197" s="303" t="s">
        <v>1175</v>
      </c>
      <c r="L197" s="227">
        <v>8536909599</v>
      </c>
      <c r="M197" s="216" t="s">
        <v>685</v>
      </c>
      <c r="N197" s="227">
        <v>1</v>
      </c>
      <c r="O197" s="514" t="s">
        <v>1666</v>
      </c>
      <c r="P197" s="489"/>
      <c r="Q197" s="175"/>
      <c r="R197" s="181"/>
      <c r="S197" s="181">
        <v>4060039022288</v>
      </c>
    </row>
    <row r="198" spans="1:19" ht="13.5" thickBot="1" x14ac:dyDescent="0.25">
      <c r="A198" s="140"/>
      <c r="B198" s="250" t="s">
        <v>1667</v>
      </c>
      <c r="C198" s="252"/>
      <c r="D198" s="252" t="s">
        <v>1188</v>
      </c>
      <c r="E198" s="304"/>
      <c r="F198" s="252"/>
      <c r="G198" s="253"/>
      <c r="H198" s="253"/>
      <c r="I198" s="274"/>
      <c r="J198" s="274"/>
      <c r="K198" s="304" t="s">
        <v>1188</v>
      </c>
      <c r="L198" s="274"/>
      <c r="M198" s="274"/>
      <c r="N198" s="274" t="s">
        <v>1188</v>
      </c>
      <c r="O198" s="254" t="s">
        <v>1188</v>
      </c>
      <c r="P198" s="476"/>
      <c r="Q198" s="274"/>
      <c r="R198" s="274"/>
      <c r="S198" s="477"/>
    </row>
    <row r="199" spans="1:19" x14ac:dyDescent="0.2">
      <c r="A199" s="140"/>
      <c r="B199" s="188" t="s">
        <v>1668</v>
      </c>
      <c r="C199" s="189"/>
      <c r="D199" s="190" t="s">
        <v>1188</v>
      </c>
      <c r="E199" s="189"/>
      <c r="F199" s="191"/>
      <c r="G199" s="192"/>
      <c r="H199" s="192"/>
      <c r="I199" s="193"/>
      <c r="J199" s="193"/>
      <c r="K199" s="189" t="s">
        <v>1188</v>
      </c>
      <c r="L199" s="193"/>
      <c r="M199" s="193"/>
      <c r="N199" s="193" t="s">
        <v>1188</v>
      </c>
      <c r="O199" s="275" t="s">
        <v>1188</v>
      </c>
      <c r="P199" s="444"/>
      <c r="Q199" s="193"/>
      <c r="R199" s="193"/>
      <c r="S199" s="474"/>
    </row>
    <row r="200" spans="1:19" x14ac:dyDescent="0.2">
      <c r="A200" s="140"/>
      <c r="B200" s="173" t="s">
        <v>1669</v>
      </c>
      <c r="C200" s="174" t="s">
        <v>694</v>
      </c>
      <c r="D200" s="175" t="s">
        <v>422</v>
      </c>
      <c r="E200" s="176" t="s">
        <v>1670</v>
      </c>
      <c r="F200" s="177" t="s">
        <v>699</v>
      </c>
      <c r="G200" s="163">
        <v>1702.25</v>
      </c>
      <c r="H200" s="163">
        <f>ROUND(ROUND(G200*4.8,2),0)</f>
        <v>8171</v>
      </c>
      <c r="I200" s="178" t="s">
        <v>230</v>
      </c>
      <c r="J200" s="178" t="s">
        <v>3</v>
      </c>
      <c r="K200" s="176" t="s">
        <v>1175</v>
      </c>
      <c r="L200" s="179">
        <v>8536501999</v>
      </c>
      <c r="M200" s="178" t="s">
        <v>682</v>
      </c>
      <c r="N200" s="179">
        <v>11</v>
      </c>
      <c r="O200" s="300" t="s">
        <v>1671</v>
      </c>
      <c r="P200" s="200"/>
      <c r="Q200" s="178"/>
      <c r="R200" s="178"/>
      <c r="S200" s="202">
        <v>8717332341863</v>
      </c>
    </row>
    <row r="201" spans="1:19" x14ac:dyDescent="0.2">
      <c r="A201" s="140"/>
      <c r="B201" s="173" t="s">
        <v>1672</v>
      </c>
      <c r="C201" s="174" t="s">
        <v>425</v>
      </c>
      <c r="D201" s="175" t="s">
        <v>424</v>
      </c>
      <c r="E201" s="176" t="s">
        <v>1673</v>
      </c>
      <c r="F201" s="177" t="s">
        <v>699</v>
      </c>
      <c r="G201" s="163">
        <v>2188.79</v>
      </c>
      <c r="H201" s="163">
        <f t="shared" ref="H201:H218" si="16">ROUND(ROUND(G201*4.8,2),0)</f>
        <v>10506</v>
      </c>
      <c r="I201" s="178" t="s">
        <v>230</v>
      </c>
      <c r="J201" s="178" t="s">
        <v>3</v>
      </c>
      <c r="K201" s="176" t="s">
        <v>1175</v>
      </c>
      <c r="L201" s="179">
        <v>8536501999</v>
      </c>
      <c r="M201" s="178" t="s">
        <v>682</v>
      </c>
      <c r="N201" s="179">
        <v>1</v>
      </c>
      <c r="O201" s="300" t="s">
        <v>1674</v>
      </c>
      <c r="P201" s="200"/>
      <c r="Q201" s="178"/>
      <c r="R201" s="178"/>
      <c r="S201" s="202">
        <v>8717332341870</v>
      </c>
    </row>
    <row r="202" spans="1:19" x14ac:dyDescent="0.2">
      <c r="A202" s="140"/>
      <c r="B202" s="173" t="s">
        <v>1675</v>
      </c>
      <c r="C202" s="174" t="s">
        <v>428</v>
      </c>
      <c r="D202" s="175" t="s">
        <v>427</v>
      </c>
      <c r="E202" s="176" t="s">
        <v>1676</v>
      </c>
      <c r="F202" s="177" t="s">
        <v>699</v>
      </c>
      <c r="G202" s="163">
        <v>2675.35</v>
      </c>
      <c r="H202" s="163">
        <f t="shared" si="16"/>
        <v>12842</v>
      </c>
      <c r="I202" s="178" t="s">
        <v>230</v>
      </c>
      <c r="J202" s="178" t="s">
        <v>3</v>
      </c>
      <c r="K202" s="176" t="s">
        <v>1175</v>
      </c>
      <c r="L202" s="179">
        <v>8536501999</v>
      </c>
      <c r="M202" s="178" t="s">
        <v>682</v>
      </c>
      <c r="N202" s="179">
        <v>1</v>
      </c>
      <c r="O202" s="300" t="s">
        <v>1674</v>
      </c>
      <c r="P202" s="200"/>
      <c r="Q202" s="178"/>
      <c r="R202" s="178"/>
      <c r="S202" s="202">
        <v>8717332341887</v>
      </c>
    </row>
    <row r="203" spans="1:19" x14ac:dyDescent="0.2">
      <c r="A203" s="140"/>
      <c r="B203" s="173" t="s">
        <v>1677</v>
      </c>
      <c r="C203" s="174" t="s">
        <v>431</v>
      </c>
      <c r="D203" s="175" t="s">
        <v>430</v>
      </c>
      <c r="E203" s="176" t="s">
        <v>1678</v>
      </c>
      <c r="F203" s="177" t="s">
        <v>699</v>
      </c>
      <c r="G203" s="163">
        <v>194.11</v>
      </c>
      <c r="H203" s="163">
        <f t="shared" si="16"/>
        <v>932</v>
      </c>
      <c r="I203" s="178" t="s">
        <v>230</v>
      </c>
      <c r="J203" s="178" t="s">
        <v>3</v>
      </c>
      <c r="K203" s="176" t="s">
        <v>1175</v>
      </c>
      <c r="L203" s="179">
        <v>8536909599</v>
      </c>
      <c r="M203" s="178" t="s">
        <v>682</v>
      </c>
      <c r="N203" s="179">
        <v>14</v>
      </c>
      <c r="O203" s="300" t="s">
        <v>1679</v>
      </c>
      <c r="P203" s="200"/>
      <c r="Q203" s="178"/>
      <c r="R203" s="178"/>
      <c r="S203" s="202">
        <v>8717332341856</v>
      </c>
    </row>
    <row r="204" spans="1:19" x14ac:dyDescent="0.2">
      <c r="A204" s="140"/>
      <c r="B204" s="173" t="s">
        <v>1680</v>
      </c>
      <c r="C204" s="174" t="s">
        <v>440</v>
      </c>
      <c r="D204" s="175" t="s">
        <v>439</v>
      </c>
      <c r="E204" s="176" t="s">
        <v>1681</v>
      </c>
      <c r="F204" s="177" t="s">
        <v>699</v>
      </c>
      <c r="G204" s="163">
        <v>4833.8</v>
      </c>
      <c r="H204" s="163">
        <f t="shared" si="16"/>
        <v>23202</v>
      </c>
      <c r="I204" s="178" t="s">
        <v>230</v>
      </c>
      <c r="J204" s="178" t="s">
        <v>3</v>
      </c>
      <c r="K204" s="176" t="s">
        <v>1175</v>
      </c>
      <c r="L204" s="179">
        <v>8536501999</v>
      </c>
      <c r="M204" s="178" t="s">
        <v>682</v>
      </c>
      <c r="N204" s="179">
        <v>4</v>
      </c>
      <c r="O204" s="300" t="s">
        <v>1682</v>
      </c>
      <c r="P204" s="481"/>
      <c r="Q204" s="178"/>
      <c r="R204" s="280"/>
      <c r="S204" s="202">
        <v>8717332263530</v>
      </c>
    </row>
    <row r="205" spans="1:19" x14ac:dyDescent="0.2">
      <c r="A205" s="140"/>
      <c r="B205" s="173" t="s">
        <v>1683</v>
      </c>
      <c r="C205" s="174" t="s">
        <v>443</v>
      </c>
      <c r="D205" s="175" t="s">
        <v>442</v>
      </c>
      <c r="E205" s="176" t="s">
        <v>1684</v>
      </c>
      <c r="F205" s="177" t="s">
        <v>699</v>
      </c>
      <c r="G205" s="163">
        <v>4833.8</v>
      </c>
      <c r="H205" s="163">
        <f t="shared" si="16"/>
        <v>23202</v>
      </c>
      <c r="I205" s="178" t="s">
        <v>230</v>
      </c>
      <c r="J205" s="178" t="s">
        <v>3</v>
      </c>
      <c r="K205" s="176" t="s">
        <v>1175</v>
      </c>
      <c r="L205" s="179">
        <v>8536501999</v>
      </c>
      <c r="M205" s="178" t="s">
        <v>682</v>
      </c>
      <c r="N205" s="179">
        <v>6</v>
      </c>
      <c r="O205" s="300" t="s">
        <v>1685</v>
      </c>
      <c r="P205" s="481"/>
      <c r="Q205" s="178"/>
      <c r="R205" s="280"/>
      <c r="S205" s="202">
        <v>8717332263547</v>
      </c>
    </row>
    <row r="206" spans="1:19" x14ac:dyDescent="0.2">
      <c r="A206" s="140"/>
      <c r="B206" s="173" t="s">
        <v>1686</v>
      </c>
      <c r="C206" s="174" t="s">
        <v>434</v>
      </c>
      <c r="D206" s="175" t="s">
        <v>433</v>
      </c>
      <c r="E206" s="176" t="s">
        <v>435</v>
      </c>
      <c r="F206" s="177" t="s">
        <v>699</v>
      </c>
      <c r="G206" s="163">
        <v>2178.5100000000002</v>
      </c>
      <c r="H206" s="163">
        <f t="shared" si="16"/>
        <v>10457</v>
      </c>
      <c r="I206" s="178" t="s">
        <v>230</v>
      </c>
      <c r="J206" s="179">
        <v>1</v>
      </c>
      <c r="K206" s="176" t="s">
        <v>1175</v>
      </c>
      <c r="L206" s="179">
        <v>8536501999</v>
      </c>
      <c r="M206" s="178" t="s">
        <v>682</v>
      </c>
      <c r="N206" s="179">
        <v>32</v>
      </c>
      <c r="O206" s="300" t="s">
        <v>1687</v>
      </c>
      <c r="P206" s="481"/>
      <c r="Q206" s="178"/>
      <c r="R206" s="280"/>
      <c r="S206" s="202">
        <v>8717332263554</v>
      </c>
    </row>
    <row r="207" spans="1:19" x14ac:dyDescent="0.2">
      <c r="A207" s="140"/>
      <c r="B207" s="173" t="s">
        <v>1688</v>
      </c>
      <c r="C207" s="174" t="s">
        <v>437</v>
      </c>
      <c r="D207" s="175" t="s">
        <v>436</v>
      </c>
      <c r="E207" s="176" t="s">
        <v>438</v>
      </c>
      <c r="F207" s="177" t="s">
        <v>699</v>
      </c>
      <c r="G207" s="163">
        <v>2178.5100000000002</v>
      </c>
      <c r="H207" s="163">
        <f t="shared" si="16"/>
        <v>10457</v>
      </c>
      <c r="I207" s="178" t="s">
        <v>230</v>
      </c>
      <c r="J207" s="178" t="s">
        <v>3</v>
      </c>
      <c r="K207" s="176" t="s">
        <v>1175</v>
      </c>
      <c r="L207" s="179">
        <v>8536501999</v>
      </c>
      <c r="M207" s="178" t="s">
        <v>682</v>
      </c>
      <c r="N207" s="179">
        <v>23</v>
      </c>
      <c r="O207" s="300" t="s">
        <v>1685</v>
      </c>
      <c r="P207" s="481"/>
      <c r="Q207" s="178"/>
      <c r="R207" s="280"/>
      <c r="S207" s="202">
        <v>8717332263561</v>
      </c>
    </row>
    <row r="208" spans="1:19" x14ac:dyDescent="0.2">
      <c r="A208" s="140"/>
      <c r="B208" s="173" t="s">
        <v>1689</v>
      </c>
      <c r="C208" s="174" t="s">
        <v>446</v>
      </c>
      <c r="D208" s="175" t="s">
        <v>445</v>
      </c>
      <c r="E208" s="176" t="s">
        <v>1690</v>
      </c>
      <c r="F208" s="177" t="s">
        <v>699</v>
      </c>
      <c r="G208" s="163">
        <v>2317.79</v>
      </c>
      <c r="H208" s="163">
        <f t="shared" si="16"/>
        <v>11125</v>
      </c>
      <c r="I208" s="178" t="s">
        <v>230</v>
      </c>
      <c r="J208" s="178" t="s">
        <v>3</v>
      </c>
      <c r="K208" s="176" t="s">
        <v>1175</v>
      </c>
      <c r="L208" s="179">
        <v>8536501999</v>
      </c>
      <c r="M208" s="178" t="s">
        <v>682</v>
      </c>
      <c r="N208" s="179">
        <v>5</v>
      </c>
      <c r="O208" s="300" t="s">
        <v>1685</v>
      </c>
      <c r="P208" s="200"/>
      <c r="Q208" s="178"/>
      <c r="R208" s="178"/>
      <c r="S208" s="202">
        <v>8717332382514</v>
      </c>
    </row>
    <row r="209" spans="1:19" x14ac:dyDescent="0.2">
      <c r="A209" s="140"/>
      <c r="B209" s="173" t="s">
        <v>1691</v>
      </c>
      <c r="C209" s="174" t="s">
        <v>449</v>
      </c>
      <c r="D209" s="175" t="s">
        <v>448</v>
      </c>
      <c r="E209" s="176" t="s">
        <v>1692</v>
      </c>
      <c r="F209" s="177" t="s">
        <v>699</v>
      </c>
      <c r="G209" s="163">
        <v>2317.79</v>
      </c>
      <c r="H209" s="163">
        <f t="shared" si="16"/>
        <v>11125</v>
      </c>
      <c r="I209" s="178" t="s">
        <v>230</v>
      </c>
      <c r="J209" s="178" t="s">
        <v>3</v>
      </c>
      <c r="K209" s="176" t="s">
        <v>1175</v>
      </c>
      <c r="L209" s="179">
        <v>8536501999</v>
      </c>
      <c r="M209" s="178" t="s">
        <v>682</v>
      </c>
      <c r="N209" s="179">
        <v>7</v>
      </c>
      <c r="O209" s="300" t="s">
        <v>1693</v>
      </c>
      <c r="P209" s="200"/>
      <c r="Q209" s="178"/>
      <c r="R209" s="178"/>
      <c r="S209" s="202">
        <v>8717332382507</v>
      </c>
    </row>
    <row r="210" spans="1:19" x14ac:dyDescent="0.2">
      <c r="A210" s="140"/>
      <c r="B210" s="173" t="s">
        <v>1694</v>
      </c>
      <c r="C210" s="174" t="s">
        <v>452</v>
      </c>
      <c r="D210" s="175" t="s">
        <v>451</v>
      </c>
      <c r="E210" s="176" t="s">
        <v>1695</v>
      </c>
      <c r="F210" s="177" t="s">
        <v>699</v>
      </c>
      <c r="G210" s="163">
        <v>5312.36</v>
      </c>
      <c r="H210" s="163">
        <f t="shared" si="16"/>
        <v>25499</v>
      </c>
      <c r="I210" s="178" t="s">
        <v>230</v>
      </c>
      <c r="J210" s="178" t="s">
        <v>230</v>
      </c>
      <c r="K210" s="176" t="s">
        <v>1175</v>
      </c>
      <c r="L210" s="179">
        <v>8531900000</v>
      </c>
      <c r="M210" s="178" t="s">
        <v>682</v>
      </c>
      <c r="N210" s="179">
        <v>0</v>
      </c>
      <c r="O210" s="300" t="s">
        <v>1685</v>
      </c>
      <c r="P210" s="200"/>
      <c r="Q210" s="178"/>
      <c r="R210" s="178"/>
      <c r="S210" s="202">
        <v>8717332382491</v>
      </c>
    </row>
    <row r="211" spans="1:19" x14ac:dyDescent="0.2">
      <c r="A211" s="140"/>
      <c r="B211" s="173" t="s">
        <v>1696</v>
      </c>
      <c r="C211" s="174" t="s">
        <v>455</v>
      </c>
      <c r="D211" s="175" t="s">
        <v>454</v>
      </c>
      <c r="E211" s="176" t="s">
        <v>1697</v>
      </c>
      <c r="F211" s="177" t="s">
        <v>699</v>
      </c>
      <c r="G211" s="163">
        <v>5312.36</v>
      </c>
      <c r="H211" s="163">
        <f t="shared" si="16"/>
        <v>25499</v>
      </c>
      <c r="I211" s="178" t="s">
        <v>230</v>
      </c>
      <c r="J211" s="178" t="s">
        <v>3</v>
      </c>
      <c r="K211" s="176" t="s">
        <v>1175</v>
      </c>
      <c r="L211" s="179">
        <v>8536501999</v>
      </c>
      <c r="M211" s="178" t="s">
        <v>682</v>
      </c>
      <c r="N211" s="179">
        <v>0</v>
      </c>
      <c r="O211" s="300" t="s">
        <v>1698</v>
      </c>
      <c r="P211" s="200"/>
      <c r="Q211" s="178"/>
      <c r="R211" s="178"/>
      <c r="S211" s="202">
        <v>8717332382484</v>
      </c>
    </row>
    <row r="212" spans="1:19" x14ac:dyDescent="0.2">
      <c r="A212" s="140"/>
      <c r="B212" s="173" t="s">
        <v>1699</v>
      </c>
      <c r="C212" s="174" t="s">
        <v>458</v>
      </c>
      <c r="D212" s="175" t="s">
        <v>457</v>
      </c>
      <c r="E212" s="176" t="s">
        <v>1700</v>
      </c>
      <c r="F212" s="177" t="s">
        <v>699</v>
      </c>
      <c r="G212" s="163">
        <v>242.85</v>
      </c>
      <c r="H212" s="163">
        <f t="shared" si="16"/>
        <v>1166</v>
      </c>
      <c r="I212" s="178" t="s">
        <v>230</v>
      </c>
      <c r="J212" s="178" t="s">
        <v>3</v>
      </c>
      <c r="K212" s="176" t="s">
        <v>1175</v>
      </c>
      <c r="L212" s="179">
        <v>3926909790</v>
      </c>
      <c r="M212" s="178" t="s">
        <v>682</v>
      </c>
      <c r="N212" s="179">
        <v>6</v>
      </c>
      <c r="O212" s="300" t="s">
        <v>1701</v>
      </c>
      <c r="P212" s="200"/>
      <c r="Q212" s="178"/>
      <c r="R212" s="178"/>
      <c r="S212" s="202">
        <v>8717332815821</v>
      </c>
    </row>
    <row r="213" spans="1:19" ht="16.5" x14ac:dyDescent="0.2">
      <c r="A213" s="140"/>
      <c r="B213" s="173" t="s">
        <v>1702</v>
      </c>
      <c r="C213" s="174" t="s">
        <v>892</v>
      </c>
      <c r="D213" s="175" t="s">
        <v>895</v>
      </c>
      <c r="E213" s="176" t="s">
        <v>1703</v>
      </c>
      <c r="F213" s="177" t="s">
        <v>699</v>
      </c>
      <c r="G213" s="163">
        <v>604.23</v>
      </c>
      <c r="H213" s="163">
        <f t="shared" si="16"/>
        <v>2900</v>
      </c>
      <c r="I213" s="178" t="s">
        <v>230</v>
      </c>
      <c r="J213" s="178" t="s">
        <v>3</v>
      </c>
      <c r="K213" s="176" t="s">
        <v>1175</v>
      </c>
      <c r="L213" s="179">
        <v>8531900000</v>
      </c>
      <c r="M213" s="178" t="s">
        <v>682</v>
      </c>
      <c r="N213" s="179">
        <v>21</v>
      </c>
      <c r="O213" s="300" t="s">
        <v>1704</v>
      </c>
      <c r="P213" s="200"/>
      <c r="Q213" s="178"/>
      <c r="R213" s="280" t="s">
        <v>1705</v>
      </c>
      <c r="S213" s="202">
        <v>8717332036431</v>
      </c>
    </row>
    <row r="214" spans="1:19" ht="16.5" x14ac:dyDescent="0.2">
      <c r="A214" s="140"/>
      <c r="B214" s="173" t="s">
        <v>1706</v>
      </c>
      <c r="C214" s="174" t="s">
        <v>893</v>
      </c>
      <c r="D214" s="175" t="s">
        <v>896</v>
      </c>
      <c r="E214" s="176" t="s">
        <v>1707</v>
      </c>
      <c r="F214" s="177" t="s">
        <v>699</v>
      </c>
      <c r="G214" s="163">
        <v>986.49</v>
      </c>
      <c r="H214" s="163">
        <f t="shared" si="16"/>
        <v>4735</v>
      </c>
      <c r="I214" s="178" t="s">
        <v>230</v>
      </c>
      <c r="J214" s="178" t="s">
        <v>3</v>
      </c>
      <c r="K214" s="176" t="s">
        <v>1175</v>
      </c>
      <c r="L214" s="179">
        <v>8531900000</v>
      </c>
      <c r="M214" s="178" t="s">
        <v>682</v>
      </c>
      <c r="N214" s="179">
        <v>10</v>
      </c>
      <c r="O214" s="300" t="s">
        <v>1461</v>
      </c>
      <c r="P214" s="200"/>
      <c r="Q214" s="178"/>
      <c r="R214" s="280" t="s">
        <v>1705</v>
      </c>
      <c r="S214" s="202">
        <v>8717332036448</v>
      </c>
    </row>
    <row r="215" spans="1:19" ht="16.5" x14ac:dyDescent="0.2">
      <c r="A215" s="140"/>
      <c r="B215" s="173" t="s">
        <v>1708</v>
      </c>
      <c r="C215" s="174" t="s">
        <v>894</v>
      </c>
      <c r="D215" s="175" t="s">
        <v>897</v>
      </c>
      <c r="E215" s="176" t="s">
        <v>1709</v>
      </c>
      <c r="F215" s="177" t="s">
        <v>699</v>
      </c>
      <c r="G215" s="163">
        <v>2647.08</v>
      </c>
      <c r="H215" s="163">
        <f t="shared" si="16"/>
        <v>12706</v>
      </c>
      <c r="I215" s="178" t="s">
        <v>230</v>
      </c>
      <c r="J215" s="178" t="s">
        <v>3</v>
      </c>
      <c r="K215" s="176" t="s">
        <v>1175</v>
      </c>
      <c r="L215" s="179">
        <v>8531900000</v>
      </c>
      <c r="M215" s="178" t="s">
        <v>682</v>
      </c>
      <c r="N215" s="179">
        <v>0</v>
      </c>
      <c r="O215" s="300" t="s">
        <v>1251</v>
      </c>
      <c r="P215" s="200"/>
      <c r="Q215" s="178"/>
      <c r="R215" s="280" t="s">
        <v>1705</v>
      </c>
      <c r="S215" s="202">
        <v>8717332036455</v>
      </c>
    </row>
    <row r="216" spans="1:19" x14ac:dyDescent="0.2">
      <c r="A216" s="140"/>
      <c r="B216" s="173" t="s">
        <v>1710</v>
      </c>
      <c r="C216" s="174" t="s">
        <v>460</v>
      </c>
      <c r="D216" s="175" t="s">
        <v>667</v>
      </c>
      <c r="E216" s="176" t="s">
        <v>1711</v>
      </c>
      <c r="F216" s="177" t="s">
        <v>699</v>
      </c>
      <c r="G216" s="163">
        <v>608.34</v>
      </c>
      <c r="H216" s="163">
        <f t="shared" si="16"/>
        <v>2920</v>
      </c>
      <c r="I216" s="178" t="s">
        <v>230</v>
      </c>
      <c r="J216" s="179" t="s">
        <v>3</v>
      </c>
      <c r="K216" s="176" t="s">
        <v>1175</v>
      </c>
      <c r="L216" s="179">
        <v>8531900000</v>
      </c>
      <c r="M216" s="178" t="s">
        <v>682</v>
      </c>
      <c r="N216" s="179">
        <v>46</v>
      </c>
      <c r="O216" s="300" t="s">
        <v>1251</v>
      </c>
      <c r="P216" s="200"/>
      <c r="Q216" s="178"/>
      <c r="R216" s="280"/>
      <c r="S216" s="202">
        <v>8717332036486</v>
      </c>
    </row>
    <row r="217" spans="1:19" x14ac:dyDescent="0.2">
      <c r="A217" s="140"/>
      <c r="B217" s="173" t="s">
        <v>1712</v>
      </c>
      <c r="C217" s="174" t="s">
        <v>462</v>
      </c>
      <c r="D217" s="175">
        <v>4998143401</v>
      </c>
      <c r="E217" s="176" t="s">
        <v>1713</v>
      </c>
      <c r="F217" s="177" t="s">
        <v>699</v>
      </c>
      <c r="G217" s="163">
        <v>986.49</v>
      </c>
      <c r="H217" s="163">
        <f t="shared" si="16"/>
        <v>4735</v>
      </c>
      <c r="I217" s="178" t="s">
        <v>230</v>
      </c>
      <c r="J217" s="179" t="s">
        <v>3</v>
      </c>
      <c r="K217" s="176" t="s">
        <v>1175</v>
      </c>
      <c r="L217" s="179">
        <v>8531900000</v>
      </c>
      <c r="M217" s="178" t="s">
        <v>682</v>
      </c>
      <c r="N217" s="179">
        <v>35</v>
      </c>
      <c r="O217" s="300" t="s">
        <v>1714</v>
      </c>
      <c r="P217" s="200"/>
      <c r="Q217" s="178"/>
      <c r="R217" s="280"/>
      <c r="S217" s="202">
        <v>8717332036493</v>
      </c>
    </row>
    <row r="218" spans="1:19" x14ac:dyDescent="0.2">
      <c r="A218" s="140"/>
      <c r="B218" s="173" t="s">
        <v>1715</v>
      </c>
      <c r="C218" s="174" t="s">
        <v>464</v>
      </c>
      <c r="D218" s="175" t="s">
        <v>668</v>
      </c>
      <c r="E218" s="176" t="s">
        <v>1716</v>
      </c>
      <c r="F218" s="177" t="s">
        <v>699</v>
      </c>
      <c r="G218" s="163">
        <v>2651.2</v>
      </c>
      <c r="H218" s="163">
        <f t="shared" si="16"/>
        <v>12726</v>
      </c>
      <c r="I218" s="178" t="s">
        <v>230</v>
      </c>
      <c r="J218" s="178" t="s">
        <v>3</v>
      </c>
      <c r="K218" s="176" t="s">
        <v>1175</v>
      </c>
      <c r="L218" s="179">
        <v>8531900000</v>
      </c>
      <c r="M218" s="178" t="s">
        <v>682</v>
      </c>
      <c r="N218" s="179">
        <v>18</v>
      </c>
      <c r="O218" s="300" t="s">
        <v>1717</v>
      </c>
      <c r="P218" s="200"/>
      <c r="Q218" s="178"/>
      <c r="R218" s="280"/>
      <c r="S218" s="202">
        <v>8717332036509</v>
      </c>
    </row>
    <row r="219" spans="1:19" x14ac:dyDescent="0.2">
      <c r="A219" s="140"/>
      <c r="B219" s="188" t="s">
        <v>1718</v>
      </c>
      <c r="C219" s="189"/>
      <c r="D219" s="190" t="s">
        <v>1188</v>
      </c>
      <c r="E219" s="189"/>
      <c r="F219" s="191"/>
      <c r="G219" s="192"/>
      <c r="H219" s="192"/>
      <c r="I219" s="193"/>
      <c r="J219" s="193"/>
      <c r="K219" s="189" t="s">
        <v>1188</v>
      </c>
      <c r="L219" s="193"/>
      <c r="M219" s="193"/>
      <c r="N219" s="193" t="s">
        <v>1188</v>
      </c>
      <c r="O219" s="275" t="s">
        <v>1188</v>
      </c>
      <c r="P219" s="444"/>
      <c r="Q219" s="193"/>
      <c r="R219" s="193"/>
      <c r="S219" s="474"/>
    </row>
    <row r="220" spans="1:19" x14ac:dyDescent="0.2">
      <c r="A220" s="140"/>
      <c r="B220" s="173" t="s">
        <v>1719</v>
      </c>
      <c r="C220" s="173" t="s">
        <v>878</v>
      </c>
      <c r="D220" s="291" t="s">
        <v>885</v>
      </c>
      <c r="E220" s="199" t="s">
        <v>1720</v>
      </c>
      <c r="F220" s="177" t="s">
        <v>699</v>
      </c>
      <c r="G220" s="163">
        <v>1538.8</v>
      </c>
      <c r="H220" s="163">
        <f>ROUND(ROUND(G220*4.8,2),0)</f>
        <v>7386</v>
      </c>
      <c r="I220" s="178" t="s">
        <v>230</v>
      </c>
      <c r="J220" s="178" t="s">
        <v>3</v>
      </c>
      <c r="K220" s="199" t="s">
        <v>1721</v>
      </c>
      <c r="L220" s="179">
        <v>8536501999</v>
      </c>
      <c r="M220" s="178" t="s">
        <v>682</v>
      </c>
      <c r="N220" s="179">
        <v>2</v>
      </c>
      <c r="O220" s="300" t="s">
        <v>1722</v>
      </c>
      <c r="P220" s="200"/>
      <c r="Q220" s="178"/>
      <c r="R220" s="280"/>
      <c r="S220" s="202">
        <v>8717332485130</v>
      </c>
    </row>
    <row r="221" spans="1:19" x14ac:dyDescent="0.2">
      <c r="A221" s="140"/>
      <c r="B221" s="173" t="s">
        <v>1723</v>
      </c>
      <c r="C221" s="173" t="s">
        <v>879</v>
      </c>
      <c r="D221" s="291" t="s">
        <v>886</v>
      </c>
      <c r="E221" s="199" t="s">
        <v>1724</v>
      </c>
      <c r="F221" s="177" t="s">
        <v>699</v>
      </c>
      <c r="G221" s="163">
        <v>2025.35</v>
      </c>
      <c r="H221" s="163">
        <f t="shared" ref="H221:H226" si="17">ROUND(ROUND(G221*4.8,2),0)</f>
        <v>9722</v>
      </c>
      <c r="I221" s="178" t="s">
        <v>230</v>
      </c>
      <c r="J221" s="178" t="s">
        <v>230</v>
      </c>
      <c r="K221" s="199" t="s">
        <v>1721</v>
      </c>
      <c r="L221" s="179">
        <v>8536501999</v>
      </c>
      <c r="M221" s="178" t="s">
        <v>682</v>
      </c>
      <c r="N221" s="179">
        <v>0</v>
      </c>
      <c r="O221" s="300" t="s">
        <v>1674</v>
      </c>
      <c r="P221" s="200"/>
      <c r="Q221" s="178"/>
      <c r="R221" s="280"/>
      <c r="S221" s="202">
        <v>8717332485147</v>
      </c>
    </row>
    <row r="222" spans="1:19" x14ac:dyDescent="0.2">
      <c r="A222" s="140"/>
      <c r="B222" s="173" t="s">
        <v>1725</v>
      </c>
      <c r="C222" s="173" t="s">
        <v>880</v>
      </c>
      <c r="D222" s="291" t="s">
        <v>887</v>
      </c>
      <c r="E222" s="199" t="s">
        <v>1726</v>
      </c>
      <c r="F222" s="177" t="s">
        <v>699</v>
      </c>
      <c r="G222" s="163">
        <v>2013.85</v>
      </c>
      <c r="H222" s="163">
        <f t="shared" si="17"/>
        <v>9666</v>
      </c>
      <c r="I222" s="178" t="s">
        <v>230</v>
      </c>
      <c r="J222" s="178" t="s">
        <v>3</v>
      </c>
      <c r="K222" s="199" t="s">
        <v>1721</v>
      </c>
      <c r="L222" s="179">
        <v>8536501999</v>
      </c>
      <c r="M222" s="178" t="s">
        <v>682</v>
      </c>
      <c r="N222" s="179">
        <v>6</v>
      </c>
      <c r="O222" s="300" t="s">
        <v>1727</v>
      </c>
      <c r="P222" s="200"/>
      <c r="Q222" s="178"/>
      <c r="R222" s="280"/>
      <c r="S222" s="202">
        <v>8717332485154</v>
      </c>
    </row>
    <row r="223" spans="1:19" x14ac:dyDescent="0.2">
      <c r="A223" s="140"/>
      <c r="B223" s="173" t="s">
        <v>1728</v>
      </c>
      <c r="C223" s="173" t="s">
        <v>881</v>
      </c>
      <c r="D223" s="291" t="s">
        <v>888</v>
      </c>
      <c r="E223" s="199" t="s">
        <v>1729</v>
      </c>
      <c r="F223" s="177" t="s">
        <v>699</v>
      </c>
      <c r="G223" s="163">
        <v>2013.85</v>
      </c>
      <c r="H223" s="163">
        <f t="shared" si="17"/>
        <v>9666</v>
      </c>
      <c r="I223" s="178" t="s">
        <v>230</v>
      </c>
      <c r="J223" s="178" t="s">
        <v>3</v>
      </c>
      <c r="K223" s="199" t="s">
        <v>1721</v>
      </c>
      <c r="L223" s="179">
        <v>8536501999</v>
      </c>
      <c r="M223" s="178" t="s">
        <v>682</v>
      </c>
      <c r="N223" s="179">
        <v>8</v>
      </c>
      <c r="O223" s="300" t="s">
        <v>1730</v>
      </c>
      <c r="P223" s="200"/>
      <c r="Q223" s="178"/>
      <c r="R223" s="280"/>
      <c r="S223" s="202">
        <v>8717332485161</v>
      </c>
    </row>
    <row r="224" spans="1:19" x14ac:dyDescent="0.2">
      <c r="A224" s="140"/>
      <c r="B224" s="173" t="s">
        <v>1731</v>
      </c>
      <c r="C224" s="173" t="s">
        <v>882</v>
      </c>
      <c r="D224" s="291" t="s">
        <v>889</v>
      </c>
      <c r="E224" s="199" t="s">
        <v>1732</v>
      </c>
      <c r="F224" s="177" t="s">
        <v>699</v>
      </c>
      <c r="G224" s="163">
        <v>192.83</v>
      </c>
      <c r="H224" s="163">
        <f t="shared" si="17"/>
        <v>926</v>
      </c>
      <c r="I224" s="178" t="s">
        <v>230</v>
      </c>
      <c r="J224" s="178" t="s">
        <v>3</v>
      </c>
      <c r="K224" s="199" t="s">
        <v>1175</v>
      </c>
      <c r="L224" s="179">
        <v>8531900000</v>
      </c>
      <c r="M224" s="178" t="s">
        <v>682</v>
      </c>
      <c r="N224" s="179">
        <v>0</v>
      </c>
      <c r="O224" s="300" t="s">
        <v>1733</v>
      </c>
      <c r="P224" s="200"/>
      <c r="Q224" s="178"/>
      <c r="R224" s="280"/>
      <c r="S224" s="202">
        <v>8717332485178</v>
      </c>
    </row>
    <row r="225" spans="1:19" x14ac:dyDescent="0.2">
      <c r="A225" s="140"/>
      <c r="B225" s="173" t="s">
        <v>1734</v>
      </c>
      <c r="C225" s="173" t="s">
        <v>883</v>
      </c>
      <c r="D225" s="291" t="s">
        <v>890</v>
      </c>
      <c r="E225" s="199" t="s">
        <v>1735</v>
      </c>
      <c r="F225" s="177" t="s">
        <v>699</v>
      </c>
      <c r="G225" s="163">
        <v>362.67</v>
      </c>
      <c r="H225" s="163">
        <f t="shared" si="17"/>
        <v>1741</v>
      </c>
      <c r="I225" s="178" t="s">
        <v>230</v>
      </c>
      <c r="J225" s="178" t="s">
        <v>230</v>
      </c>
      <c r="K225" s="199" t="s">
        <v>1175</v>
      </c>
      <c r="L225" s="179">
        <v>8536490099</v>
      </c>
      <c r="M225" s="178" t="s">
        <v>682</v>
      </c>
      <c r="N225" s="179">
        <v>0</v>
      </c>
      <c r="O225" s="300" t="s">
        <v>1251</v>
      </c>
      <c r="P225" s="200"/>
      <c r="Q225" s="178"/>
      <c r="R225" s="280"/>
      <c r="S225" s="202">
        <v>8717332485185</v>
      </c>
    </row>
    <row r="226" spans="1:19" x14ac:dyDescent="0.2">
      <c r="A226" s="140"/>
      <c r="B226" s="173" t="s">
        <v>1736</v>
      </c>
      <c r="C226" s="173" t="s">
        <v>884</v>
      </c>
      <c r="D226" s="291" t="s">
        <v>891</v>
      </c>
      <c r="E226" s="199" t="s">
        <v>1737</v>
      </c>
      <c r="F226" s="177" t="s">
        <v>699</v>
      </c>
      <c r="G226" s="163">
        <v>44.71</v>
      </c>
      <c r="H226" s="163">
        <f t="shared" si="17"/>
        <v>215</v>
      </c>
      <c r="I226" s="178" t="s">
        <v>230</v>
      </c>
      <c r="J226" s="178" t="s">
        <v>230</v>
      </c>
      <c r="K226" s="199" t="s">
        <v>1175</v>
      </c>
      <c r="L226" s="179">
        <v>7326909890</v>
      </c>
      <c r="M226" s="178" t="s">
        <v>682</v>
      </c>
      <c r="N226" s="179">
        <v>0</v>
      </c>
      <c r="O226" s="300" t="s">
        <v>1738</v>
      </c>
      <c r="P226" s="200"/>
      <c r="Q226" s="178"/>
      <c r="R226" s="280"/>
      <c r="S226" s="202">
        <v>8717332485192</v>
      </c>
    </row>
    <row r="227" spans="1:19" x14ac:dyDescent="0.2">
      <c r="A227" s="140"/>
      <c r="B227" s="188" t="s">
        <v>1739</v>
      </c>
      <c r="C227" s="189"/>
      <c r="D227" s="190" t="s">
        <v>1188</v>
      </c>
      <c r="E227" s="189"/>
      <c r="F227" s="191"/>
      <c r="G227" s="192"/>
      <c r="H227" s="192"/>
      <c r="I227" s="193"/>
      <c r="J227" s="193"/>
      <c r="K227" s="189" t="s">
        <v>1188</v>
      </c>
      <c r="L227" s="193"/>
      <c r="M227" s="193"/>
      <c r="N227" s="193" t="s">
        <v>1188</v>
      </c>
      <c r="O227" s="275" t="s">
        <v>1188</v>
      </c>
      <c r="P227" s="444"/>
      <c r="Q227" s="193"/>
      <c r="R227" s="193"/>
      <c r="S227" s="474"/>
    </row>
    <row r="228" spans="1:19" x14ac:dyDescent="0.2">
      <c r="A228" s="140"/>
      <c r="B228" s="173" t="s">
        <v>1740</v>
      </c>
      <c r="C228" s="174" t="s">
        <v>468</v>
      </c>
      <c r="D228" s="175" t="s">
        <v>467</v>
      </c>
      <c r="E228" s="176" t="s">
        <v>1741</v>
      </c>
      <c r="F228" s="177" t="s">
        <v>699</v>
      </c>
      <c r="G228" s="163">
        <v>116.27</v>
      </c>
      <c r="H228" s="163">
        <f>ROUND(ROUND(G228*4.8,2),0)</f>
        <v>558</v>
      </c>
      <c r="I228" s="178" t="s">
        <v>230</v>
      </c>
      <c r="J228" s="178" t="s">
        <v>3</v>
      </c>
      <c r="K228" s="176" t="s">
        <v>1175</v>
      </c>
      <c r="L228" s="179">
        <v>7326909890</v>
      </c>
      <c r="M228" s="178" t="s">
        <v>682</v>
      </c>
      <c r="N228" s="179">
        <v>2</v>
      </c>
      <c r="O228" s="300" t="s">
        <v>1742</v>
      </c>
      <c r="P228" s="200"/>
      <c r="Q228" s="178" t="s">
        <v>608</v>
      </c>
      <c r="R228" s="280"/>
      <c r="S228" s="202">
        <v>8717332036516</v>
      </c>
    </row>
    <row r="229" spans="1:19" x14ac:dyDescent="0.2">
      <c r="A229" s="140"/>
      <c r="B229" s="173" t="s">
        <v>1743</v>
      </c>
      <c r="C229" s="174" t="s">
        <v>471</v>
      </c>
      <c r="D229" s="175" t="s">
        <v>470</v>
      </c>
      <c r="E229" s="176" t="s">
        <v>1744</v>
      </c>
      <c r="F229" s="177" t="s">
        <v>699</v>
      </c>
      <c r="G229" s="163">
        <v>2.08</v>
      </c>
      <c r="H229" s="163">
        <f t="shared" ref="H229:H249" si="18">ROUND(ROUND(G229*4.8,2),0)</f>
        <v>10</v>
      </c>
      <c r="I229" s="178" t="s">
        <v>230</v>
      </c>
      <c r="J229" s="178" t="s">
        <v>3</v>
      </c>
      <c r="K229" s="176" t="s">
        <v>1175</v>
      </c>
      <c r="L229" s="179">
        <v>3926909790</v>
      </c>
      <c r="M229" s="178" t="s">
        <v>682</v>
      </c>
      <c r="N229" s="179">
        <v>750</v>
      </c>
      <c r="O229" s="300" t="s">
        <v>1378</v>
      </c>
      <c r="P229" s="281" t="s">
        <v>1604</v>
      </c>
      <c r="Q229" s="178" t="s">
        <v>608</v>
      </c>
      <c r="R229" s="280"/>
      <c r="S229" s="202">
        <v>8717332036530</v>
      </c>
    </row>
    <row r="230" spans="1:19" x14ac:dyDescent="0.2">
      <c r="A230" s="140"/>
      <c r="B230" s="173" t="s">
        <v>1745</v>
      </c>
      <c r="C230" s="174" t="s">
        <v>474</v>
      </c>
      <c r="D230" s="175" t="s">
        <v>473</v>
      </c>
      <c r="E230" s="176" t="s">
        <v>1746</v>
      </c>
      <c r="F230" s="177" t="s">
        <v>699</v>
      </c>
      <c r="G230" s="163">
        <v>2.08</v>
      </c>
      <c r="H230" s="163">
        <f t="shared" si="18"/>
        <v>10</v>
      </c>
      <c r="I230" s="178" t="s">
        <v>230</v>
      </c>
      <c r="J230" s="178" t="s">
        <v>3</v>
      </c>
      <c r="K230" s="176" t="s">
        <v>1175</v>
      </c>
      <c r="L230" s="179">
        <v>3926909790</v>
      </c>
      <c r="M230" s="178" t="s">
        <v>682</v>
      </c>
      <c r="N230" s="179">
        <v>154</v>
      </c>
      <c r="O230" s="300" t="s">
        <v>1503</v>
      </c>
      <c r="P230" s="281" t="s">
        <v>1604</v>
      </c>
      <c r="Q230" s="178" t="s">
        <v>608</v>
      </c>
      <c r="R230" s="280"/>
      <c r="S230" s="202">
        <v>8717332036547</v>
      </c>
    </row>
    <row r="231" spans="1:19" x14ac:dyDescent="0.2">
      <c r="A231" s="140"/>
      <c r="B231" s="173" t="s">
        <v>1747</v>
      </c>
      <c r="C231" s="174" t="s">
        <v>476</v>
      </c>
      <c r="D231" s="175" t="s">
        <v>475</v>
      </c>
      <c r="E231" s="176" t="s">
        <v>1748</v>
      </c>
      <c r="F231" s="177" t="s">
        <v>699</v>
      </c>
      <c r="G231" s="163">
        <v>2.08</v>
      </c>
      <c r="H231" s="163">
        <f t="shared" si="18"/>
        <v>10</v>
      </c>
      <c r="I231" s="178" t="s">
        <v>230</v>
      </c>
      <c r="J231" s="178" t="s">
        <v>3</v>
      </c>
      <c r="K231" s="176" t="s">
        <v>1175</v>
      </c>
      <c r="L231" s="179">
        <v>3926909790</v>
      </c>
      <c r="M231" s="178" t="s">
        <v>682</v>
      </c>
      <c r="N231" s="179">
        <v>150</v>
      </c>
      <c r="O231" s="300" t="s">
        <v>1477</v>
      </c>
      <c r="P231" s="281" t="s">
        <v>1604</v>
      </c>
      <c r="Q231" s="178" t="s">
        <v>608</v>
      </c>
      <c r="R231" s="280"/>
      <c r="S231" s="202">
        <v>8717332036554</v>
      </c>
    </row>
    <row r="232" spans="1:19" x14ac:dyDescent="0.2">
      <c r="A232" s="140"/>
      <c r="B232" s="173" t="s">
        <v>1749</v>
      </c>
      <c r="C232" s="174" t="s">
        <v>478</v>
      </c>
      <c r="D232" s="175" t="s">
        <v>477</v>
      </c>
      <c r="E232" s="176" t="s">
        <v>1750</v>
      </c>
      <c r="F232" s="177" t="s">
        <v>699</v>
      </c>
      <c r="G232" s="163">
        <v>2.08</v>
      </c>
      <c r="H232" s="163">
        <f t="shared" si="18"/>
        <v>10</v>
      </c>
      <c r="I232" s="178" t="s">
        <v>230</v>
      </c>
      <c r="J232" s="178" t="s">
        <v>3</v>
      </c>
      <c r="K232" s="176" t="s">
        <v>1175</v>
      </c>
      <c r="L232" s="179">
        <v>3926909790</v>
      </c>
      <c r="M232" s="178" t="s">
        <v>682</v>
      </c>
      <c r="N232" s="179">
        <v>136</v>
      </c>
      <c r="O232" s="300" t="s">
        <v>1378</v>
      </c>
      <c r="P232" s="281" t="s">
        <v>1604</v>
      </c>
      <c r="Q232" s="178" t="s">
        <v>608</v>
      </c>
      <c r="R232" s="280"/>
      <c r="S232" s="202">
        <v>8717332036561</v>
      </c>
    </row>
    <row r="233" spans="1:19" x14ac:dyDescent="0.2">
      <c r="A233" s="140"/>
      <c r="B233" s="173" t="s">
        <v>1751</v>
      </c>
      <c r="C233" s="174" t="s">
        <v>480</v>
      </c>
      <c r="D233" s="175" t="s">
        <v>479</v>
      </c>
      <c r="E233" s="176" t="s">
        <v>1752</v>
      </c>
      <c r="F233" s="177" t="s">
        <v>699</v>
      </c>
      <c r="G233" s="163">
        <v>2.08</v>
      </c>
      <c r="H233" s="163">
        <f t="shared" si="18"/>
        <v>10</v>
      </c>
      <c r="I233" s="178" t="s">
        <v>230</v>
      </c>
      <c r="J233" s="178" t="s">
        <v>3</v>
      </c>
      <c r="K233" s="176" t="s">
        <v>1175</v>
      </c>
      <c r="L233" s="179">
        <v>3926909790</v>
      </c>
      <c r="M233" s="178" t="s">
        <v>682</v>
      </c>
      <c r="N233" s="179">
        <v>125</v>
      </c>
      <c r="O233" s="300" t="s">
        <v>1753</v>
      </c>
      <c r="P233" s="281" t="s">
        <v>1604</v>
      </c>
      <c r="Q233" s="178" t="s">
        <v>608</v>
      </c>
      <c r="R233" s="280"/>
      <c r="S233" s="202">
        <v>8717332036578</v>
      </c>
    </row>
    <row r="234" spans="1:19" x14ac:dyDescent="0.2">
      <c r="A234" s="140"/>
      <c r="B234" s="173" t="s">
        <v>1754</v>
      </c>
      <c r="C234" s="174" t="s">
        <v>482</v>
      </c>
      <c r="D234" s="175" t="s">
        <v>481</v>
      </c>
      <c r="E234" s="176" t="s">
        <v>1755</v>
      </c>
      <c r="F234" s="177" t="s">
        <v>699</v>
      </c>
      <c r="G234" s="163">
        <v>2.08</v>
      </c>
      <c r="H234" s="163">
        <f t="shared" si="18"/>
        <v>10</v>
      </c>
      <c r="I234" s="178" t="s">
        <v>230</v>
      </c>
      <c r="J234" s="178" t="s">
        <v>3</v>
      </c>
      <c r="K234" s="176" t="s">
        <v>1175</v>
      </c>
      <c r="L234" s="179">
        <v>3926909790</v>
      </c>
      <c r="M234" s="178" t="s">
        <v>682</v>
      </c>
      <c r="N234" s="179">
        <v>122</v>
      </c>
      <c r="O234" s="300" t="s">
        <v>1461</v>
      </c>
      <c r="P234" s="281" t="s">
        <v>1604</v>
      </c>
      <c r="Q234" s="178" t="s">
        <v>608</v>
      </c>
      <c r="R234" s="280"/>
      <c r="S234" s="202">
        <v>8717332036585</v>
      </c>
    </row>
    <row r="235" spans="1:19" x14ac:dyDescent="0.2">
      <c r="A235" s="140"/>
      <c r="B235" s="173" t="s">
        <v>1756</v>
      </c>
      <c r="C235" s="174" t="s">
        <v>484</v>
      </c>
      <c r="D235" s="175" t="s">
        <v>483</v>
      </c>
      <c r="E235" s="176" t="s">
        <v>1757</v>
      </c>
      <c r="F235" s="177" t="s">
        <v>699</v>
      </c>
      <c r="G235" s="163">
        <v>2.08</v>
      </c>
      <c r="H235" s="163">
        <f t="shared" si="18"/>
        <v>10</v>
      </c>
      <c r="I235" s="178" t="s">
        <v>230</v>
      </c>
      <c r="J235" s="178" t="s">
        <v>3</v>
      </c>
      <c r="K235" s="176" t="s">
        <v>1175</v>
      </c>
      <c r="L235" s="179">
        <v>3926909790</v>
      </c>
      <c r="M235" s="178" t="s">
        <v>682</v>
      </c>
      <c r="N235" s="179">
        <v>132</v>
      </c>
      <c r="O235" s="300" t="s">
        <v>1378</v>
      </c>
      <c r="P235" s="281" t="s">
        <v>1604</v>
      </c>
      <c r="Q235" s="178" t="s">
        <v>608</v>
      </c>
      <c r="R235" s="280"/>
      <c r="S235" s="202">
        <v>8717332036592</v>
      </c>
    </row>
    <row r="236" spans="1:19" x14ac:dyDescent="0.2">
      <c r="A236" s="140"/>
      <c r="B236" s="173" t="s">
        <v>1758</v>
      </c>
      <c r="C236" s="174" t="s">
        <v>486</v>
      </c>
      <c r="D236" s="175" t="s">
        <v>485</v>
      </c>
      <c r="E236" s="176" t="s">
        <v>1759</v>
      </c>
      <c r="F236" s="177" t="s">
        <v>699</v>
      </c>
      <c r="G236" s="163">
        <v>2.08</v>
      </c>
      <c r="H236" s="163">
        <f t="shared" si="18"/>
        <v>10</v>
      </c>
      <c r="I236" s="178" t="s">
        <v>230</v>
      </c>
      <c r="J236" s="178" t="s">
        <v>3</v>
      </c>
      <c r="K236" s="176" t="s">
        <v>1175</v>
      </c>
      <c r="L236" s="179">
        <v>3926909790</v>
      </c>
      <c r="M236" s="178" t="s">
        <v>682</v>
      </c>
      <c r="N236" s="179">
        <v>95</v>
      </c>
      <c r="O236" s="300" t="s">
        <v>1760</v>
      </c>
      <c r="P236" s="281" t="s">
        <v>1604</v>
      </c>
      <c r="Q236" s="178" t="s">
        <v>608</v>
      </c>
      <c r="R236" s="280"/>
      <c r="S236" s="202">
        <v>8717332036608</v>
      </c>
    </row>
    <row r="237" spans="1:19" x14ac:dyDescent="0.2">
      <c r="A237" s="140"/>
      <c r="B237" s="173" t="s">
        <v>1761</v>
      </c>
      <c r="C237" s="174" t="s">
        <v>488</v>
      </c>
      <c r="D237" s="175" t="s">
        <v>487</v>
      </c>
      <c r="E237" s="176" t="s">
        <v>1762</v>
      </c>
      <c r="F237" s="177" t="s">
        <v>699</v>
      </c>
      <c r="G237" s="163">
        <v>2.08</v>
      </c>
      <c r="H237" s="163">
        <f t="shared" si="18"/>
        <v>10</v>
      </c>
      <c r="I237" s="178" t="s">
        <v>230</v>
      </c>
      <c r="J237" s="178" t="s">
        <v>3</v>
      </c>
      <c r="K237" s="176" t="s">
        <v>1175</v>
      </c>
      <c r="L237" s="179">
        <v>3926909790</v>
      </c>
      <c r="M237" s="178" t="s">
        <v>682</v>
      </c>
      <c r="N237" s="179">
        <v>126</v>
      </c>
      <c r="O237" s="300" t="s">
        <v>1503</v>
      </c>
      <c r="P237" s="281" t="s">
        <v>1604</v>
      </c>
      <c r="Q237" s="178" t="s">
        <v>608</v>
      </c>
      <c r="R237" s="280"/>
      <c r="S237" s="202">
        <v>8717332036615</v>
      </c>
    </row>
    <row r="238" spans="1:19" x14ac:dyDescent="0.2">
      <c r="A238" s="140"/>
      <c r="B238" s="173" t="s">
        <v>1763</v>
      </c>
      <c r="C238" s="174" t="s">
        <v>490</v>
      </c>
      <c r="D238" s="175" t="s">
        <v>489</v>
      </c>
      <c r="E238" s="176" t="s">
        <v>1764</v>
      </c>
      <c r="F238" s="177" t="s">
        <v>699</v>
      </c>
      <c r="G238" s="163">
        <v>2.08</v>
      </c>
      <c r="H238" s="163">
        <f t="shared" si="18"/>
        <v>10</v>
      </c>
      <c r="I238" s="178" t="s">
        <v>230</v>
      </c>
      <c r="J238" s="178" t="s">
        <v>3</v>
      </c>
      <c r="K238" s="176" t="s">
        <v>1175</v>
      </c>
      <c r="L238" s="179">
        <v>3926909790</v>
      </c>
      <c r="M238" s="178" t="s">
        <v>682</v>
      </c>
      <c r="N238" s="179">
        <v>50</v>
      </c>
      <c r="O238" s="300" t="s">
        <v>1503</v>
      </c>
      <c r="P238" s="281" t="s">
        <v>1604</v>
      </c>
      <c r="Q238" s="178" t="s">
        <v>608</v>
      </c>
      <c r="R238" s="280"/>
      <c r="S238" s="202">
        <v>8717332036622</v>
      </c>
    </row>
    <row r="239" spans="1:19" x14ac:dyDescent="0.2">
      <c r="A239" s="140"/>
      <c r="B239" s="173" t="s">
        <v>1765</v>
      </c>
      <c r="C239" s="174" t="s">
        <v>492</v>
      </c>
      <c r="D239" s="175" t="s">
        <v>491</v>
      </c>
      <c r="E239" s="176" t="s">
        <v>1766</v>
      </c>
      <c r="F239" s="177" t="s">
        <v>699</v>
      </c>
      <c r="G239" s="163">
        <v>2.08</v>
      </c>
      <c r="H239" s="163">
        <f t="shared" si="18"/>
        <v>10</v>
      </c>
      <c r="I239" s="178" t="s">
        <v>230</v>
      </c>
      <c r="J239" s="178" t="s">
        <v>3</v>
      </c>
      <c r="K239" s="176" t="s">
        <v>1175</v>
      </c>
      <c r="L239" s="179">
        <v>3926909790</v>
      </c>
      <c r="M239" s="178" t="s">
        <v>682</v>
      </c>
      <c r="N239" s="179">
        <v>52</v>
      </c>
      <c r="O239" s="300" t="s">
        <v>1503</v>
      </c>
      <c r="P239" s="281" t="s">
        <v>1604</v>
      </c>
      <c r="Q239" s="178" t="s">
        <v>608</v>
      </c>
      <c r="R239" s="280"/>
      <c r="S239" s="202">
        <v>8717332036639</v>
      </c>
    </row>
    <row r="240" spans="1:19" x14ac:dyDescent="0.2">
      <c r="A240" s="140"/>
      <c r="B240" s="173" t="s">
        <v>1767</v>
      </c>
      <c r="C240" s="174" t="s">
        <v>494</v>
      </c>
      <c r="D240" s="175" t="s">
        <v>493</v>
      </c>
      <c r="E240" s="176" t="s">
        <v>1768</v>
      </c>
      <c r="F240" s="177" t="s">
        <v>699</v>
      </c>
      <c r="G240" s="163">
        <v>2.08</v>
      </c>
      <c r="H240" s="163">
        <f t="shared" si="18"/>
        <v>10</v>
      </c>
      <c r="I240" s="178" t="s">
        <v>230</v>
      </c>
      <c r="J240" s="178" t="s">
        <v>3</v>
      </c>
      <c r="K240" s="176" t="s">
        <v>1175</v>
      </c>
      <c r="L240" s="179">
        <v>3926909790</v>
      </c>
      <c r="M240" s="178" t="s">
        <v>682</v>
      </c>
      <c r="N240" s="179">
        <v>37</v>
      </c>
      <c r="O240" s="300" t="s">
        <v>1503</v>
      </c>
      <c r="P240" s="281" t="s">
        <v>1604</v>
      </c>
      <c r="Q240" s="178" t="s">
        <v>608</v>
      </c>
      <c r="R240" s="280"/>
      <c r="S240" s="202">
        <v>8717332036646</v>
      </c>
    </row>
    <row r="241" spans="1:19" x14ac:dyDescent="0.2">
      <c r="A241" s="140"/>
      <c r="B241" s="173" t="s">
        <v>1769</v>
      </c>
      <c r="C241" s="174" t="s">
        <v>496</v>
      </c>
      <c r="D241" s="175" t="s">
        <v>495</v>
      </c>
      <c r="E241" s="176" t="s">
        <v>1770</v>
      </c>
      <c r="F241" s="177" t="s">
        <v>699</v>
      </c>
      <c r="G241" s="163">
        <v>2.08</v>
      </c>
      <c r="H241" s="163">
        <f t="shared" si="18"/>
        <v>10</v>
      </c>
      <c r="I241" s="178" t="s">
        <v>230</v>
      </c>
      <c r="J241" s="178" t="s">
        <v>3</v>
      </c>
      <c r="K241" s="176" t="s">
        <v>1175</v>
      </c>
      <c r="L241" s="179">
        <v>3926909790</v>
      </c>
      <c r="M241" s="178" t="s">
        <v>682</v>
      </c>
      <c r="N241" s="179">
        <v>53</v>
      </c>
      <c r="O241" s="300" t="s">
        <v>1771</v>
      </c>
      <c r="P241" s="281" t="s">
        <v>1604</v>
      </c>
      <c r="Q241" s="178" t="s">
        <v>608</v>
      </c>
      <c r="R241" s="280"/>
      <c r="S241" s="202">
        <v>8717332036653</v>
      </c>
    </row>
    <row r="242" spans="1:19" x14ac:dyDescent="0.2">
      <c r="A242" s="140"/>
      <c r="B242" s="173" t="s">
        <v>1772</v>
      </c>
      <c r="C242" s="174" t="s">
        <v>498</v>
      </c>
      <c r="D242" s="175" t="s">
        <v>497</v>
      </c>
      <c r="E242" s="176" t="s">
        <v>1773</v>
      </c>
      <c r="F242" s="177" t="s">
        <v>699</v>
      </c>
      <c r="G242" s="163">
        <v>2.08</v>
      </c>
      <c r="H242" s="163">
        <f t="shared" si="18"/>
        <v>10</v>
      </c>
      <c r="I242" s="178" t="s">
        <v>230</v>
      </c>
      <c r="J242" s="178" t="s">
        <v>3</v>
      </c>
      <c r="K242" s="176" t="s">
        <v>1175</v>
      </c>
      <c r="L242" s="179">
        <v>3926909790</v>
      </c>
      <c r="M242" s="178" t="s">
        <v>682</v>
      </c>
      <c r="N242" s="179">
        <v>30</v>
      </c>
      <c r="O242" s="300" t="s">
        <v>1774</v>
      </c>
      <c r="P242" s="281" t="s">
        <v>1604</v>
      </c>
      <c r="Q242" s="178" t="s">
        <v>608</v>
      </c>
      <c r="R242" s="280"/>
      <c r="S242" s="202">
        <v>8717332036660</v>
      </c>
    </row>
    <row r="243" spans="1:19" x14ac:dyDescent="0.2">
      <c r="A243" s="140"/>
      <c r="B243" s="173" t="s">
        <v>1775</v>
      </c>
      <c r="C243" s="174" t="s">
        <v>500</v>
      </c>
      <c r="D243" s="175" t="s">
        <v>499</v>
      </c>
      <c r="E243" s="176" t="s">
        <v>1776</v>
      </c>
      <c r="F243" s="177" t="s">
        <v>699</v>
      </c>
      <c r="G243" s="163">
        <v>2.08</v>
      </c>
      <c r="H243" s="163">
        <f t="shared" si="18"/>
        <v>10</v>
      </c>
      <c r="I243" s="178" t="s">
        <v>230</v>
      </c>
      <c r="J243" s="178" t="s">
        <v>3</v>
      </c>
      <c r="K243" s="176" t="s">
        <v>1175</v>
      </c>
      <c r="L243" s="179">
        <v>3926909790</v>
      </c>
      <c r="M243" s="178" t="s">
        <v>682</v>
      </c>
      <c r="N243" s="179">
        <v>45</v>
      </c>
      <c r="O243" s="300" t="s">
        <v>1777</v>
      </c>
      <c r="P243" s="281" t="s">
        <v>1604</v>
      </c>
      <c r="Q243" s="178" t="s">
        <v>608</v>
      </c>
      <c r="R243" s="280"/>
      <c r="S243" s="202">
        <v>8717332036677</v>
      </c>
    </row>
    <row r="244" spans="1:19" x14ac:dyDescent="0.2">
      <c r="A244" s="140"/>
      <c r="B244" s="173" t="s">
        <v>1778</v>
      </c>
      <c r="C244" s="174" t="s">
        <v>502</v>
      </c>
      <c r="D244" s="175" t="s">
        <v>501</v>
      </c>
      <c r="E244" s="176" t="s">
        <v>1779</v>
      </c>
      <c r="F244" s="177" t="s">
        <v>699</v>
      </c>
      <c r="G244" s="163">
        <v>2.08</v>
      </c>
      <c r="H244" s="163">
        <f t="shared" si="18"/>
        <v>10</v>
      </c>
      <c r="I244" s="178" t="s">
        <v>230</v>
      </c>
      <c r="J244" s="178" t="s">
        <v>3</v>
      </c>
      <c r="K244" s="176" t="s">
        <v>1175</v>
      </c>
      <c r="L244" s="179">
        <v>3926909790</v>
      </c>
      <c r="M244" s="178" t="s">
        <v>682</v>
      </c>
      <c r="N244" s="179">
        <v>53</v>
      </c>
      <c r="O244" s="300" t="s">
        <v>1503</v>
      </c>
      <c r="P244" s="281" t="s">
        <v>1604</v>
      </c>
      <c r="Q244" s="178" t="s">
        <v>608</v>
      </c>
      <c r="R244" s="280"/>
      <c r="S244" s="202">
        <v>8717332036684</v>
      </c>
    </row>
    <row r="245" spans="1:19" x14ac:dyDescent="0.2">
      <c r="A245" s="140"/>
      <c r="B245" s="173" t="s">
        <v>1780</v>
      </c>
      <c r="C245" s="174" t="s">
        <v>504</v>
      </c>
      <c r="D245" s="175" t="s">
        <v>503</v>
      </c>
      <c r="E245" s="176" t="s">
        <v>1781</v>
      </c>
      <c r="F245" s="177" t="s">
        <v>699</v>
      </c>
      <c r="G245" s="163">
        <v>2.08</v>
      </c>
      <c r="H245" s="163">
        <f t="shared" si="18"/>
        <v>10</v>
      </c>
      <c r="I245" s="178" t="s">
        <v>230</v>
      </c>
      <c r="J245" s="178" t="s">
        <v>3</v>
      </c>
      <c r="K245" s="176" t="s">
        <v>1175</v>
      </c>
      <c r="L245" s="179">
        <v>3926909790</v>
      </c>
      <c r="M245" s="178" t="s">
        <v>682</v>
      </c>
      <c r="N245" s="179">
        <v>35</v>
      </c>
      <c r="O245" s="300" t="s">
        <v>1503</v>
      </c>
      <c r="P245" s="281" t="s">
        <v>1604</v>
      </c>
      <c r="Q245" s="178" t="s">
        <v>608</v>
      </c>
      <c r="R245" s="280"/>
      <c r="S245" s="202">
        <v>8717332036691</v>
      </c>
    </row>
    <row r="246" spans="1:19" x14ac:dyDescent="0.2">
      <c r="A246" s="140"/>
      <c r="B246" s="173" t="s">
        <v>1782</v>
      </c>
      <c r="C246" s="174" t="s">
        <v>506</v>
      </c>
      <c r="D246" s="175" t="s">
        <v>505</v>
      </c>
      <c r="E246" s="176" t="s">
        <v>1783</v>
      </c>
      <c r="F246" s="177" t="s">
        <v>699</v>
      </c>
      <c r="G246" s="163">
        <v>2.08</v>
      </c>
      <c r="H246" s="163">
        <f t="shared" si="18"/>
        <v>10</v>
      </c>
      <c r="I246" s="178" t="s">
        <v>230</v>
      </c>
      <c r="J246" s="178" t="s">
        <v>3</v>
      </c>
      <c r="K246" s="176" t="s">
        <v>1175</v>
      </c>
      <c r="L246" s="179">
        <v>3926909790</v>
      </c>
      <c r="M246" s="178" t="s">
        <v>682</v>
      </c>
      <c r="N246" s="179">
        <v>51</v>
      </c>
      <c r="O246" s="300" t="s">
        <v>1503</v>
      </c>
      <c r="P246" s="281" t="s">
        <v>1604</v>
      </c>
      <c r="Q246" s="178" t="s">
        <v>608</v>
      </c>
      <c r="R246" s="280"/>
      <c r="S246" s="202">
        <v>8717332036707</v>
      </c>
    </row>
    <row r="247" spans="1:19" x14ac:dyDescent="0.2">
      <c r="A247" s="140"/>
      <c r="B247" s="173" t="s">
        <v>1784</v>
      </c>
      <c r="C247" s="174" t="s">
        <v>508</v>
      </c>
      <c r="D247" s="175" t="s">
        <v>507</v>
      </c>
      <c r="E247" s="176" t="s">
        <v>1785</v>
      </c>
      <c r="F247" s="177" t="s">
        <v>699</v>
      </c>
      <c r="G247" s="163">
        <v>68.91</v>
      </c>
      <c r="H247" s="163">
        <f t="shared" si="18"/>
        <v>331</v>
      </c>
      <c r="I247" s="178" t="s">
        <v>230</v>
      </c>
      <c r="J247" s="178" t="s">
        <v>3</v>
      </c>
      <c r="K247" s="176" t="s">
        <v>1175</v>
      </c>
      <c r="L247" s="179">
        <v>8531900000</v>
      </c>
      <c r="M247" s="178" t="s">
        <v>682</v>
      </c>
      <c r="N247" s="179">
        <v>4</v>
      </c>
      <c r="O247" s="300" t="s">
        <v>1786</v>
      </c>
      <c r="P247" s="200"/>
      <c r="Q247" s="178" t="s">
        <v>608</v>
      </c>
      <c r="R247" s="280"/>
      <c r="S247" s="202">
        <v>8717332036714</v>
      </c>
    </row>
    <row r="248" spans="1:19" x14ac:dyDescent="0.2">
      <c r="A248" s="140"/>
      <c r="B248" s="173" t="s">
        <v>1787</v>
      </c>
      <c r="C248" s="174" t="s">
        <v>511</v>
      </c>
      <c r="D248" s="175" t="s">
        <v>510</v>
      </c>
      <c r="E248" s="176" t="s">
        <v>1788</v>
      </c>
      <c r="F248" s="177" t="s">
        <v>699</v>
      </c>
      <c r="G248" s="163">
        <v>43.07</v>
      </c>
      <c r="H248" s="163">
        <f t="shared" si="18"/>
        <v>207</v>
      </c>
      <c r="I248" s="178" t="s">
        <v>230</v>
      </c>
      <c r="J248" s="178" t="s">
        <v>3</v>
      </c>
      <c r="K248" s="176" t="s">
        <v>1175</v>
      </c>
      <c r="L248" s="179">
        <v>3917400099</v>
      </c>
      <c r="M248" s="178" t="s">
        <v>682</v>
      </c>
      <c r="N248" s="179">
        <v>8</v>
      </c>
      <c r="O248" s="300" t="s">
        <v>1461</v>
      </c>
      <c r="P248" s="200"/>
      <c r="Q248" s="178" t="s">
        <v>608</v>
      </c>
      <c r="R248" s="280"/>
      <c r="S248" s="202">
        <v>8717332036721</v>
      </c>
    </row>
    <row r="249" spans="1:19" x14ac:dyDescent="0.2">
      <c r="A249" s="140"/>
      <c r="B249" s="173" t="s">
        <v>1789</v>
      </c>
      <c r="C249" s="174" t="s">
        <v>514</v>
      </c>
      <c r="D249" s="175" t="s">
        <v>513</v>
      </c>
      <c r="E249" s="176" t="s">
        <v>1790</v>
      </c>
      <c r="F249" s="177" t="s">
        <v>699</v>
      </c>
      <c r="G249" s="163">
        <v>925.77</v>
      </c>
      <c r="H249" s="163">
        <f t="shared" si="18"/>
        <v>4444</v>
      </c>
      <c r="I249" s="178" t="s">
        <v>230</v>
      </c>
      <c r="J249" s="178" t="s">
        <v>3</v>
      </c>
      <c r="K249" s="176" t="s">
        <v>1175</v>
      </c>
      <c r="L249" s="179">
        <v>8523491000</v>
      </c>
      <c r="M249" s="178" t="s">
        <v>682</v>
      </c>
      <c r="N249" s="179">
        <v>2</v>
      </c>
      <c r="O249" s="300" t="s">
        <v>1791</v>
      </c>
      <c r="P249" s="200"/>
      <c r="Q249" s="178"/>
      <c r="R249" s="178"/>
      <c r="S249" s="202">
        <v>8717332289066</v>
      </c>
    </row>
    <row r="250" spans="1:19" x14ac:dyDescent="0.2">
      <c r="A250" s="140"/>
      <c r="B250" s="188" t="s">
        <v>1792</v>
      </c>
      <c r="C250" s="189"/>
      <c r="D250" s="190" t="s">
        <v>1188</v>
      </c>
      <c r="E250" s="189"/>
      <c r="F250" s="191"/>
      <c r="G250" s="192"/>
      <c r="H250" s="192"/>
      <c r="I250" s="193"/>
      <c r="J250" s="193"/>
      <c r="K250" s="189" t="s">
        <v>1188</v>
      </c>
      <c r="L250" s="193"/>
      <c r="M250" s="193"/>
      <c r="N250" s="193" t="s">
        <v>1188</v>
      </c>
      <c r="O250" s="275" t="s">
        <v>1188</v>
      </c>
      <c r="P250" s="444"/>
      <c r="Q250" s="193"/>
      <c r="R250" s="196"/>
      <c r="S250" s="474"/>
    </row>
    <row r="251" spans="1:19" x14ac:dyDescent="0.2">
      <c r="A251" s="140"/>
      <c r="B251" s="173" t="s">
        <v>1793</v>
      </c>
      <c r="C251" s="174" t="s">
        <v>517</v>
      </c>
      <c r="D251" s="175" t="s">
        <v>516</v>
      </c>
      <c r="E251" s="176" t="s">
        <v>1794</v>
      </c>
      <c r="F251" s="177" t="s">
        <v>699</v>
      </c>
      <c r="G251" s="163">
        <v>648.84</v>
      </c>
      <c r="H251" s="163">
        <f>ROUND(ROUND(G251*4.8,2),0)</f>
        <v>3114</v>
      </c>
      <c r="I251" s="178" t="s">
        <v>230</v>
      </c>
      <c r="J251" s="178" t="s">
        <v>3</v>
      </c>
      <c r="K251" s="176" t="s">
        <v>1175</v>
      </c>
      <c r="L251" s="179">
        <v>3917320099</v>
      </c>
      <c r="M251" s="178" t="s">
        <v>682</v>
      </c>
      <c r="N251" s="179">
        <v>3</v>
      </c>
      <c r="O251" s="300" t="s">
        <v>1795</v>
      </c>
      <c r="P251" s="200"/>
      <c r="Q251" s="178"/>
      <c r="R251" s="280"/>
      <c r="S251" s="202">
        <v>8717332264858</v>
      </c>
    </row>
    <row r="252" spans="1:19" x14ac:dyDescent="0.2">
      <c r="A252" s="140"/>
      <c r="B252" s="173" t="s">
        <v>1796</v>
      </c>
      <c r="C252" s="174" t="s">
        <v>520</v>
      </c>
      <c r="D252" s="175" t="s">
        <v>519</v>
      </c>
      <c r="E252" s="176" t="s">
        <v>1797</v>
      </c>
      <c r="F252" s="177" t="s">
        <v>699</v>
      </c>
      <c r="G252" s="163">
        <v>22.07</v>
      </c>
      <c r="H252" s="163">
        <f t="shared" ref="H252:H262" si="19">ROUND(ROUND(G252*4.8,2),0)</f>
        <v>106</v>
      </c>
      <c r="I252" s="178" t="s">
        <v>230</v>
      </c>
      <c r="J252" s="178" t="s">
        <v>3</v>
      </c>
      <c r="K252" s="176" t="s">
        <v>1175</v>
      </c>
      <c r="L252" s="179">
        <v>3917400099</v>
      </c>
      <c r="M252" s="178" t="s">
        <v>682</v>
      </c>
      <c r="N252" s="179">
        <v>42</v>
      </c>
      <c r="O252" s="300" t="s">
        <v>1477</v>
      </c>
      <c r="P252" s="281" t="s">
        <v>1798</v>
      </c>
      <c r="Q252" s="178"/>
      <c r="R252" s="280"/>
      <c r="S252" s="202">
        <v>8717332264834</v>
      </c>
    </row>
    <row r="253" spans="1:19" x14ac:dyDescent="0.2">
      <c r="A253" s="140"/>
      <c r="B253" s="173" t="s">
        <v>1799</v>
      </c>
      <c r="C253" s="174" t="s">
        <v>522</v>
      </c>
      <c r="D253" s="175" t="s">
        <v>521</v>
      </c>
      <c r="E253" s="176" t="s">
        <v>1800</v>
      </c>
      <c r="F253" s="177" t="s">
        <v>699</v>
      </c>
      <c r="G253" s="163">
        <v>8.0299999999999994</v>
      </c>
      <c r="H253" s="163">
        <f t="shared" si="19"/>
        <v>39</v>
      </c>
      <c r="I253" s="178" t="s">
        <v>230</v>
      </c>
      <c r="J253" s="178" t="s">
        <v>3</v>
      </c>
      <c r="K253" s="176" t="s">
        <v>1175</v>
      </c>
      <c r="L253" s="179">
        <v>3926909790</v>
      </c>
      <c r="M253" s="178" t="s">
        <v>682</v>
      </c>
      <c r="N253" s="179">
        <v>0</v>
      </c>
      <c r="O253" s="300" t="s">
        <v>1407</v>
      </c>
      <c r="P253" s="200"/>
      <c r="Q253" s="178"/>
      <c r="R253" s="280"/>
      <c r="S253" s="202">
        <v>8717332264827</v>
      </c>
    </row>
    <row r="254" spans="1:19" x14ac:dyDescent="0.2">
      <c r="A254" s="140"/>
      <c r="B254" s="173" t="s">
        <v>1801</v>
      </c>
      <c r="C254" s="174" t="s">
        <v>525</v>
      </c>
      <c r="D254" s="175" t="s">
        <v>524</v>
      </c>
      <c r="E254" s="176" t="s">
        <v>1802</v>
      </c>
      <c r="F254" s="177" t="s">
        <v>699</v>
      </c>
      <c r="G254" s="163">
        <v>56.86</v>
      </c>
      <c r="H254" s="163">
        <f t="shared" si="19"/>
        <v>273</v>
      </c>
      <c r="I254" s="178" t="s">
        <v>230</v>
      </c>
      <c r="J254" s="178" t="s">
        <v>3</v>
      </c>
      <c r="K254" s="176" t="s">
        <v>1175</v>
      </c>
      <c r="L254" s="179">
        <v>3926909790</v>
      </c>
      <c r="M254" s="178" t="s">
        <v>682</v>
      </c>
      <c r="N254" s="179">
        <v>9</v>
      </c>
      <c r="O254" s="300" t="s">
        <v>1162</v>
      </c>
      <c r="P254" s="200"/>
      <c r="Q254" s="178"/>
      <c r="R254" s="280"/>
      <c r="S254" s="202">
        <v>8717332264803</v>
      </c>
    </row>
    <row r="255" spans="1:19" x14ac:dyDescent="0.2">
      <c r="A255" s="140"/>
      <c r="B255" s="173" t="s">
        <v>1803</v>
      </c>
      <c r="C255" s="174" t="s">
        <v>528</v>
      </c>
      <c r="D255" s="175" t="s">
        <v>527</v>
      </c>
      <c r="E255" s="176" t="s">
        <v>1804</v>
      </c>
      <c r="F255" s="177" t="s">
        <v>699</v>
      </c>
      <c r="G255" s="163">
        <v>9.3699999999999992</v>
      </c>
      <c r="H255" s="163">
        <f t="shared" si="19"/>
        <v>45</v>
      </c>
      <c r="I255" s="178" t="s">
        <v>230</v>
      </c>
      <c r="J255" s="178" t="s">
        <v>3</v>
      </c>
      <c r="K255" s="176" t="s">
        <v>1175</v>
      </c>
      <c r="L255" s="179">
        <v>3917400099</v>
      </c>
      <c r="M255" s="178" t="s">
        <v>682</v>
      </c>
      <c r="N255" s="179">
        <v>60</v>
      </c>
      <c r="O255" s="300" t="s">
        <v>1472</v>
      </c>
      <c r="P255" s="200"/>
      <c r="Q255" s="178"/>
      <c r="R255" s="280"/>
      <c r="S255" s="202">
        <v>8717332264797</v>
      </c>
    </row>
    <row r="256" spans="1:19" x14ac:dyDescent="0.2">
      <c r="A256" s="140"/>
      <c r="B256" s="173" t="s">
        <v>1805</v>
      </c>
      <c r="C256" s="174" t="s">
        <v>531</v>
      </c>
      <c r="D256" s="175" t="s">
        <v>530</v>
      </c>
      <c r="E256" s="176" t="s">
        <v>1806</v>
      </c>
      <c r="F256" s="177" t="s">
        <v>699</v>
      </c>
      <c r="G256" s="163">
        <v>8.0299999999999994</v>
      </c>
      <c r="H256" s="163">
        <f t="shared" si="19"/>
        <v>39</v>
      </c>
      <c r="I256" s="178" t="s">
        <v>230</v>
      </c>
      <c r="J256" s="178" t="s">
        <v>3</v>
      </c>
      <c r="K256" s="176" t="s">
        <v>1175</v>
      </c>
      <c r="L256" s="179">
        <v>3917400099</v>
      </c>
      <c r="M256" s="178" t="s">
        <v>682</v>
      </c>
      <c r="N256" s="179">
        <v>157</v>
      </c>
      <c r="O256" s="300" t="s">
        <v>1503</v>
      </c>
      <c r="P256" s="200"/>
      <c r="Q256" s="178"/>
      <c r="R256" s="280"/>
      <c r="S256" s="202">
        <v>8717332264780</v>
      </c>
    </row>
    <row r="257" spans="1:19" x14ac:dyDescent="0.2">
      <c r="A257" s="140"/>
      <c r="B257" s="173" t="s">
        <v>1807</v>
      </c>
      <c r="C257" s="174" t="s">
        <v>534</v>
      </c>
      <c r="D257" s="175" t="s">
        <v>533</v>
      </c>
      <c r="E257" s="176" t="s">
        <v>1808</v>
      </c>
      <c r="F257" s="177" t="s">
        <v>699</v>
      </c>
      <c r="G257" s="163">
        <v>501.69</v>
      </c>
      <c r="H257" s="163">
        <f t="shared" si="19"/>
        <v>2408</v>
      </c>
      <c r="I257" s="178" t="s">
        <v>230</v>
      </c>
      <c r="J257" s="178" t="s">
        <v>3</v>
      </c>
      <c r="K257" s="176" t="s">
        <v>1175</v>
      </c>
      <c r="L257" s="179">
        <v>3917320099</v>
      </c>
      <c r="M257" s="178" t="s">
        <v>682</v>
      </c>
      <c r="N257" s="179">
        <v>1</v>
      </c>
      <c r="O257" s="300" t="s">
        <v>1809</v>
      </c>
      <c r="P257" s="200"/>
      <c r="Q257" s="178"/>
      <c r="R257" s="280"/>
      <c r="S257" s="202">
        <v>8717332264773</v>
      </c>
    </row>
    <row r="258" spans="1:19" x14ac:dyDescent="0.2">
      <c r="A258" s="140"/>
      <c r="B258" s="173" t="s">
        <v>1810</v>
      </c>
      <c r="C258" s="174" t="s">
        <v>537</v>
      </c>
      <c r="D258" s="175" t="s">
        <v>536</v>
      </c>
      <c r="E258" s="176" t="s">
        <v>1811</v>
      </c>
      <c r="F258" s="177" t="s">
        <v>699</v>
      </c>
      <c r="G258" s="163">
        <v>234.13</v>
      </c>
      <c r="H258" s="163">
        <f t="shared" si="19"/>
        <v>1124</v>
      </c>
      <c r="I258" s="178" t="s">
        <v>230</v>
      </c>
      <c r="J258" s="178" t="s">
        <v>3</v>
      </c>
      <c r="K258" s="176" t="s">
        <v>1175</v>
      </c>
      <c r="L258" s="179">
        <v>8481808190</v>
      </c>
      <c r="M258" s="178" t="s">
        <v>682</v>
      </c>
      <c r="N258" s="179">
        <v>29</v>
      </c>
      <c r="O258" s="300" t="s">
        <v>1150</v>
      </c>
      <c r="P258" s="200"/>
      <c r="Q258" s="178"/>
      <c r="R258" s="280"/>
      <c r="S258" s="202">
        <v>8717332264766</v>
      </c>
    </row>
    <row r="259" spans="1:19" x14ac:dyDescent="0.2">
      <c r="A259" s="140"/>
      <c r="B259" s="173" t="s">
        <v>1812</v>
      </c>
      <c r="C259" s="174" t="s">
        <v>540</v>
      </c>
      <c r="D259" s="175" t="s">
        <v>539</v>
      </c>
      <c r="E259" s="176" t="s">
        <v>1813</v>
      </c>
      <c r="F259" s="177" t="s">
        <v>699</v>
      </c>
      <c r="G259" s="163">
        <v>602.02</v>
      </c>
      <c r="H259" s="163">
        <f t="shared" si="19"/>
        <v>2890</v>
      </c>
      <c r="I259" s="178" t="s">
        <v>230</v>
      </c>
      <c r="J259" s="178" t="s">
        <v>3</v>
      </c>
      <c r="K259" s="176" t="s">
        <v>1175</v>
      </c>
      <c r="L259" s="179">
        <v>8421210090</v>
      </c>
      <c r="M259" s="178" t="s">
        <v>682</v>
      </c>
      <c r="N259" s="179">
        <v>2</v>
      </c>
      <c r="O259" s="300" t="s">
        <v>1730</v>
      </c>
      <c r="P259" s="200"/>
      <c r="Q259" s="178"/>
      <c r="R259" s="280"/>
      <c r="S259" s="202">
        <v>8717332264759</v>
      </c>
    </row>
    <row r="260" spans="1:19" x14ac:dyDescent="0.2">
      <c r="A260" s="140"/>
      <c r="B260" s="173" t="s">
        <v>1814</v>
      </c>
      <c r="C260" s="174" t="s">
        <v>543</v>
      </c>
      <c r="D260" s="175" t="s">
        <v>542</v>
      </c>
      <c r="E260" s="176" t="s">
        <v>1815</v>
      </c>
      <c r="F260" s="177" t="s">
        <v>699</v>
      </c>
      <c r="G260" s="163">
        <v>2408.08</v>
      </c>
      <c r="H260" s="163">
        <f t="shared" si="19"/>
        <v>11559</v>
      </c>
      <c r="I260" s="215" t="s">
        <v>230</v>
      </c>
      <c r="J260" s="178" t="s">
        <v>3</v>
      </c>
      <c r="K260" s="176" t="s">
        <v>1175</v>
      </c>
      <c r="L260" s="179">
        <v>7326909890</v>
      </c>
      <c r="M260" s="178" t="s">
        <v>682</v>
      </c>
      <c r="N260" s="179">
        <v>0</v>
      </c>
      <c r="O260" s="300" t="s">
        <v>1682</v>
      </c>
      <c r="P260" s="200"/>
      <c r="Q260" s="178"/>
      <c r="R260" s="280"/>
      <c r="S260" s="202">
        <v>8717332264742</v>
      </c>
    </row>
    <row r="261" spans="1:19" x14ac:dyDescent="0.2">
      <c r="A261" s="140"/>
      <c r="B261" s="173" t="s">
        <v>1816</v>
      </c>
      <c r="C261" s="174" t="s">
        <v>546</v>
      </c>
      <c r="D261" s="175" t="s">
        <v>545</v>
      </c>
      <c r="E261" s="176" t="s">
        <v>1817</v>
      </c>
      <c r="F261" s="177" t="s">
        <v>699</v>
      </c>
      <c r="G261" s="163">
        <v>48.16</v>
      </c>
      <c r="H261" s="163">
        <f t="shared" si="19"/>
        <v>231</v>
      </c>
      <c r="I261" s="178" t="s">
        <v>230</v>
      </c>
      <c r="J261" s="178" t="s">
        <v>3</v>
      </c>
      <c r="K261" s="176" t="s">
        <v>1175</v>
      </c>
      <c r="L261" s="179">
        <v>84219900</v>
      </c>
      <c r="M261" s="178" t="s">
        <v>682</v>
      </c>
      <c r="N261" s="179">
        <v>97</v>
      </c>
      <c r="O261" s="300" t="s">
        <v>1818</v>
      </c>
      <c r="P261" s="200"/>
      <c r="Q261" s="178"/>
      <c r="R261" s="280"/>
      <c r="S261" s="202">
        <v>8717332264735</v>
      </c>
    </row>
    <row r="262" spans="1:19" x14ac:dyDescent="0.2">
      <c r="A262" s="140"/>
      <c r="B262" s="173" t="s">
        <v>1819</v>
      </c>
      <c r="C262" s="174" t="s">
        <v>549</v>
      </c>
      <c r="D262" s="175" t="s">
        <v>548</v>
      </c>
      <c r="E262" s="176" t="s">
        <v>1820</v>
      </c>
      <c r="F262" s="177" t="s">
        <v>699</v>
      </c>
      <c r="G262" s="163">
        <v>240.81</v>
      </c>
      <c r="H262" s="163">
        <f t="shared" si="19"/>
        <v>1156</v>
      </c>
      <c r="I262" s="178" t="s">
        <v>230</v>
      </c>
      <c r="J262" s="178" t="s">
        <v>3</v>
      </c>
      <c r="K262" s="176" t="s">
        <v>1175</v>
      </c>
      <c r="L262" s="179">
        <v>8421999099</v>
      </c>
      <c r="M262" s="178" t="s">
        <v>682</v>
      </c>
      <c r="N262" s="179">
        <v>56</v>
      </c>
      <c r="O262" s="300" t="s">
        <v>1701</v>
      </c>
      <c r="P262" s="200"/>
      <c r="Q262" s="178"/>
      <c r="R262" s="280"/>
      <c r="S262" s="202">
        <v>8717332264728</v>
      </c>
    </row>
    <row r="263" spans="1:19" x14ac:dyDescent="0.2">
      <c r="A263" s="140"/>
      <c r="B263" s="188" t="s">
        <v>1821</v>
      </c>
      <c r="C263" s="189"/>
      <c r="D263" s="190" t="s">
        <v>1188</v>
      </c>
      <c r="E263" s="189"/>
      <c r="F263" s="191"/>
      <c r="G263" s="192"/>
      <c r="H263" s="192"/>
      <c r="I263" s="193"/>
      <c r="J263" s="193"/>
      <c r="K263" s="189" t="s">
        <v>1188</v>
      </c>
      <c r="L263" s="193"/>
      <c r="M263" s="193"/>
      <c r="N263" s="193" t="s">
        <v>1188</v>
      </c>
      <c r="O263" s="275" t="s">
        <v>1188</v>
      </c>
      <c r="P263" s="444"/>
      <c r="Q263" s="193"/>
      <c r="R263" s="196"/>
      <c r="S263" s="474"/>
    </row>
    <row r="264" spans="1:19" x14ac:dyDescent="0.2">
      <c r="A264" s="491"/>
      <c r="B264" s="294" t="s">
        <v>1822</v>
      </c>
      <c r="C264" s="176" t="s">
        <v>236</v>
      </c>
      <c r="D264" s="200" t="s">
        <v>235</v>
      </c>
      <c r="E264" s="299" t="s">
        <v>1823</v>
      </c>
      <c r="F264" s="215" t="s">
        <v>699</v>
      </c>
      <c r="G264" s="163">
        <v>2991.52</v>
      </c>
      <c r="H264" s="163">
        <f>ROUND(ROUND(G264*4.8,2),0)</f>
        <v>14359</v>
      </c>
      <c r="I264" s="178" t="s">
        <v>230</v>
      </c>
      <c r="J264" s="178" t="s">
        <v>3</v>
      </c>
      <c r="K264" s="299" t="s">
        <v>1175</v>
      </c>
      <c r="L264" s="297">
        <v>8536501999</v>
      </c>
      <c r="M264" s="280" t="s">
        <v>683</v>
      </c>
      <c r="N264" s="179">
        <v>7</v>
      </c>
      <c r="O264" s="300" t="s">
        <v>1824</v>
      </c>
      <c r="P264" s="485"/>
      <c r="Q264" s="280"/>
      <c r="R264" s="280" t="s">
        <v>1825</v>
      </c>
      <c r="S264" s="202">
        <v>8717332929009</v>
      </c>
    </row>
    <row r="265" spans="1:19" x14ac:dyDescent="0.2">
      <c r="A265" s="172"/>
      <c r="B265" s="294" t="s">
        <v>1826</v>
      </c>
      <c r="C265" s="176" t="s">
        <v>1827</v>
      </c>
      <c r="D265" s="200" t="s">
        <v>1121</v>
      </c>
      <c r="E265" s="299" t="s">
        <v>1828</v>
      </c>
      <c r="F265" s="215" t="s">
        <v>699</v>
      </c>
      <c r="G265" s="163">
        <v>1446.22</v>
      </c>
      <c r="H265" s="163">
        <f t="shared" ref="H265:H272" si="20">ROUND(ROUND(G265*4.8,2),0)</f>
        <v>6942</v>
      </c>
      <c r="I265" s="178" t="s">
        <v>230</v>
      </c>
      <c r="J265" s="178" t="s">
        <v>3</v>
      </c>
      <c r="K265" s="299" t="s">
        <v>1175</v>
      </c>
      <c r="L265" s="297" t="s">
        <v>2717</v>
      </c>
      <c r="M265" s="280" t="s">
        <v>683</v>
      </c>
      <c r="N265" s="179">
        <v>15</v>
      </c>
      <c r="O265" s="300" t="s">
        <v>1829</v>
      </c>
      <c r="P265" s="485"/>
      <c r="Q265" s="280"/>
      <c r="R265" s="280" t="s">
        <v>1830</v>
      </c>
      <c r="S265" s="202">
        <v>4060039150370</v>
      </c>
    </row>
    <row r="266" spans="1:19" x14ac:dyDescent="0.2">
      <c r="A266" s="491"/>
      <c r="B266" s="294" t="s">
        <v>1831</v>
      </c>
      <c r="C266" s="176" t="s">
        <v>239</v>
      </c>
      <c r="D266" s="200" t="s">
        <v>238</v>
      </c>
      <c r="E266" s="299" t="s">
        <v>1832</v>
      </c>
      <c r="F266" s="215" t="s">
        <v>699</v>
      </c>
      <c r="G266" s="163">
        <v>2584.5700000000002</v>
      </c>
      <c r="H266" s="163">
        <f t="shared" si="20"/>
        <v>12406</v>
      </c>
      <c r="I266" s="178" t="s">
        <v>230</v>
      </c>
      <c r="J266" s="178" t="s">
        <v>3</v>
      </c>
      <c r="K266" s="299" t="s">
        <v>1175</v>
      </c>
      <c r="L266" s="297">
        <v>8536501999</v>
      </c>
      <c r="M266" s="280" t="s">
        <v>683</v>
      </c>
      <c r="N266" s="179">
        <v>2</v>
      </c>
      <c r="O266" s="300" t="s">
        <v>1833</v>
      </c>
      <c r="P266" s="485"/>
      <c r="Q266" s="280"/>
      <c r="R266" s="280"/>
      <c r="S266" s="202">
        <v>8717332929016</v>
      </c>
    </row>
    <row r="267" spans="1:19" x14ac:dyDescent="0.2">
      <c r="A267" s="491"/>
      <c r="B267" s="294" t="s">
        <v>1834</v>
      </c>
      <c r="C267" s="176" t="s">
        <v>242</v>
      </c>
      <c r="D267" s="200" t="s">
        <v>241</v>
      </c>
      <c r="E267" s="299" t="s">
        <v>1835</v>
      </c>
      <c r="F267" s="215" t="s">
        <v>699</v>
      </c>
      <c r="G267" s="163">
        <v>2402.92</v>
      </c>
      <c r="H267" s="163">
        <f t="shared" si="20"/>
        <v>11534</v>
      </c>
      <c r="I267" s="178" t="s">
        <v>230</v>
      </c>
      <c r="J267" s="178" t="s">
        <v>3</v>
      </c>
      <c r="K267" s="299" t="s">
        <v>1175</v>
      </c>
      <c r="L267" s="297">
        <v>8536501999</v>
      </c>
      <c r="M267" s="280" t="s">
        <v>683</v>
      </c>
      <c r="N267" s="179">
        <v>10</v>
      </c>
      <c r="O267" s="300" t="s">
        <v>1836</v>
      </c>
      <c r="P267" s="485"/>
      <c r="Q267" s="280"/>
      <c r="R267" s="280" t="s">
        <v>1837</v>
      </c>
      <c r="S267" s="202">
        <v>8717332929023</v>
      </c>
    </row>
    <row r="268" spans="1:19" x14ac:dyDescent="0.2">
      <c r="A268" s="491"/>
      <c r="B268" s="294" t="s">
        <v>1838</v>
      </c>
      <c r="C268" s="176" t="s">
        <v>245</v>
      </c>
      <c r="D268" s="200" t="s">
        <v>244</v>
      </c>
      <c r="E268" s="299" t="s">
        <v>1839</v>
      </c>
      <c r="F268" s="215" t="s">
        <v>699</v>
      </c>
      <c r="G268" s="163">
        <v>1392.16</v>
      </c>
      <c r="H268" s="163">
        <f t="shared" si="20"/>
        <v>6682</v>
      </c>
      <c r="I268" s="178" t="s">
        <v>230</v>
      </c>
      <c r="J268" s="178" t="s">
        <v>3</v>
      </c>
      <c r="K268" s="299" t="s">
        <v>1175</v>
      </c>
      <c r="L268" s="297">
        <v>8531900000</v>
      </c>
      <c r="M268" s="280" t="s">
        <v>683</v>
      </c>
      <c r="N268" s="179">
        <v>7</v>
      </c>
      <c r="O268" s="300" t="s">
        <v>1840</v>
      </c>
      <c r="P268" s="485"/>
      <c r="Q268" s="280"/>
      <c r="R268" s="280"/>
      <c r="S268" s="202">
        <v>8717332493821</v>
      </c>
    </row>
    <row r="269" spans="1:19" x14ac:dyDescent="0.2">
      <c r="A269" s="172"/>
      <c r="B269" s="294">
        <v>705000083264</v>
      </c>
      <c r="C269" s="176" t="s">
        <v>247</v>
      </c>
      <c r="D269" s="200" t="s">
        <v>246</v>
      </c>
      <c r="E269" s="299" t="s">
        <v>1841</v>
      </c>
      <c r="F269" s="215" t="s">
        <v>699</v>
      </c>
      <c r="G269" s="163">
        <v>389.09</v>
      </c>
      <c r="H269" s="163">
        <f t="shared" si="20"/>
        <v>1868</v>
      </c>
      <c r="I269" s="178" t="s">
        <v>230</v>
      </c>
      <c r="J269" s="178" t="s">
        <v>3</v>
      </c>
      <c r="K269" s="299" t="s">
        <v>1175</v>
      </c>
      <c r="L269" s="297">
        <v>8536501999</v>
      </c>
      <c r="M269" s="280" t="s">
        <v>683</v>
      </c>
      <c r="N269" s="179">
        <v>18</v>
      </c>
      <c r="O269" s="300" t="s">
        <v>1842</v>
      </c>
      <c r="P269" s="485"/>
      <c r="Q269" s="280"/>
      <c r="R269" s="280"/>
      <c r="S269" s="202">
        <v>8717332359769</v>
      </c>
    </row>
    <row r="270" spans="1:19" x14ac:dyDescent="0.2">
      <c r="A270" s="172"/>
      <c r="B270" s="294" t="s">
        <v>1843</v>
      </c>
      <c r="C270" s="176" t="s">
        <v>249</v>
      </c>
      <c r="D270" s="200" t="s">
        <v>248</v>
      </c>
      <c r="E270" s="299" t="s">
        <v>1844</v>
      </c>
      <c r="F270" s="215" t="s">
        <v>699</v>
      </c>
      <c r="G270" s="163">
        <v>389.97</v>
      </c>
      <c r="H270" s="163">
        <f t="shared" si="20"/>
        <v>1872</v>
      </c>
      <c r="I270" s="178" t="s">
        <v>230</v>
      </c>
      <c r="J270" s="178" t="s">
        <v>3</v>
      </c>
      <c r="K270" s="299" t="s">
        <v>1175</v>
      </c>
      <c r="L270" s="297">
        <v>7326909890</v>
      </c>
      <c r="M270" s="280" t="s">
        <v>684</v>
      </c>
      <c r="N270" s="179">
        <v>14</v>
      </c>
      <c r="O270" s="300" t="s">
        <v>1506</v>
      </c>
      <c r="P270" s="485"/>
      <c r="Q270" s="280"/>
      <c r="R270" s="280"/>
      <c r="S270" s="202">
        <v>8717332390779</v>
      </c>
    </row>
    <row r="271" spans="1:19" x14ac:dyDescent="0.2">
      <c r="A271" s="172"/>
      <c r="B271" s="294" t="s">
        <v>1845</v>
      </c>
      <c r="C271" s="176" t="s">
        <v>251</v>
      </c>
      <c r="D271" s="200" t="s">
        <v>250</v>
      </c>
      <c r="E271" s="299" t="s">
        <v>1846</v>
      </c>
      <c r="F271" s="215" t="s">
        <v>699</v>
      </c>
      <c r="G271" s="163">
        <v>246.84</v>
      </c>
      <c r="H271" s="163">
        <f t="shared" si="20"/>
        <v>1185</v>
      </c>
      <c r="I271" s="178" t="s">
        <v>230</v>
      </c>
      <c r="J271" s="178" t="s">
        <v>3</v>
      </c>
      <c r="K271" s="299" t="s">
        <v>1175</v>
      </c>
      <c r="L271" s="297">
        <v>7326909890</v>
      </c>
      <c r="M271" s="280" t="s">
        <v>684</v>
      </c>
      <c r="N271" s="179">
        <v>7</v>
      </c>
      <c r="O271" s="300" t="s">
        <v>1239</v>
      </c>
      <c r="P271" s="485"/>
      <c r="Q271" s="280"/>
      <c r="R271" s="280"/>
      <c r="S271" s="202">
        <v>8717332390786</v>
      </c>
    </row>
    <row r="272" spans="1:19" x14ac:dyDescent="0.2">
      <c r="A272" s="172"/>
      <c r="B272" s="294" t="s">
        <v>1847</v>
      </c>
      <c r="C272" s="176" t="s">
        <v>253</v>
      </c>
      <c r="D272" s="200" t="s">
        <v>252</v>
      </c>
      <c r="E272" s="299" t="s">
        <v>1848</v>
      </c>
      <c r="F272" s="215" t="s">
        <v>699</v>
      </c>
      <c r="G272" s="163">
        <v>215.99</v>
      </c>
      <c r="H272" s="163">
        <f t="shared" si="20"/>
        <v>1037</v>
      </c>
      <c r="I272" s="178" t="s">
        <v>230</v>
      </c>
      <c r="J272" s="178" t="s">
        <v>3</v>
      </c>
      <c r="K272" s="299" t="s">
        <v>1175</v>
      </c>
      <c r="L272" s="297">
        <v>7326909890</v>
      </c>
      <c r="M272" s="280" t="s">
        <v>684</v>
      </c>
      <c r="N272" s="179">
        <v>6</v>
      </c>
      <c r="O272" s="300" t="s">
        <v>1472</v>
      </c>
      <c r="P272" s="485"/>
      <c r="Q272" s="280"/>
      <c r="R272" s="280"/>
      <c r="S272" s="202">
        <v>8717332390793</v>
      </c>
    </row>
    <row r="273" spans="1:19" x14ac:dyDescent="0.2">
      <c r="A273" s="140"/>
      <c r="B273" s="188" t="s">
        <v>1849</v>
      </c>
      <c r="C273" s="189"/>
      <c r="D273" s="190" t="s">
        <v>1188</v>
      </c>
      <c r="E273" s="189"/>
      <c r="F273" s="191"/>
      <c r="G273" s="192"/>
      <c r="H273" s="192"/>
      <c r="I273" s="193"/>
      <c r="J273" s="193"/>
      <c r="K273" s="189" t="s">
        <v>1188</v>
      </c>
      <c r="L273" s="193"/>
      <c r="M273" s="193"/>
      <c r="N273" s="193" t="s">
        <v>1188</v>
      </c>
      <c r="O273" s="275" t="s">
        <v>1188</v>
      </c>
      <c r="P273" s="444"/>
      <c r="Q273" s="193"/>
      <c r="R273" s="196"/>
      <c r="S273" s="474"/>
    </row>
    <row r="274" spans="1:19" x14ac:dyDescent="0.2">
      <c r="A274" s="229"/>
      <c r="B274" s="329" t="s">
        <v>1851</v>
      </c>
      <c r="C274" s="161" t="s">
        <v>1852</v>
      </c>
      <c r="D274" s="185" t="s">
        <v>1853</v>
      </c>
      <c r="E274" s="239" t="s">
        <v>1854</v>
      </c>
      <c r="F274" s="330" t="s">
        <v>699</v>
      </c>
      <c r="G274" s="328">
        <v>3028.9</v>
      </c>
      <c r="H274" s="328">
        <f>ROUND(ROUND(G274*4.8,2),0)</f>
        <v>14539</v>
      </c>
      <c r="I274" s="164" t="s">
        <v>230</v>
      </c>
      <c r="J274" s="164" t="s">
        <v>3</v>
      </c>
      <c r="K274" s="239" t="s">
        <v>1175</v>
      </c>
      <c r="L274" s="449">
        <v>8536501990</v>
      </c>
      <c r="M274" s="222" t="s">
        <v>683</v>
      </c>
      <c r="N274" s="165"/>
      <c r="O274" s="493" t="s">
        <v>1855</v>
      </c>
      <c r="P274" s="492"/>
      <c r="Q274" s="222"/>
      <c r="R274" s="222"/>
      <c r="S274" s="187">
        <v>4060039128997</v>
      </c>
    </row>
    <row r="275" spans="1:19" x14ac:dyDescent="0.2">
      <c r="A275" s="229"/>
      <c r="B275" s="329" t="s">
        <v>1856</v>
      </c>
      <c r="C275" s="161" t="s">
        <v>1857</v>
      </c>
      <c r="D275" s="185" t="s">
        <v>1858</v>
      </c>
      <c r="E275" s="239" t="s">
        <v>1859</v>
      </c>
      <c r="F275" s="330" t="s">
        <v>699</v>
      </c>
      <c r="G275" s="328">
        <v>1435.88</v>
      </c>
      <c r="H275" s="328">
        <f t="shared" ref="H275:H289" si="21">ROUND(ROUND(G275*4.8,2),0)</f>
        <v>6892</v>
      </c>
      <c r="I275" s="164" t="s">
        <v>230</v>
      </c>
      <c r="J275" s="164" t="s">
        <v>3</v>
      </c>
      <c r="K275" s="239" t="s">
        <v>1175</v>
      </c>
      <c r="L275" s="449">
        <v>85444993</v>
      </c>
      <c r="M275" s="222" t="s">
        <v>683</v>
      </c>
      <c r="N275" s="165">
        <v>1</v>
      </c>
      <c r="O275" s="493" t="s">
        <v>1860</v>
      </c>
      <c r="P275" s="492" t="s">
        <v>1861</v>
      </c>
      <c r="Q275" s="222"/>
      <c r="R275" s="222"/>
      <c r="S275" s="187">
        <v>4060039133205</v>
      </c>
    </row>
    <row r="276" spans="1:19" x14ac:dyDescent="0.2">
      <c r="A276" s="229"/>
      <c r="B276" s="329" t="s">
        <v>1862</v>
      </c>
      <c r="C276" s="161" t="s">
        <v>1863</v>
      </c>
      <c r="D276" s="185" t="s">
        <v>1864</v>
      </c>
      <c r="E276" s="239" t="s">
        <v>1865</v>
      </c>
      <c r="F276" s="330" t="s">
        <v>699</v>
      </c>
      <c r="G276" s="328">
        <v>3592.18</v>
      </c>
      <c r="H276" s="328">
        <f t="shared" si="21"/>
        <v>17242</v>
      </c>
      <c r="I276" s="164" t="s">
        <v>230</v>
      </c>
      <c r="J276" s="164" t="s">
        <v>3</v>
      </c>
      <c r="K276" s="239" t="s">
        <v>1175</v>
      </c>
      <c r="L276" s="449">
        <v>85444993</v>
      </c>
      <c r="M276" s="222" t="s">
        <v>683</v>
      </c>
      <c r="N276" s="165">
        <v>1</v>
      </c>
      <c r="O276" s="493" t="s">
        <v>1866</v>
      </c>
      <c r="P276" s="492" t="s">
        <v>1867</v>
      </c>
      <c r="Q276" s="222"/>
      <c r="R276" s="222"/>
      <c r="S276" s="187">
        <v>4060039133212</v>
      </c>
    </row>
    <row r="277" spans="1:19" x14ac:dyDescent="0.2">
      <c r="A277" s="229"/>
      <c r="B277" s="329" t="s">
        <v>1868</v>
      </c>
      <c r="C277" s="161" t="s">
        <v>1869</v>
      </c>
      <c r="D277" s="185" t="s">
        <v>1870</v>
      </c>
      <c r="E277" s="239" t="s">
        <v>1871</v>
      </c>
      <c r="F277" s="330" t="s">
        <v>699</v>
      </c>
      <c r="G277" s="328">
        <v>7156.54</v>
      </c>
      <c r="H277" s="328">
        <f t="shared" si="21"/>
        <v>34351</v>
      </c>
      <c r="I277" s="164" t="s">
        <v>230</v>
      </c>
      <c r="J277" s="164" t="s">
        <v>3</v>
      </c>
      <c r="K277" s="239" t="s">
        <v>1175</v>
      </c>
      <c r="L277" s="449">
        <v>85444993</v>
      </c>
      <c r="M277" s="222" t="s">
        <v>683</v>
      </c>
      <c r="N277" s="165">
        <v>2</v>
      </c>
      <c r="O277" s="493" t="s">
        <v>1872</v>
      </c>
      <c r="P277" s="492" t="s">
        <v>1873</v>
      </c>
      <c r="Q277" s="222"/>
      <c r="R277" s="222"/>
      <c r="S277" s="187">
        <v>4060039133229</v>
      </c>
    </row>
    <row r="278" spans="1:19" x14ac:dyDescent="0.2">
      <c r="A278" s="229"/>
      <c r="B278" s="329" t="s">
        <v>1874</v>
      </c>
      <c r="C278" s="161" t="s">
        <v>1875</v>
      </c>
      <c r="D278" s="185" t="s">
        <v>1876</v>
      </c>
      <c r="E278" s="239" t="s">
        <v>1877</v>
      </c>
      <c r="F278" s="330" t="s">
        <v>699</v>
      </c>
      <c r="G278" s="328">
        <v>1806.28</v>
      </c>
      <c r="H278" s="328">
        <f t="shared" si="21"/>
        <v>8670</v>
      </c>
      <c r="I278" s="164" t="s">
        <v>230</v>
      </c>
      <c r="J278" s="164" t="s">
        <v>3</v>
      </c>
      <c r="K278" s="239" t="s">
        <v>1175</v>
      </c>
      <c r="L278" s="449">
        <v>85444993</v>
      </c>
      <c r="M278" s="222" t="s">
        <v>683</v>
      </c>
      <c r="N278" s="165">
        <v>0</v>
      </c>
      <c r="O278" s="493" t="s">
        <v>1878</v>
      </c>
      <c r="P278" s="492" t="s">
        <v>1861</v>
      </c>
      <c r="Q278" s="222"/>
      <c r="R278" s="222"/>
      <c r="S278" s="187">
        <v>4060039154903</v>
      </c>
    </row>
    <row r="279" spans="1:19" x14ac:dyDescent="0.2">
      <c r="A279" s="229"/>
      <c r="B279" s="329" t="s">
        <v>1879</v>
      </c>
      <c r="C279" s="161" t="s">
        <v>1880</v>
      </c>
      <c r="D279" s="185" t="s">
        <v>1881</v>
      </c>
      <c r="E279" s="239" t="s">
        <v>1882</v>
      </c>
      <c r="F279" s="330" t="s">
        <v>699</v>
      </c>
      <c r="G279" s="328">
        <v>4458.54</v>
      </c>
      <c r="H279" s="328">
        <f t="shared" si="21"/>
        <v>21401</v>
      </c>
      <c r="I279" s="164" t="s">
        <v>230</v>
      </c>
      <c r="J279" s="164" t="s">
        <v>3</v>
      </c>
      <c r="K279" s="239" t="s">
        <v>1175</v>
      </c>
      <c r="L279" s="449">
        <v>85444993</v>
      </c>
      <c r="M279" s="222" t="s">
        <v>683</v>
      </c>
      <c r="N279" s="165">
        <v>0</v>
      </c>
      <c r="O279" s="493" t="s">
        <v>1883</v>
      </c>
      <c r="P279" s="492" t="s">
        <v>1867</v>
      </c>
      <c r="Q279" s="222"/>
      <c r="R279" s="222"/>
      <c r="S279" s="187">
        <v>4060039154910</v>
      </c>
    </row>
    <row r="280" spans="1:19" x14ac:dyDescent="0.2">
      <c r="A280" s="229"/>
      <c r="B280" s="329" t="s">
        <v>1884</v>
      </c>
      <c r="C280" s="161" t="s">
        <v>1885</v>
      </c>
      <c r="D280" s="185" t="s">
        <v>1886</v>
      </c>
      <c r="E280" s="239" t="s">
        <v>1887</v>
      </c>
      <c r="F280" s="330" t="s">
        <v>699</v>
      </c>
      <c r="G280" s="328">
        <v>8688.4500000000007</v>
      </c>
      <c r="H280" s="328">
        <f t="shared" si="21"/>
        <v>41705</v>
      </c>
      <c r="I280" s="164" t="s">
        <v>230</v>
      </c>
      <c r="J280" s="164" t="s">
        <v>3</v>
      </c>
      <c r="K280" s="239" t="s">
        <v>1175</v>
      </c>
      <c r="L280" s="449">
        <v>85444993</v>
      </c>
      <c r="M280" s="222" t="s">
        <v>683</v>
      </c>
      <c r="N280" s="165">
        <v>0</v>
      </c>
      <c r="O280" s="493" t="s">
        <v>1888</v>
      </c>
      <c r="P280" s="492" t="s">
        <v>1873</v>
      </c>
      <c r="Q280" s="222"/>
      <c r="R280" s="222"/>
      <c r="S280" s="187">
        <v>4060039154927</v>
      </c>
    </row>
    <row r="281" spans="1:19" x14ac:dyDescent="0.2">
      <c r="A281" s="229"/>
      <c r="B281" s="329" t="s">
        <v>1889</v>
      </c>
      <c r="C281" s="161" t="s">
        <v>1890</v>
      </c>
      <c r="D281" s="185" t="s">
        <v>1891</v>
      </c>
      <c r="E281" s="239" t="s">
        <v>1892</v>
      </c>
      <c r="F281" s="330" t="s">
        <v>699</v>
      </c>
      <c r="G281" s="328">
        <v>2892.34</v>
      </c>
      <c r="H281" s="328">
        <f t="shared" si="21"/>
        <v>13883</v>
      </c>
      <c r="I281" s="164" t="s">
        <v>230</v>
      </c>
      <c r="J281" s="164" t="s">
        <v>3</v>
      </c>
      <c r="K281" s="239" t="s">
        <v>1175</v>
      </c>
      <c r="L281" s="449">
        <v>85444993</v>
      </c>
      <c r="M281" s="222" t="s">
        <v>683</v>
      </c>
      <c r="N281" s="165">
        <v>0</v>
      </c>
      <c r="O281" s="493" t="s">
        <v>1893</v>
      </c>
      <c r="P281" s="492" t="s">
        <v>1861</v>
      </c>
      <c r="Q281" s="222"/>
      <c r="R281" s="222"/>
      <c r="S281" s="187">
        <v>4060039154934</v>
      </c>
    </row>
    <row r="282" spans="1:19" x14ac:dyDescent="0.2">
      <c r="A282" s="229"/>
      <c r="B282" s="329" t="s">
        <v>1894</v>
      </c>
      <c r="C282" s="161" t="s">
        <v>1895</v>
      </c>
      <c r="D282" s="185" t="s">
        <v>1896</v>
      </c>
      <c r="E282" s="239" t="s">
        <v>1897</v>
      </c>
      <c r="F282" s="330" t="s">
        <v>699</v>
      </c>
      <c r="G282" s="328">
        <v>7073.66</v>
      </c>
      <c r="H282" s="328">
        <f t="shared" si="21"/>
        <v>33954</v>
      </c>
      <c r="I282" s="164" t="s">
        <v>230</v>
      </c>
      <c r="J282" s="164" t="s">
        <v>3</v>
      </c>
      <c r="K282" s="239" t="s">
        <v>1175</v>
      </c>
      <c r="L282" s="449">
        <v>85444993</v>
      </c>
      <c r="M282" s="222" t="s">
        <v>683</v>
      </c>
      <c r="N282" s="165">
        <v>0</v>
      </c>
      <c r="O282" s="493" t="s">
        <v>1898</v>
      </c>
      <c r="P282" s="492" t="s">
        <v>1867</v>
      </c>
      <c r="Q282" s="222"/>
      <c r="R282" s="222"/>
      <c r="S282" s="187">
        <v>4060039154941</v>
      </c>
    </row>
    <row r="283" spans="1:19" x14ac:dyDescent="0.2">
      <c r="A283" s="229"/>
      <c r="B283" s="329" t="s">
        <v>1899</v>
      </c>
      <c r="C283" s="161" t="s">
        <v>1900</v>
      </c>
      <c r="D283" s="185" t="s">
        <v>1901</v>
      </c>
      <c r="E283" s="239" t="s">
        <v>1902</v>
      </c>
      <c r="F283" s="330" t="s">
        <v>699</v>
      </c>
      <c r="G283" s="328">
        <v>13832.94</v>
      </c>
      <c r="H283" s="328">
        <f t="shared" si="21"/>
        <v>66398</v>
      </c>
      <c r="I283" s="164" t="s">
        <v>230</v>
      </c>
      <c r="J283" s="164" t="s">
        <v>3</v>
      </c>
      <c r="K283" s="239" t="s">
        <v>1175</v>
      </c>
      <c r="L283" s="449">
        <v>85444993</v>
      </c>
      <c r="M283" s="222" t="s">
        <v>683</v>
      </c>
      <c r="N283" s="165">
        <v>0</v>
      </c>
      <c r="O283" s="493" t="s">
        <v>1903</v>
      </c>
      <c r="P283" s="492" t="s">
        <v>1873</v>
      </c>
      <c r="Q283" s="222"/>
      <c r="R283" s="222"/>
      <c r="S283" s="187">
        <v>4060039154958</v>
      </c>
    </row>
    <row r="284" spans="1:19" x14ac:dyDescent="0.2">
      <c r="A284" s="229"/>
      <c r="B284" s="329" t="s">
        <v>1904</v>
      </c>
      <c r="C284" s="161" t="s">
        <v>1905</v>
      </c>
      <c r="D284" s="185" t="s">
        <v>1906</v>
      </c>
      <c r="E284" s="239" t="s">
        <v>1907</v>
      </c>
      <c r="F284" s="330" t="s">
        <v>699</v>
      </c>
      <c r="G284" s="328">
        <v>382.29</v>
      </c>
      <c r="H284" s="328">
        <f t="shared" si="21"/>
        <v>1835</v>
      </c>
      <c r="I284" s="164" t="s">
        <v>230</v>
      </c>
      <c r="J284" s="164" t="s">
        <v>3</v>
      </c>
      <c r="K284" s="239" t="s">
        <v>1175</v>
      </c>
      <c r="L284" s="449">
        <v>85319000</v>
      </c>
      <c r="M284" s="222" t="s">
        <v>683</v>
      </c>
      <c r="N284" s="165">
        <v>0</v>
      </c>
      <c r="O284" s="493" t="s">
        <v>1908</v>
      </c>
      <c r="P284" s="492"/>
      <c r="Q284" s="222"/>
      <c r="R284" s="222"/>
      <c r="S284" s="187">
        <v>4060039133236</v>
      </c>
    </row>
    <row r="285" spans="1:19" x14ac:dyDescent="0.2">
      <c r="A285" s="229"/>
      <c r="B285" s="329" t="s">
        <v>1909</v>
      </c>
      <c r="C285" s="161" t="s">
        <v>1910</v>
      </c>
      <c r="D285" s="185" t="s">
        <v>1911</v>
      </c>
      <c r="E285" s="239" t="s">
        <v>1912</v>
      </c>
      <c r="F285" s="330" t="s">
        <v>699</v>
      </c>
      <c r="G285" s="328">
        <v>294.07</v>
      </c>
      <c r="H285" s="328">
        <f t="shared" si="21"/>
        <v>1412</v>
      </c>
      <c r="I285" s="164" t="s">
        <v>230</v>
      </c>
      <c r="J285" s="164" t="s">
        <v>3</v>
      </c>
      <c r="K285" s="239" t="s">
        <v>1175</v>
      </c>
      <c r="L285" s="449">
        <v>85319000</v>
      </c>
      <c r="M285" s="222" t="s">
        <v>683</v>
      </c>
      <c r="N285" s="165">
        <v>1</v>
      </c>
      <c r="O285" s="493" t="s">
        <v>1913</v>
      </c>
      <c r="P285" s="492"/>
      <c r="Q285" s="222"/>
      <c r="R285" s="222"/>
      <c r="S285" s="187">
        <v>4060039133243</v>
      </c>
    </row>
    <row r="286" spans="1:19" x14ac:dyDescent="0.2">
      <c r="A286" s="229"/>
      <c r="B286" s="329" t="s">
        <v>1914</v>
      </c>
      <c r="C286" s="161" t="s">
        <v>1915</v>
      </c>
      <c r="D286" s="185" t="s">
        <v>1916</v>
      </c>
      <c r="E286" s="239" t="s">
        <v>1917</v>
      </c>
      <c r="F286" s="330" t="s">
        <v>699</v>
      </c>
      <c r="G286" s="328">
        <v>238.51</v>
      </c>
      <c r="H286" s="328">
        <f t="shared" si="21"/>
        <v>1145</v>
      </c>
      <c r="I286" s="164" t="s">
        <v>230</v>
      </c>
      <c r="J286" s="164" t="s">
        <v>3</v>
      </c>
      <c r="K286" s="239" t="s">
        <v>1175</v>
      </c>
      <c r="L286" s="449">
        <v>85319000</v>
      </c>
      <c r="M286" s="222" t="s">
        <v>683</v>
      </c>
      <c r="N286" s="165">
        <v>0</v>
      </c>
      <c r="O286" s="493" t="s">
        <v>1918</v>
      </c>
      <c r="P286" s="492"/>
      <c r="Q286" s="222"/>
      <c r="R286" s="222"/>
      <c r="S286" s="187">
        <v>4060039147196</v>
      </c>
    </row>
    <row r="287" spans="1:19" x14ac:dyDescent="0.2">
      <c r="A287" s="229"/>
      <c r="B287" s="329" t="s">
        <v>1919</v>
      </c>
      <c r="C287" s="161" t="s">
        <v>1920</v>
      </c>
      <c r="D287" s="185" t="s">
        <v>1921</v>
      </c>
      <c r="E287" s="239" t="s">
        <v>1922</v>
      </c>
      <c r="F287" s="330" t="s">
        <v>699</v>
      </c>
      <c r="G287" s="328">
        <v>121.89</v>
      </c>
      <c r="H287" s="328">
        <f t="shared" si="21"/>
        <v>585</v>
      </c>
      <c r="I287" s="164" t="s">
        <v>230</v>
      </c>
      <c r="J287" s="164" t="s">
        <v>3</v>
      </c>
      <c r="K287" s="239" t="s">
        <v>1175</v>
      </c>
      <c r="L287" s="449">
        <v>85319000</v>
      </c>
      <c r="M287" s="222" t="s">
        <v>683</v>
      </c>
      <c r="N287" s="165">
        <v>0</v>
      </c>
      <c r="O287" s="493" t="s">
        <v>1923</v>
      </c>
      <c r="P287" s="492"/>
      <c r="Q287" s="222"/>
      <c r="R287" s="222"/>
      <c r="S287" s="187">
        <v>4060039147202</v>
      </c>
    </row>
    <row r="288" spans="1:19" x14ac:dyDescent="0.2">
      <c r="A288" s="229"/>
      <c r="B288" s="329" t="s">
        <v>1924</v>
      </c>
      <c r="C288" s="161" t="s">
        <v>1925</v>
      </c>
      <c r="D288" s="185" t="s">
        <v>1926</v>
      </c>
      <c r="E288" s="239" t="s">
        <v>1927</v>
      </c>
      <c r="F288" s="330" t="s">
        <v>699</v>
      </c>
      <c r="G288" s="328">
        <v>280.55</v>
      </c>
      <c r="H288" s="328">
        <f t="shared" si="21"/>
        <v>1347</v>
      </c>
      <c r="I288" s="164" t="s">
        <v>230</v>
      </c>
      <c r="J288" s="164" t="s">
        <v>3</v>
      </c>
      <c r="K288" s="239" t="s">
        <v>1175</v>
      </c>
      <c r="L288" s="449">
        <v>73261990</v>
      </c>
      <c r="M288" s="222" t="s">
        <v>683</v>
      </c>
      <c r="N288" s="165">
        <v>0</v>
      </c>
      <c r="O288" s="493" t="s">
        <v>1928</v>
      </c>
      <c r="P288" s="492" t="s">
        <v>2718</v>
      </c>
      <c r="Q288" s="222"/>
      <c r="R288" s="222"/>
      <c r="S288" s="187">
        <v>4060039133267</v>
      </c>
    </row>
    <row r="289" spans="1:19" x14ac:dyDescent="0.2">
      <c r="A289" s="229"/>
      <c r="B289" s="329" t="s">
        <v>1929</v>
      </c>
      <c r="C289" s="161" t="s">
        <v>1930</v>
      </c>
      <c r="D289" s="185" t="s">
        <v>1931</v>
      </c>
      <c r="E289" s="239" t="s">
        <v>1932</v>
      </c>
      <c r="F289" s="330" t="s">
        <v>699</v>
      </c>
      <c r="G289" s="328">
        <v>73.510000000000005</v>
      </c>
      <c r="H289" s="328">
        <f t="shared" si="21"/>
        <v>353</v>
      </c>
      <c r="I289" s="164" t="s">
        <v>230</v>
      </c>
      <c r="J289" s="164" t="s">
        <v>3</v>
      </c>
      <c r="K289" s="239" t="s">
        <v>1175</v>
      </c>
      <c r="L289" s="449">
        <v>39259010</v>
      </c>
      <c r="M289" s="222" t="s">
        <v>683</v>
      </c>
      <c r="N289" s="165">
        <v>0</v>
      </c>
      <c r="O289" s="493" t="s">
        <v>1933</v>
      </c>
      <c r="P289" s="492"/>
      <c r="Q289" s="222"/>
      <c r="R289" s="222"/>
      <c r="S289" s="187">
        <v>4060039133250</v>
      </c>
    </row>
    <row r="290" spans="1:19" x14ac:dyDescent="0.2">
      <c r="A290" s="140"/>
      <c r="B290" s="188" t="s">
        <v>1934</v>
      </c>
      <c r="C290" s="189"/>
      <c r="D290" s="190" t="s">
        <v>1188</v>
      </c>
      <c r="E290" s="189"/>
      <c r="F290" s="191"/>
      <c r="G290" s="192"/>
      <c r="H290" s="192"/>
      <c r="I290" s="193"/>
      <c r="J290" s="193"/>
      <c r="K290" s="189" t="s">
        <v>1188</v>
      </c>
      <c r="L290" s="193"/>
      <c r="M290" s="193"/>
      <c r="N290" s="193" t="s">
        <v>1188</v>
      </c>
      <c r="O290" s="275" t="s">
        <v>1188</v>
      </c>
      <c r="P290" s="444"/>
      <c r="Q290" s="195"/>
      <c r="R290" s="196"/>
      <c r="S290" s="474"/>
    </row>
    <row r="291" spans="1:19" x14ac:dyDescent="0.2">
      <c r="A291" s="140"/>
      <c r="B291" s="173" t="s">
        <v>1935</v>
      </c>
      <c r="C291" s="174" t="s">
        <v>145</v>
      </c>
      <c r="D291" s="175" t="s">
        <v>144</v>
      </c>
      <c r="E291" s="176" t="s">
        <v>1936</v>
      </c>
      <c r="F291" s="177" t="s">
        <v>699</v>
      </c>
      <c r="G291" s="163">
        <v>210.45</v>
      </c>
      <c r="H291" s="163">
        <f>ROUND(ROUND(G291*4.8,2),0)</f>
        <v>1010</v>
      </c>
      <c r="I291" s="178" t="s">
        <v>230</v>
      </c>
      <c r="J291" s="178" t="s">
        <v>3</v>
      </c>
      <c r="K291" s="176" t="s">
        <v>1175</v>
      </c>
      <c r="L291" s="179">
        <v>8536909599</v>
      </c>
      <c r="M291" s="178" t="s">
        <v>639</v>
      </c>
      <c r="N291" s="179">
        <v>125</v>
      </c>
      <c r="O291" s="300" t="s">
        <v>1937</v>
      </c>
      <c r="P291" s="200"/>
      <c r="Q291" s="178"/>
      <c r="R291" s="280"/>
      <c r="S291" s="202">
        <v>8717332264193</v>
      </c>
    </row>
    <row r="292" spans="1:19" x14ac:dyDescent="0.2">
      <c r="A292" s="172"/>
      <c r="B292" s="173" t="s">
        <v>1938</v>
      </c>
      <c r="C292" s="223" t="s">
        <v>174</v>
      </c>
      <c r="D292" s="175" t="s">
        <v>637</v>
      </c>
      <c r="E292" s="176" t="s">
        <v>1939</v>
      </c>
      <c r="F292" s="177" t="s">
        <v>699</v>
      </c>
      <c r="G292" s="163">
        <v>105.29</v>
      </c>
      <c r="H292" s="163">
        <f t="shared" ref="H292:H297" si="22">ROUND(ROUND(G292*4.8,2),0)</f>
        <v>505</v>
      </c>
      <c r="I292" s="178" t="s">
        <v>230</v>
      </c>
      <c r="J292" s="178" t="s">
        <v>3</v>
      </c>
      <c r="K292" s="176" t="s">
        <v>845</v>
      </c>
      <c r="L292" s="179">
        <v>8531103000</v>
      </c>
      <c r="M292" s="178" t="s">
        <v>638</v>
      </c>
      <c r="N292" s="179">
        <v>136</v>
      </c>
      <c r="O292" s="300" t="s">
        <v>1422</v>
      </c>
      <c r="P292" s="475"/>
      <c r="Q292" s="271" t="s">
        <v>1144</v>
      </c>
      <c r="R292" s="272"/>
      <c r="S292" s="202">
        <v>8717332974498</v>
      </c>
    </row>
    <row r="293" spans="1:19" x14ac:dyDescent="0.2">
      <c r="A293" s="172"/>
      <c r="B293" s="223" t="s">
        <v>1940</v>
      </c>
      <c r="C293" s="223" t="s">
        <v>149</v>
      </c>
      <c r="D293" s="175" t="s">
        <v>148</v>
      </c>
      <c r="E293" s="176" t="s">
        <v>1941</v>
      </c>
      <c r="F293" s="177" t="s">
        <v>699</v>
      </c>
      <c r="G293" s="163">
        <v>21.71</v>
      </c>
      <c r="H293" s="163">
        <f t="shared" si="22"/>
        <v>104</v>
      </c>
      <c r="I293" s="178" t="s">
        <v>230</v>
      </c>
      <c r="J293" s="178" t="s">
        <v>3</v>
      </c>
      <c r="K293" s="176" t="s">
        <v>1175</v>
      </c>
      <c r="L293" s="179">
        <v>7608208990</v>
      </c>
      <c r="M293" s="178" t="s">
        <v>639</v>
      </c>
      <c r="N293" s="179">
        <v>11</v>
      </c>
      <c r="O293" s="300" t="s">
        <v>1511</v>
      </c>
      <c r="P293" s="200"/>
      <c r="Q293" s="178"/>
      <c r="R293" s="280"/>
      <c r="S293" s="202">
        <v>8717332288274</v>
      </c>
    </row>
    <row r="294" spans="1:19" x14ac:dyDescent="0.2">
      <c r="A294" s="172"/>
      <c r="B294" s="223" t="s">
        <v>1942</v>
      </c>
      <c r="C294" s="223" t="s">
        <v>152</v>
      </c>
      <c r="D294" s="175" t="s">
        <v>151</v>
      </c>
      <c r="E294" s="176" t="s">
        <v>1943</v>
      </c>
      <c r="F294" s="177" t="s">
        <v>699</v>
      </c>
      <c r="G294" s="163">
        <v>42.14</v>
      </c>
      <c r="H294" s="163">
        <f t="shared" si="22"/>
        <v>202</v>
      </c>
      <c r="I294" s="178" t="s">
        <v>230</v>
      </c>
      <c r="J294" s="178" t="s">
        <v>3</v>
      </c>
      <c r="K294" s="176" t="s">
        <v>1175</v>
      </c>
      <c r="L294" s="179">
        <v>7608208990</v>
      </c>
      <c r="M294" s="178" t="s">
        <v>639</v>
      </c>
      <c r="N294" s="179">
        <v>31</v>
      </c>
      <c r="O294" s="300" t="s">
        <v>1461</v>
      </c>
      <c r="P294" s="200"/>
      <c r="Q294" s="178"/>
      <c r="R294" s="280"/>
      <c r="S294" s="202">
        <v>8717332288458</v>
      </c>
    </row>
    <row r="295" spans="1:19" x14ac:dyDescent="0.2">
      <c r="A295" s="172"/>
      <c r="B295" s="223" t="s">
        <v>1944</v>
      </c>
      <c r="C295" s="223" t="s">
        <v>155</v>
      </c>
      <c r="D295" s="175" t="s">
        <v>154</v>
      </c>
      <c r="E295" s="176" t="s">
        <v>1945</v>
      </c>
      <c r="F295" s="177" t="s">
        <v>699</v>
      </c>
      <c r="G295" s="163">
        <v>70.239999999999995</v>
      </c>
      <c r="H295" s="163">
        <f t="shared" si="22"/>
        <v>337</v>
      </c>
      <c r="I295" s="178" t="s">
        <v>230</v>
      </c>
      <c r="J295" s="178" t="s">
        <v>3</v>
      </c>
      <c r="K295" s="176" t="s">
        <v>1175</v>
      </c>
      <c r="L295" s="179">
        <v>7608208990</v>
      </c>
      <c r="M295" s="178" t="s">
        <v>639</v>
      </c>
      <c r="N295" s="179">
        <v>31</v>
      </c>
      <c r="O295" s="300" t="s">
        <v>1494</v>
      </c>
      <c r="P295" s="200"/>
      <c r="Q295" s="178"/>
      <c r="R295" s="280"/>
      <c r="S295" s="202">
        <v>8717332288465</v>
      </c>
    </row>
    <row r="296" spans="1:19" x14ac:dyDescent="0.2">
      <c r="A296" s="140"/>
      <c r="B296" s="173" t="s">
        <v>1946</v>
      </c>
      <c r="C296" s="223" t="s">
        <v>158</v>
      </c>
      <c r="D296" s="175" t="s">
        <v>157</v>
      </c>
      <c r="E296" s="176" t="s">
        <v>1947</v>
      </c>
      <c r="F296" s="177" t="s">
        <v>699</v>
      </c>
      <c r="G296" s="163">
        <v>51.08</v>
      </c>
      <c r="H296" s="163">
        <f t="shared" si="22"/>
        <v>245</v>
      </c>
      <c r="I296" s="178" t="s">
        <v>230</v>
      </c>
      <c r="J296" s="178" t="s">
        <v>3</v>
      </c>
      <c r="K296" s="176" t="s">
        <v>1175</v>
      </c>
      <c r="L296" s="179">
        <v>8421999099</v>
      </c>
      <c r="M296" s="178" t="s">
        <v>639</v>
      </c>
      <c r="N296" s="179">
        <v>2</v>
      </c>
      <c r="O296" s="300" t="s">
        <v>1714</v>
      </c>
      <c r="P296" s="200"/>
      <c r="Q296" s="178"/>
      <c r="R296" s="280"/>
      <c r="S296" s="202">
        <v>782695089828</v>
      </c>
    </row>
    <row r="297" spans="1:19" x14ac:dyDescent="0.2">
      <c r="A297" s="140"/>
      <c r="B297" s="173" t="s">
        <v>1948</v>
      </c>
      <c r="C297" s="173" t="s">
        <v>161</v>
      </c>
      <c r="D297" s="175" t="s">
        <v>160</v>
      </c>
      <c r="E297" s="176" t="s">
        <v>1949</v>
      </c>
      <c r="F297" s="177" t="s">
        <v>699</v>
      </c>
      <c r="G297" s="163">
        <v>46.04</v>
      </c>
      <c r="H297" s="163">
        <f t="shared" si="22"/>
        <v>221</v>
      </c>
      <c r="I297" s="178" t="s">
        <v>230</v>
      </c>
      <c r="J297" s="178" t="s">
        <v>3</v>
      </c>
      <c r="K297" s="176" t="s">
        <v>1175</v>
      </c>
      <c r="L297" s="179">
        <v>85371099</v>
      </c>
      <c r="M297" s="178" t="s">
        <v>639</v>
      </c>
      <c r="N297" s="179">
        <v>4</v>
      </c>
      <c r="O297" s="300" t="s">
        <v>1818</v>
      </c>
      <c r="P297" s="200"/>
      <c r="Q297" s="178"/>
      <c r="R297" s="280"/>
      <c r="S297" s="202">
        <v>800549091183</v>
      </c>
    </row>
    <row r="298" spans="1:19" x14ac:dyDescent="0.2">
      <c r="A298" s="140"/>
      <c r="B298" s="188" t="s">
        <v>1950</v>
      </c>
      <c r="C298" s="189"/>
      <c r="D298" s="190" t="s">
        <v>1188</v>
      </c>
      <c r="E298" s="189"/>
      <c r="F298" s="191"/>
      <c r="G298" s="192"/>
      <c r="H298" s="192"/>
      <c r="I298" s="193"/>
      <c r="J298" s="193"/>
      <c r="K298" s="189" t="s">
        <v>1188</v>
      </c>
      <c r="L298" s="193"/>
      <c r="M298" s="193"/>
      <c r="N298" s="193" t="s">
        <v>1188</v>
      </c>
      <c r="O298" s="275" t="s">
        <v>1188</v>
      </c>
      <c r="P298" s="444"/>
      <c r="Q298" s="193"/>
      <c r="R298" s="196"/>
      <c r="S298" s="474"/>
    </row>
    <row r="299" spans="1:19" x14ac:dyDescent="0.2">
      <c r="A299" s="140"/>
      <c r="B299" s="294" t="s">
        <v>1951</v>
      </c>
      <c r="C299" s="176" t="s">
        <v>690</v>
      </c>
      <c r="D299" s="200" t="s">
        <v>255</v>
      </c>
      <c r="E299" s="299" t="s">
        <v>1952</v>
      </c>
      <c r="F299" s="215" t="s">
        <v>699</v>
      </c>
      <c r="G299" s="163">
        <v>4044.91</v>
      </c>
      <c r="H299" s="163">
        <f>ROUND(ROUND(G299*4.8,2),0)</f>
        <v>19416</v>
      </c>
      <c r="I299" s="178" t="s">
        <v>230</v>
      </c>
      <c r="J299" s="178" t="s">
        <v>3</v>
      </c>
      <c r="K299" s="299" t="s">
        <v>1175</v>
      </c>
      <c r="L299" s="297">
        <v>8536501999</v>
      </c>
      <c r="M299" s="280" t="s">
        <v>683</v>
      </c>
      <c r="N299" s="179">
        <v>6</v>
      </c>
      <c r="O299" s="300" t="s">
        <v>1953</v>
      </c>
      <c r="P299" s="485"/>
      <c r="Q299" s="280" t="s">
        <v>1144</v>
      </c>
      <c r="R299" s="280"/>
      <c r="S299" s="202">
        <v>8717332906345</v>
      </c>
    </row>
    <row r="300" spans="1:19" x14ac:dyDescent="0.2">
      <c r="A300" s="140"/>
      <c r="B300" s="294" t="s">
        <v>1954</v>
      </c>
      <c r="C300" s="176" t="s">
        <v>691</v>
      </c>
      <c r="D300" s="200" t="s">
        <v>257</v>
      </c>
      <c r="E300" s="299" t="s">
        <v>1955</v>
      </c>
      <c r="F300" s="215" t="s">
        <v>699</v>
      </c>
      <c r="G300" s="163">
        <v>264.39999999999998</v>
      </c>
      <c r="H300" s="163">
        <f t="shared" ref="H300:H301" si="23">ROUND(ROUND(G300*4.8,2),0)</f>
        <v>1269</v>
      </c>
      <c r="I300" s="178" t="s">
        <v>230</v>
      </c>
      <c r="J300" s="178" t="s">
        <v>3</v>
      </c>
      <c r="K300" s="299" t="s">
        <v>1175</v>
      </c>
      <c r="L300" s="297">
        <v>8536501999</v>
      </c>
      <c r="M300" s="280" t="s">
        <v>683</v>
      </c>
      <c r="N300" s="179">
        <v>9</v>
      </c>
      <c r="O300" s="300" t="s">
        <v>1956</v>
      </c>
      <c r="P300" s="485"/>
      <c r="Q300" s="280" t="s">
        <v>1144</v>
      </c>
      <c r="R300" s="280"/>
      <c r="S300" s="202">
        <v>8717332906376</v>
      </c>
    </row>
    <row r="301" spans="1:19" x14ac:dyDescent="0.2">
      <c r="A301" s="140"/>
      <c r="B301" s="294" t="s">
        <v>1957</v>
      </c>
      <c r="C301" s="176" t="s">
        <v>692</v>
      </c>
      <c r="D301" s="200" t="s">
        <v>259</v>
      </c>
      <c r="E301" s="299" t="s">
        <v>1958</v>
      </c>
      <c r="F301" s="215" t="s">
        <v>699</v>
      </c>
      <c r="G301" s="163">
        <v>6116.84</v>
      </c>
      <c r="H301" s="163">
        <f t="shared" si="23"/>
        <v>29361</v>
      </c>
      <c r="I301" s="178" t="s">
        <v>230</v>
      </c>
      <c r="J301" s="178" t="s">
        <v>230</v>
      </c>
      <c r="K301" s="299" t="s">
        <v>1175</v>
      </c>
      <c r="L301" s="297">
        <v>8531109590</v>
      </c>
      <c r="M301" s="280" t="s">
        <v>683</v>
      </c>
      <c r="N301" s="179">
        <v>0</v>
      </c>
      <c r="O301" s="300" t="s">
        <v>1959</v>
      </c>
      <c r="P301" s="485"/>
      <c r="Q301" s="280" t="s">
        <v>1144</v>
      </c>
      <c r="R301" s="280"/>
      <c r="S301" s="202">
        <v>8717332906383</v>
      </c>
    </row>
    <row r="302" spans="1:19" x14ac:dyDescent="0.2">
      <c r="A302" s="172"/>
      <c r="B302" s="188" t="s">
        <v>1960</v>
      </c>
      <c r="C302" s="189"/>
      <c r="D302" s="190" t="s">
        <v>1188</v>
      </c>
      <c r="E302" s="189"/>
      <c r="F302" s="191"/>
      <c r="G302" s="192"/>
      <c r="H302" s="192"/>
      <c r="I302" s="193"/>
      <c r="J302" s="193"/>
      <c r="K302" s="189" t="s">
        <v>1188</v>
      </c>
      <c r="L302" s="193"/>
      <c r="M302" s="193"/>
      <c r="N302" s="193" t="s">
        <v>1188</v>
      </c>
      <c r="O302" s="275" t="s">
        <v>1188</v>
      </c>
      <c r="P302" s="444"/>
      <c r="Q302" s="195"/>
      <c r="R302" s="196"/>
      <c r="S302" s="474"/>
    </row>
    <row r="303" spans="1:19" x14ac:dyDescent="0.2">
      <c r="A303" s="140"/>
      <c r="B303" s="173" t="s">
        <v>1961</v>
      </c>
      <c r="C303" s="174" t="s">
        <v>270</v>
      </c>
      <c r="D303" s="175" t="s">
        <v>269</v>
      </c>
      <c r="E303" s="176" t="s">
        <v>1962</v>
      </c>
      <c r="F303" s="177" t="s">
        <v>699</v>
      </c>
      <c r="G303" s="163">
        <v>59.62</v>
      </c>
      <c r="H303" s="163">
        <f>ROUND(ROUND(G303*4.8,2),0)</f>
        <v>286</v>
      </c>
      <c r="I303" s="178" t="s">
        <v>230</v>
      </c>
      <c r="J303" s="179">
        <v>1</v>
      </c>
      <c r="K303" s="176" t="s">
        <v>1175</v>
      </c>
      <c r="L303" s="179">
        <v>8536501999</v>
      </c>
      <c r="M303" s="178" t="s">
        <v>639</v>
      </c>
      <c r="N303" s="179">
        <v>992</v>
      </c>
      <c r="O303" s="300" t="s">
        <v>1963</v>
      </c>
      <c r="P303" s="200"/>
      <c r="Q303" s="178" t="s">
        <v>1144</v>
      </c>
      <c r="R303" s="280"/>
      <c r="S303" s="202">
        <v>8717332250127</v>
      </c>
    </row>
    <row r="304" spans="1:19" x14ac:dyDescent="0.2">
      <c r="A304" s="140"/>
      <c r="B304" s="173" t="s">
        <v>1964</v>
      </c>
      <c r="C304" s="174" t="s">
        <v>273</v>
      </c>
      <c r="D304" s="175" t="s">
        <v>272</v>
      </c>
      <c r="E304" s="176" t="s">
        <v>1965</v>
      </c>
      <c r="F304" s="177" t="s">
        <v>699</v>
      </c>
      <c r="G304" s="163">
        <v>149.02000000000001</v>
      </c>
      <c r="H304" s="163">
        <f t="shared" ref="H304:H321" si="24">ROUND(ROUND(G304*4.8,2),0)</f>
        <v>715</v>
      </c>
      <c r="I304" s="178" t="s">
        <v>230</v>
      </c>
      <c r="J304" s="179">
        <v>1</v>
      </c>
      <c r="K304" s="176" t="s">
        <v>1175</v>
      </c>
      <c r="L304" s="179">
        <v>8536501999</v>
      </c>
      <c r="M304" s="178" t="s">
        <v>639</v>
      </c>
      <c r="N304" s="179">
        <v>62</v>
      </c>
      <c r="O304" s="300" t="s">
        <v>1966</v>
      </c>
      <c r="P304" s="200"/>
      <c r="Q304" s="178" t="s">
        <v>1144</v>
      </c>
      <c r="R304" s="280"/>
      <c r="S304" s="202">
        <v>8717332250134</v>
      </c>
    </row>
    <row r="305" spans="1:19" x14ac:dyDescent="0.2">
      <c r="A305" s="140"/>
      <c r="B305" s="173" t="s">
        <v>1967</v>
      </c>
      <c r="C305" s="174" t="s">
        <v>1968</v>
      </c>
      <c r="D305" s="175" t="s">
        <v>1969</v>
      </c>
      <c r="E305" s="176" t="s">
        <v>1970</v>
      </c>
      <c r="F305" s="177" t="s">
        <v>699</v>
      </c>
      <c r="G305" s="163">
        <v>59.62</v>
      </c>
      <c r="H305" s="163">
        <f t="shared" si="24"/>
        <v>286</v>
      </c>
      <c r="I305" s="178" t="s">
        <v>230</v>
      </c>
      <c r="J305" s="179">
        <v>1</v>
      </c>
      <c r="K305" s="176" t="s">
        <v>1175</v>
      </c>
      <c r="L305" s="179">
        <v>8536501999</v>
      </c>
      <c r="M305" s="178" t="s">
        <v>639</v>
      </c>
      <c r="N305" s="179">
        <v>222</v>
      </c>
      <c r="O305" s="300" t="s">
        <v>1971</v>
      </c>
      <c r="P305" s="200"/>
      <c r="Q305" s="178" t="s">
        <v>1144</v>
      </c>
      <c r="R305" s="280"/>
      <c r="S305" s="202">
        <v>8717332250141</v>
      </c>
    </row>
    <row r="306" spans="1:19" x14ac:dyDescent="0.2">
      <c r="A306" s="140"/>
      <c r="B306" s="173" t="s">
        <v>1972</v>
      </c>
      <c r="C306" s="174" t="s">
        <v>1973</v>
      </c>
      <c r="D306" s="175" t="s">
        <v>1974</v>
      </c>
      <c r="E306" s="176" t="s">
        <v>1975</v>
      </c>
      <c r="F306" s="177" t="s">
        <v>699</v>
      </c>
      <c r="G306" s="163">
        <v>149.02000000000001</v>
      </c>
      <c r="H306" s="163">
        <f t="shared" si="24"/>
        <v>715</v>
      </c>
      <c r="I306" s="178" t="s">
        <v>230</v>
      </c>
      <c r="J306" s="178" t="s">
        <v>3</v>
      </c>
      <c r="K306" s="176" t="s">
        <v>1175</v>
      </c>
      <c r="L306" s="179">
        <v>8531900000</v>
      </c>
      <c r="M306" s="178" t="s">
        <v>639</v>
      </c>
      <c r="N306" s="179">
        <v>7</v>
      </c>
      <c r="O306" s="300" t="s">
        <v>1976</v>
      </c>
      <c r="P306" s="200"/>
      <c r="Q306" s="178" t="s">
        <v>1144</v>
      </c>
      <c r="R306" s="280"/>
      <c r="S306" s="202">
        <v>8717332250158</v>
      </c>
    </row>
    <row r="307" spans="1:19" x14ac:dyDescent="0.2">
      <c r="A307" s="140"/>
      <c r="B307" s="173" t="s">
        <v>1977</v>
      </c>
      <c r="C307" s="174" t="s">
        <v>1978</v>
      </c>
      <c r="D307" s="175" t="s">
        <v>1979</v>
      </c>
      <c r="E307" s="176" t="s">
        <v>1980</v>
      </c>
      <c r="F307" s="177" t="s">
        <v>699</v>
      </c>
      <c r="G307" s="163">
        <v>59.62</v>
      </c>
      <c r="H307" s="163">
        <f t="shared" si="24"/>
        <v>286</v>
      </c>
      <c r="I307" s="178" t="s">
        <v>230</v>
      </c>
      <c r="J307" s="178" t="s">
        <v>3</v>
      </c>
      <c r="K307" s="176" t="s">
        <v>1175</v>
      </c>
      <c r="L307" s="179">
        <v>8531900000</v>
      </c>
      <c r="M307" s="178" t="s">
        <v>639</v>
      </c>
      <c r="N307" s="179">
        <v>28</v>
      </c>
      <c r="O307" s="300" t="s">
        <v>1981</v>
      </c>
      <c r="P307" s="200"/>
      <c r="Q307" s="178" t="s">
        <v>1144</v>
      </c>
      <c r="R307" s="280"/>
      <c r="S307" s="202">
        <v>8717332250165</v>
      </c>
    </row>
    <row r="308" spans="1:19" x14ac:dyDescent="0.2">
      <c r="A308" s="140"/>
      <c r="B308" s="173" t="s">
        <v>1982</v>
      </c>
      <c r="C308" s="173" t="s">
        <v>1983</v>
      </c>
      <c r="D308" s="175" t="s">
        <v>1984</v>
      </c>
      <c r="E308" s="176" t="s">
        <v>1985</v>
      </c>
      <c r="F308" s="177" t="s">
        <v>699</v>
      </c>
      <c r="G308" s="163">
        <v>62.14</v>
      </c>
      <c r="H308" s="163">
        <f t="shared" si="24"/>
        <v>298</v>
      </c>
      <c r="I308" s="178" t="s">
        <v>230</v>
      </c>
      <c r="J308" s="178" t="s">
        <v>3</v>
      </c>
      <c r="K308" s="176" t="s">
        <v>1175</v>
      </c>
      <c r="L308" s="179">
        <v>8536501999</v>
      </c>
      <c r="M308" s="178" t="s">
        <v>639</v>
      </c>
      <c r="N308" s="179">
        <v>20</v>
      </c>
      <c r="O308" s="300" t="s">
        <v>1986</v>
      </c>
      <c r="P308" s="200"/>
      <c r="Q308" s="178"/>
      <c r="R308" s="280"/>
      <c r="S308" s="202">
        <v>8717332250172</v>
      </c>
    </row>
    <row r="309" spans="1:19" x14ac:dyDescent="0.2">
      <c r="A309" s="140"/>
      <c r="B309" s="173" t="s">
        <v>1987</v>
      </c>
      <c r="C309" s="173" t="s">
        <v>1988</v>
      </c>
      <c r="D309" s="175" t="s">
        <v>1989</v>
      </c>
      <c r="E309" s="176" t="s">
        <v>1990</v>
      </c>
      <c r="F309" s="177" t="s">
        <v>699</v>
      </c>
      <c r="G309" s="163">
        <v>62.14</v>
      </c>
      <c r="H309" s="163">
        <f t="shared" si="24"/>
        <v>298</v>
      </c>
      <c r="I309" s="178" t="s">
        <v>230</v>
      </c>
      <c r="J309" s="178" t="s">
        <v>3</v>
      </c>
      <c r="K309" s="176" t="s">
        <v>1175</v>
      </c>
      <c r="L309" s="179">
        <v>8536501999</v>
      </c>
      <c r="M309" s="178" t="s">
        <v>639</v>
      </c>
      <c r="N309" s="179">
        <v>4</v>
      </c>
      <c r="O309" s="300" t="s">
        <v>1976</v>
      </c>
      <c r="P309" s="200"/>
      <c r="Q309" s="178"/>
      <c r="R309" s="280"/>
      <c r="S309" s="202">
        <v>8717332256686</v>
      </c>
    </row>
    <row r="310" spans="1:19" x14ac:dyDescent="0.2">
      <c r="A310" s="140"/>
      <c r="B310" s="289" t="s">
        <v>1991</v>
      </c>
      <c r="C310" s="173" t="s">
        <v>1992</v>
      </c>
      <c r="D310" s="175" t="s">
        <v>1993</v>
      </c>
      <c r="E310" s="176" t="s">
        <v>1994</v>
      </c>
      <c r="F310" s="177" t="s">
        <v>699</v>
      </c>
      <c r="G310" s="163">
        <v>59.62</v>
      </c>
      <c r="H310" s="163">
        <f t="shared" si="24"/>
        <v>286</v>
      </c>
      <c r="I310" s="178" t="s">
        <v>230</v>
      </c>
      <c r="J310" s="179">
        <v>1</v>
      </c>
      <c r="K310" s="176" t="s">
        <v>840</v>
      </c>
      <c r="L310" s="179">
        <v>8536501999</v>
      </c>
      <c r="M310" s="178" t="s">
        <v>639</v>
      </c>
      <c r="N310" s="179">
        <v>15</v>
      </c>
      <c r="O310" s="300" t="s">
        <v>1976</v>
      </c>
      <c r="P310" s="200"/>
      <c r="Q310" s="178" t="s">
        <v>1144</v>
      </c>
      <c r="R310" s="280"/>
      <c r="S310" s="202">
        <v>8717332951499</v>
      </c>
    </row>
    <row r="311" spans="1:19" x14ac:dyDescent="0.2">
      <c r="A311" s="140"/>
      <c r="B311" s="173" t="s">
        <v>1995</v>
      </c>
      <c r="C311" s="173" t="s">
        <v>1023</v>
      </c>
      <c r="D311" s="175" t="s">
        <v>1026</v>
      </c>
      <c r="E311" s="176" t="s">
        <v>1996</v>
      </c>
      <c r="F311" s="177" t="s">
        <v>699</v>
      </c>
      <c r="G311" s="163">
        <v>69.91</v>
      </c>
      <c r="H311" s="163">
        <f t="shared" si="24"/>
        <v>336</v>
      </c>
      <c r="I311" s="178" t="s">
        <v>230</v>
      </c>
      <c r="J311" s="178" t="s">
        <v>3</v>
      </c>
      <c r="K311" s="176" t="s">
        <v>840</v>
      </c>
      <c r="L311" s="179">
        <v>8536501999</v>
      </c>
      <c r="M311" s="178" t="s">
        <v>639</v>
      </c>
      <c r="N311" s="179">
        <v>64</v>
      </c>
      <c r="O311" s="300" t="s">
        <v>1997</v>
      </c>
      <c r="P311" s="200"/>
      <c r="Q311" s="178"/>
      <c r="R311" s="280"/>
      <c r="S311" s="202">
        <v>8717332259236</v>
      </c>
    </row>
    <row r="312" spans="1:19" x14ac:dyDescent="0.2">
      <c r="A312" s="140"/>
      <c r="B312" s="173" t="s">
        <v>1998</v>
      </c>
      <c r="C312" s="173" t="s">
        <v>1024</v>
      </c>
      <c r="D312" s="175" t="s">
        <v>1027</v>
      </c>
      <c r="E312" s="176" t="s">
        <v>1999</v>
      </c>
      <c r="F312" s="177" t="s">
        <v>699</v>
      </c>
      <c r="G312" s="163">
        <v>69.91</v>
      </c>
      <c r="H312" s="163">
        <f t="shared" si="24"/>
        <v>336</v>
      </c>
      <c r="I312" s="178" t="s">
        <v>230</v>
      </c>
      <c r="J312" s="179">
        <v>1</v>
      </c>
      <c r="K312" s="176" t="s">
        <v>840</v>
      </c>
      <c r="L312" s="179">
        <v>8536501999</v>
      </c>
      <c r="M312" s="178" t="s">
        <v>639</v>
      </c>
      <c r="N312" s="179">
        <v>497</v>
      </c>
      <c r="O312" s="300" t="s">
        <v>2000</v>
      </c>
      <c r="P312" s="200"/>
      <c r="Q312" s="178"/>
      <c r="R312" s="280"/>
      <c r="S312" s="202">
        <v>8717332259243</v>
      </c>
    </row>
    <row r="313" spans="1:19" ht="16.5" x14ac:dyDescent="0.2">
      <c r="A313" s="140"/>
      <c r="B313" s="173" t="s">
        <v>2001</v>
      </c>
      <c r="C313" s="173" t="s">
        <v>1021</v>
      </c>
      <c r="D313" s="175" t="s">
        <v>1022</v>
      </c>
      <c r="E313" s="176" t="s">
        <v>2002</v>
      </c>
      <c r="F313" s="177" t="s">
        <v>699</v>
      </c>
      <c r="G313" s="163">
        <v>69.91</v>
      </c>
      <c r="H313" s="163">
        <f t="shared" si="24"/>
        <v>336</v>
      </c>
      <c r="I313" s="178" t="s">
        <v>230</v>
      </c>
      <c r="J313" s="178" t="s">
        <v>3</v>
      </c>
      <c r="K313" s="176" t="s">
        <v>840</v>
      </c>
      <c r="L313" s="179">
        <v>8536501999</v>
      </c>
      <c r="M313" s="178" t="s">
        <v>639</v>
      </c>
      <c r="N313" s="179">
        <v>3</v>
      </c>
      <c r="O313" s="300" t="s">
        <v>2000</v>
      </c>
      <c r="P313" s="200"/>
      <c r="Q313" s="178"/>
      <c r="R313" s="280"/>
      <c r="S313" s="202">
        <v>8717332259250</v>
      </c>
    </row>
    <row r="314" spans="1:19" ht="16.5" x14ac:dyDescent="0.2">
      <c r="A314" s="140"/>
      <c r="B314" s="173" t="s">
        <v>2003</v>
      </c>
      <c r="C314" s="173" t="s">
        <v>1025</v>
      </c>
      <c r="D314" s="175" t="s">
        <v>1028</v>
      </c>
      <c r="E314" s="176" t="s">
        <v>2004</v>
      </c>
      <c r="F314" s="177" t="s">
        <v>699</v>
      </c>
      <c r="G314" s="163">
        <v>69.91</v>
      </c>
      <c r="H314" s="163">
        <f t="shared" si="24"/>
        <v>336</v>
      </c>
      <c r="I314" s="178" t="s">
        <v>230</v>
      </c>
      <c r="J314" s="178" t="s">
        <v>3</v>
      </c>
      <c r="K314" s="176" t="s">
        <v>840</v>
      </c>
      <c r="L314" s="179">
        <v>8536501999</v>
      </c>
      <c r="M314" s="178" t="s">
        <v>639</v>
      </c>
      <c r="N314" s="179">
        <v>28</v>
      </c>
      <c r="O314" s="300" t="s">
        <v>2005</v>
      </c>
      <c r="P314" s="200"/>
      <c r="Q314" s="178"/>
      <c r="R314" s="280"/>
      <c r="S314" s="202">
        <v>8717332259267</v>
      </c>
    </row>
    <row r="315" spans="1:19" x14ac:dyDescent="0.2">
      <c r="A315" s="140"/>
      <c r="B315" s="173" t="s">
        <v>2006</v>
      </c>
      <c r="C315" s="173" t="s">
        <v>2007</v>
      </c>
      <c r="D315" s="175" t="s">
        <v>2008</v>
      </c>
      <c r="E315" s="176" t="s">
        <v>2009</v>
      </c>
      <c r="F315" s="177" t="s">
        <v>699</v>
      </c>
      <c r="G315" s="163">
        <v>69.91</v>
      </c>
      <c r="H315" s="163">
        <f t="shared" si="24"/>
        <v>336</v>
      </c>
      <c r="I315" s="178" t="s">
        <v>230</v>
      </c>
      <c r="J315" s="178" t="s">
        <v>230</v>
      </c>
      <c r="K315" s="176" t="s">
        <v>840</v>
      </c>
      <c r="L315" s="179">
        <v>8536501999</v>
      </c>
      <c r="M315" s="178" t="s">
        <v>639</v>
      </c>
      <c r="N315" s="179">
        <v>0</v>
      </c>
      <c r="O315" s="300" t="s">
        <v>1981</v>
      </c>
      <c r="P315" s="200"/>
      <c r="Q315" s="178"/>
      <c r="R315" s="280"/>
      <c r="S315" s="202" t="s">
        <v>2010</v>
      </c>
    </row>
    <row r="316" spans="1:19" x14ac:dyDescent="0.2">
      <c r="A316" s="140"/>
      <c r="B316" s="173" t="s">
        <v>2011</v>
      </c>
      <c r="C316" s="173" t="s">
        <v>2012</v>
      </c>
      <c r="D316" s="175" t="s">
        <v>2013</v>
      </c>
      <c r="E316" s="176" t="s">
        <v>2014</v>
      </c>
      <c r="F316" s="177" t="s">
        <v>699</v>
      </c>
      <c r="G316" s="163">
        <v>69.91</v>
      </c>
      <c r="H316" s="163">
        <f t="shared" si="24"/>
        <v>336</v>
      </c>
      <c r="I316" s="178" t="s">
        <v>230</v>
      </c>
      <c r="J316" s="178" t="s">
        <v>3</v>
      </c>
      <c r="K316" s="176" t="s">
        <v>840</v>
      </c>
      <c r="L316" s="179">
        <v>8536501999</v>
      </c>
      <c r="M316" s="178" t="s">
        <v>639</v>
      </c>
      <c r="N316" s="179">
        <v>12</v>
      </c>
      <c r="O316" s="300" t="s">
        <v>1997</v>
      </c>
      <c r="P316" s="200"/>
      <c r="Q316" s="178"/>
      <c r="R316" s="280"/>
      <c r="S316" s="202" t="s">
        <v>2015</v>
      </c>
    </row>
    <row r="317" spans="1:19" x14ac:dyDescent="0.2">
      <c r="A317" s="140"/>
      <c r="B317" s="173" t="s">
        <v>2016</v>
      </c>
      <c r="C317" s="173" t="s">
        <v>2017</v>
      </c>
      <c r="D317" s="175" t="s">
        <v>2018</v>
      </c>
      <c r="E317" s="176" t="s">
        <v>2019</v>
      </c>
      <c r="F317" s="177" t="s">
        <v>699</v>
      </c>
      <c r="G317" s="163">
        <v>69.91</v>
      </c>
      <c r="H317" s="163">
        <f t="shared" si="24"/>
        <v>336</v>
      </c>
      <c r="I317" s="178" t="s">
        <v>230</v>
      </c>
      <c r="J317" s="178" t="s">
        <v>230</v>
      </c>
      <c r="K317" s="176" t="s">
        <v>840</v>
      </c>
      <c r="L317" s="179">
        <v>8536501999</v>
      </c>
      <c r="M317" s="178" t="s">
        <v>639</v>
      </c>
      <c r="N317" s="179">
        <v>0</v>
      </c>
      <c r="O317" s="300" t="s">
        <v>1976</v>
      </c>
      <c r="P317" s="200"/>
      <c r="Q317" s="178"/>
      <c r="R317" s="280"/>
      <c r="S317" s="202" t="s">
        <v>2020</v>
      </c>
    </row>
    <row r="318" spans="1:19" x14ac:dyDescent="0.2">
      <c r="A318" s="140"/>
      <c r="B318" s="173" t="s">
        <v>2021</v>
      </c>
      <c r="C318" s="173" t="s">
        <v>2022</v>
      </c>
      <c r="D318" s="175" t="s">
        <v>2023</v>
      </c>
      <c r="E318" s="176" t="s">
        <v>2024</v>
      </c>
      <c r="F318" s="177" t="s">
        <v>699</v>
      </c>
      <c r="G318" s="163">
        <v>69.91</v>
      </c>
      <c r="H318" s="163">
        <f t="shared" si="24"/>
        <v>336</v>
      </c>
      <c r="I318" s="178" t="s">
        <v>230</v>
      </c>
      <c r="J318" s="178" t="s">
        <v>3</v>
      </c>
      <c r="K318" s="176" t="s">
        <v>840</v>
      </c>
      <c r="L318" s="179">
        <v>8536501999</v>
      </c>
      <c r="M318" s="178" t="s">
        <v>639</v>
      </c>
      <c r="N318" s="179">
        <v>27</v>
      </c>
      <c r="O318" s="300" t="s">
        <v>1976</v>
      </c>
      <c r="P318" s="200"/>
      <c r="Q318" s="178"/>
      <c r="R318" s="280"/>
      <c r="S318" s="202" t="s">
        <v>2025</v>
      </c>
    </row>
    <row r="319" spans="1:19" ht="16.5" x14ac:dyDescent="0.2">
      <c r="A319" s="140"/>
      <c r="B319" s="173">
        <v>665000012709</v>
      </c>
      <c r="C319" s="173" t="s">
        <v>2026</v>
      </c>
      <c r="D319" s="291" t="s">
        <v>2027</v>
      </c>
      <c r="E319" s="198" t="s">
        <v>2028</v>
      </c>
      <c r="F319" s="177" t="s">
        <v>699</v>
      </c>
      <c r="G319" s="163">
        <v>230.18</v>
      </c>
      <c r="H319" s="163">
        <f t="shared" si="24"/>
        <v>1105</v>
      </c>
      <c r="I319" s="179" t="s">
        <v>230</v>
      </c>
      <c r="J319" s="179" t="s">
        <v>3</v>
      </c>
      <c r="K319" s="198" t="s">
        <v>840</v>
      </c>
      <c r="L319" s="179">
        <v>8536501999</v>
      </c>
      <c r="M319" s="179" t="s">
        <v>639</v>
      </c>
      <c r="N319" s="179">
        <v>9</v>
      </c>
      <c r="O319" s="300" t="s">
        <v>1491</v>
      </c>
      <c r="P319" s="281"/>
      <c r="Q319" s="179"/>
      <c r="R319" s="280"/>
      <c r="S319" s="202">
        <v>8717332259212</v>
      </c>
    </row>
    <row r="320" spans="1:19" ht="16.5" x14ac:dyDescent="0.2">
      <c r="A320" s="140"/>
      <c r="B320" s="173">
        <v>665000012780</v>
      </c>
      <c r="C320" s="173" t="s">
        <v>2029</v>
      </c>
      <c r="D320" s="291" t="s">
        <v>2030</v>
      </c>
      <c r="E320" s="198" t="s">
        <v>2031</v>
      </c>
      <c r="F320" s="177" t="s">
        <v>699</v>
      </c>
      <c r="G320" s="163">
        <v>230.18</v>
      </c>
      <c r="H320" s="163">
        <f t="shared" si="24"/>
        <v>1105</v>
      </c>
      <c r="I320" s="179" t="s">
        <v>230</v>
      </c>
      <c r="J320" s="179">
        <v>1</v>
      </c>
      <c r="K320" s="198" t="s">
        <v>840</v>
      </c>
      <c r="L320" s="179">
        <v>8536501999</v>
      </c>
      <c r="M320" s="179" t="s">
        <v>639</v>
      </c>
      <c r="N320" s="179">
        <v>36</v>
      </c>
      <c r="O320" s="300" t="s">
        <v>1679</v>
      </c>
      <c r="P320" s="281"/>
      <c r="Q320" s="179"/>
      <c r="R320" s="280"/>
      <c r="S320" s="202">
        <v>8717332259229</v>
      </c>
    </row>
    <row r="321" spans="1:19" x14ac:dyDescent="0.2">
      <c r="A321" s="172"/>
      <c r="B321" s="173" t="s">
        <v>2032</v>
      </c>
      <c r="C321" s="173" t="s">
        <v>2033</v>
      </c>
      <c r="D321" s="175" t="s">
        <v>2034</v>
      </c>
      <c r="E321" s="198" t="s">
        <v>2035</v>
      </c>
      <c r="F321" s="177" t="s">
        <v>699</v>
      </c>
      <c r="G321" s="163">
        <v>69.16</v>
      </c>
      <c r="H321" s="163">
        <f t="shared" si="24"/>
        <v>332</v>
      </c>
      <c r="I321" s="178" t="s">
        <v>230</v>
      </c>
      <c r="J321" s="178" t="s">
        <v>230</v>
      </c>
      <c r="K321" s="198" t="s">
        <v>840</v>
      </c>
      <c r="L321" s="179" t="s">
        <v>2719</v>
      </c>
      <c r="M321" s="216" t="s">
        <v>639</v>
      </c>
      <c r="N321" s="179">
        <v>0</v>
      </c>
      <c r="O321" s="300">
        <v>0.27</v>
      </c>
      <c r="P321" s="200"/>
      <c r="Q321" s="216"/>
      <c r="R321" s="280" t="s">
        <v>1520</v>
      </c>
      <c r="S321" s="202">
        <v>8717332828876</v>
      </c>
    </row>
    <row r="322" spans="1:19" x14ac:dyDescent="0.2">
      <c r="A322" s="140"/>
      <c r="B322" s="188" t="s">
        <v>2036</v>
      </c>
      <c r="C322" s="189"/>
      <c r="D322" s="190" t="s">
        <v>1188</v>
      </c>
      <c r="E322" s="189"/>
      <c r="F322" s="191"/>
      <c r="G322" s="192"/>
      <c r="H322" s="192"/>
      <c r="I322" s="193"/>
      <c r="J322" s="193"/>
      <c r="K322" s="189" t="s">
        <v>1188</v>
      </c>
      <c r="L322" s="193"/>
      <c r="M322" s="193"/>
      <c r="N322" s="193" t="s">
        <v>1188</v>
      </c>
      <c r="O322" s="275" t="s">
        <v>1188</v>
      </c>
      <c r="P322" s="444"/>
      <c r="Q322" s="195"/>
      <c r="R322" s="196"/>
      <c r="S322" s="474"/>
    </row>
    <row r="323" spans="1:19" x14ac:dyDescent="0.2">
      <c r="A323" s="140"/>
      <c r="B323" s="173" t="s">
        <v>2037</v>
      </c>
      <c r="C323" s="174" t="s">
        <v>2038</v>
      </c>
      <c r="D323" s="175" t="s">
        <v>2039</v>
      </c>
      <c r="E323" s="176" t="s">
        <v>2040</v>
      </c>
      <c r="F323" s="177" t="s">
        <v>699</v>
      </c>
      <c r="G323" s="163">
        <v>39.29</v>
      </c>
      <c r="H323" s="163">
        <f>ROUND(ROUND(G323*4.8,2),0)</f>
        <v>189</v>
      </c>
      <c r="I323" s="178" t="s">
        <v>230</v>
      </c>
      <c r="J323" s="179">
        <v>1</v>
      </c>
      <c r="K323" s="176" t="s">
        <v>1175</v>
      </c>
      <c r="L323" s="179">
        <v>8536501999</v>
      </c>
      <c r="M323" s="178" t="s">
        <v>639</v>
      </c>
      <c r="N323" s="179">
        <v>59</v>
      </c>
      <c r="O323" s="300" t="s">
        <v>2041</v>
      </c>
      <c r="P323" s="200"/>
      <c r="Q323" s="178" t="s">
        <v>1144</v>
      </c>
      <c r="R323" s="280"/>
      <c r="S323" s="202">
        <v>8717332250073</v>
      </c>
    </row>
    <row r="324" spans="1:19" x14ac:dyDescent="0.2">
      <c r="A324" s="140"/>
      <c r="B324" s="173" t="s">
        <v>2042</v>
      </c>
      <c r="C324" s="174" t="s">
        <v>2043</v>
      </c>
      <c r="D324" s="175" t="s">
        <v>2044</v>
      </c>
      <c r="E324" s="176" t="s">
        <v>2045</v>
      </c>
      <c r="F324" s="177" t="s">
        <v>699</v>
      </c>
      <c r="G324" s="163">
        <v>98.89</v>
      </c>
      <c r="H324" s="163">
        <f t="shared" ref="H324:H334" si="25">ROUND(ROUND(G324*4.8,2),0)</f>
        <v>475</v>
      </c>
      <c r="I324" s="178" t="s">
        <v>230</v>
      </c>
      <c r="J324" s="178" t="s">
        <v>3</v>
      </c>
      <c r="K324" s="176" t="s">
        <v>1175</v>
      </c>
      <c r="L324" s="179">
        <v>8536501999</v>
      </c>
      <c r="M324" s="178" t="s">
        <v>639</v>
      </c>
      <c r="N324" s="179">
        <v>23</v>
      </c>
      <c r="O324" s="300" t="s">
        <v>1156</v>
      </c>
      <c r="P324" s="200"/>
      <c r="Q324" s="178" t="s">
        <v>1144</v>
      </c>
      <c r="R324" s="280"/>
      <c r="S324" s="202">
        <v>8717332250080</v>
      </c>
    </row>
    <row r="325" spans="1:19" x14ac:dyDescent="0.2">
      <c r="A325" s="140"/>
      <c r="B325" s="173" t="s">
        <v>2046</v>
      </c>
      <c r="C325" s="174" t="s">
        <v>2047</v>
      </c>
      <c r="D325" s="175" t="s">
        <v>2048</v>
      </c>
      <c r="E325" s="176" t="s">
        <v>2049</v>
      </c>
      <c r="F325" s="177" t="s">
        <v>699</v>
      </c>
      <c r="G325" s="163">
        <v>39.29</v>
      </c>
      <c r="H325" s="163">
        <f t="shared" si="25"/>
        <v>189</v>
      </c>
      <c r="I325" s="178" t="s">
        <v>230</v>
      </c>
      <c r="J325" s="178" t="s">
        <v>3</v>
      </c>
      <c r="K325" s="176" t="s">
        <v>1175</v>
      </c>
      <c r="L325" s="179">
        <v>8536501999</v>
      </c>
      <c r="M325" s="178" t="s">
        <v>639</v>
      </c>
      <c r="N325" s="179">
        <v>69</v>
      </c>
      <c r="O325" s="300" t="s">
        <v>1649</v>
      </c>
      <c r="P325" s="200"/>
      <c r="Q325" s="178" t="s">
        <v>1144</v>
      </c>
      <c r="R325" s="280"/>
      <c r="S325" s="202">
        <v>8717332250097</v>
      </c>
    </row>
    <row r="326" spans="1:19" x14ac:dyDescent="0.2">
      <c r="A326" s="140"/>
      <c r="B326" s="173" t="s">
        <v>2050</v>
      </c>
      <c r="C326" s="174" t="s">
        <v>2051</v>
      </c>
      <c r="D326" s="175" t="s">
        <v>2052</v>
      </c>
      <c r="E326" s="176" t="s">
        <v>2053</v>
      </c>
      <c r="F326" s="177" t="s">
        <v>699</v>
      </c>
      <c r="G326" s="163">
        <v>98.89</v>
      </c>
      <c r="H326" s="163">
        <f t="shared" si="25"/>
        <v>475</v>
      </c>
      <c r="I326" s="178" t="s">
        <v>230</v>
      </c>
      <c r="J326" s="178" t="s">
        <v>3</v>
      </c>
      <c r="K326" s="176" t="s">
        <v>1175</v>
      </c>
      <c r="L326" s="179">
        <v>8536501999</v>
      </c>
      <c r="M326" s="178" t="s">
        <v>639</v>
      </c>
      <c r="N326" s="179">
        <v>4</v>
      </c>
      <c r="O326" s="300" t="s">
        <v>1963</v>
      </c>
      <c r="P326" s="200"/>
      <c r="Q326" s="178" t="s">
        <v>1144</v>
      </c>
      <c r="R326" s="280"/>
      <c r="S326" s="202">
        <v>8717332250103</v>
      </c>
    </row>
    <row r="327" spans="1:19" x14ac:dyDescent="0.2">
      <c r="A327" s="140"/>
      <c r="B327" s="173" t="s">
        <v>2054</v>
      </c>
      <c r="C327" s="174" t="s">
        <v>2055</v>
      </c>
      <c r="D327" s="175" t="s">
        <v>2056</v>
      </c>
      <c r="E327" s="176" t="s">
        <v>2057</v>
      </c>
      <c r="F327" s="177" t="s">
        <v>699</v>
      </c>
      <c r="G327" s="163">
        <v>59.2</v>
      </c>
      <c r="H327" s="163">
        <f t="shared" si="25"/>
        <v>284</v>
      </c>
      <c r="I327" s="178" t="s">
        <v>230</v>
      </c>
      <c r="J327" s="178" t="s">
        <v>3</v>
      </c>
      <c r="K327" s="176" t="s">
        <v>1175</v>
      </c>
      <c r="L327" s="179">
        <v>8536501999</v>
      </c>
      <c r="M327" s="178" t="s">
        <v>639</v>
      </c>
      <c r="N327" s="179">
        <v>17</v>
      </c>
      <c r="O327" s="300" t="s">
        <v>1649</v>
      </c>
      <c r="P327" s="494"/>
      <c r="Q327" s="178" t="s">
        <v>1144</v>
      </c>
      <c r="R327" s="280"/>
      <c r="S327" s="202">
        <v>8717332258024</v>
      </c>
    </row>
    <row r="328" spans="1:19" x14ac:dyDescent="0.2">
      <c r="A328" s="140"/>
      <c r="B328" s="173" t="s">
        <v>2058</v>
      </c>
      <c r="C328" s="174" t="s">
        <v>2059</v>
      </c>
      <c r="D328" s="175" t="s">
        <v>2060</v>
      </c>
      <c r="E328" s="176" t="s">
        <v>2061</v>
      </c>
      <c r="F328" s="177" t="s">
        <v>699</v>
      </c>
      <c r="G328" s="163">
        <v>39.29</v>
      </c>
      <c r="H328" s="163">
        <f t="shared" si="25"/>
        <v>189</v>
      </c>
      <c r="I328" s="178" t="s">
        <v>230</v>
      </c>
      <c r="J328" s="178" t="s">
        <v>3</v>
      </c>
      <c r="K328" s="176" t="s">
        <v>1175</v>
      </c>
      <c r="L328" s="179">
        <v>8536501999</v>
      </c>
      <c r="M328" s="178" t="s">
        <v>639</v>
      </c>
      <c r="N328" s="179">
        <v>135</v>
      </c>
      <c r="O328" s="300" t="s">
        <v>2062</v>
      </c>
      <c r="P328" s="200"/>
      <c r="Q328" s="178" t="s">
        <v>1144</v>
      </c>
      <c r="R328" s="280"/>
      <c r="S328" s="202">
        <v>8717332250110</v>
      </c>
    </row>
    <row r="329" spans="1:19" ht="16.5" x14ac:dyDescent="0.2">
      <c r="A329" s="140"/>
      <c r="B329" s="173" t="s">
        <v>2063</v>
      </c>
      <c r="C329" s="173" t="s">
        <v>589</v>
      </c>
      <c r="D329" s="175" t="s">
        <v>588</v>
      </c>
      <c r="E329" s="176" t="s">
        <v>2064</v>
      </c>
      <c r="F329" s="177" t="s">
        <v>699</v>
      </c>
      <c r="G329" s="163">
        <v>36.159999999999997</v>
      </c>
      <c r="H329" s="163">
        <f t="shared" si="25"/>
        <v>174</v>
      </c>
      <c r="I329" s="178" t="s">
        <v>230</v>
      </c>
      <c r="J329" s="178" t="s">
        <v>3</v>
      </c>
      <c r="K329" s="176" t="s">
        <v>840</v>
      </c>
      <c r="L329" s="179">
        <v>8536501999</v>
      </c>
      <c r="M329" s="178" t="s">
        <v>639</v>
      </c>
      <c r="N329" s="179">
        <v>3</v>
      </c>
      <c r="O329" s="300" t="s">
        <v>1976</v>
      </c>
      <c r="P329" s="200"/>
      <c r="Q329" s="178"/>
      <c r="R329" s="280"/>
      <c r="S329" s="202">
        <v>8717332259090</v>
      </c>
    </row>
    <row r="330" spans="1:19" ht="16.5" x14ac:dyDescent="0.2">
      <c r="A330" s="140"/>
      <c r="B330" s="173" t="s">
        <v>2065</v>
      </c>
      <c r="C330" s="173" t="s">
        <v>591</v>
      </c>
      <c r="D330" s="175" t="s">
        <v>590</v>
      </c>
      <c r="E330" s="176" t="s">
        <v>2066</v>
      </c>
      <c r="F330" s="177" t="s">
        <v>699</v>
      </c>
      <c r="G330" s="163">
        <v>36.159999999999997</v>
      </c>
      <c r="H330" s="163">
        <f t="shared" si="25"/>
        <v>174</v>
      </c>
      <c r="I330" s="178" t="s">
        <v>230</v>
      </c>
      <c r="J330" s="178" t="s">
        <v>3</v>
      </c>
      <c r="K330" s="176" t="s">
        <v>840</v>
      </c>
      <c r="L330" s="179">
        <v>8536501999</v>
      </c>
      <c r="M330" s="178" t="s">
        <v>639</v>
      </c>
      <c r="N330" s="179">
        <v>146</v>
      </c>
      <c r="O330" s="300" t="s">
        <v>1167</v>
      </c>
      <c r="P330" s="200"/>
      <c r="Q330" s="178"/>
      <c r="R330" s="280"/>
      <c r="S330" s="202">
        <v>8717332259168</v>
      </c>
    </row>
    <row r="331" spans="1:19" ht="16.5" x14ac:dyDescent="0.2">
      <c r="A331" s="140"/>
      <c r="B331" s="173" t="s">
        <v>2067</v>
      </c>
      <c r="C331" s="173" t="s">
        <v>2068</v>
      </c>
      <c r="D331" s="175" t="s">
        <v>2069</v>
      </c>
      <c r="E331" s="176" t="s">
        <v>2070</v>
      </c>
      <c r="F331" s="177" t="s">
        <v>699</v>
      </c>
      <c r="G331" s="163">
        <v>36.159999999999997</v>
      </c>
      <c r="H331" s="163">
        <f t="shared" si="25"/>
        <v>174</v>
      </c>
      <c r="I331" s="178" t="s">
        <v>230</v>
      </c>
      <c r="J331" s="178" t="s">
        <v>3</v>
      </c>
      <c r="K331" s="176" t="s">
        <v>840</v>
      </c>
      <c r="L331" s="179">
        <v>8536501999</v>
      </c>
      <c r="M331" s="178" t="s">
        <v>639</v>
      </c>
      <c r="N331" s="179">
        <v>2</v>
      </c>
      <c r="O331" s="300" t="s">
        <v>1981</v>
      </c>
      <c r="P331" s="200"/>
      <c r="Q331" s="178"/>
      <c r="R331" s="280"/>
      <c r="S331" s="202" t="s">
        <v>2071</v>
      </c>
    </row>
    <row r="332" spans="1:19" ht="16.5" x14ac:dyDescent="0.2">
      <c r="A332" s="140"/>
      <c r="B332" s="173" t="s">
        <v>2072</v>
      </c>
      <c r="C332" s="173" t="s">
        <v>2073</v>
      </c>
      <c r="D332" s="175" t="s">
        <v>2074</v>
      </c>
      <c r="E332" s="176" t="s">
        <v>2075</v>
      </c>
      <c r="F332" s="177" t="s">
        <v>699</v>
      </c>
      <c r="G332" s="163">
        <v>36.159999999999997</v>
      </c>
      <c r="H332" s="163">
        <f t="shared" si="25"/>
        <v>174</v>
      </c>
      <c r="I332" s="178" t="s">
        <v>230</v>
      </c>
      <c r="J332" s="178" t="s">
        <v>3</v>
      </c>
      <c r="K332" s="176" t="s">
        <v>840</v>
      </c>
      <c r="L332" s="179">
        <v>8536501999</v>
      </c>
      <c r="M332" s="178" t="s">
        <v>639</v>
      </c>
      <c r="N332" s="179">
        <v>8</v>
      </c>
      <c r="O332" s="300" t="s">
        <v>1976</v>
      </c>
      <c r="P332" s="200"/>
      <c r="Q332" s="178"/>
      <c r="R332" s="280"/>
      <c r="S332" s="202" t="s">
        <v>2076</v>
      </c>
    </row>
    <row r="333" spans="1:19" x14ac:dyDescent="0.2">
      <c r="A333" s="140"/>
      <c r="B333" s="173" t="s">
        <v>2077</v>
      </c>
      <c r="C333" s="173" t="s">
        <v>2078</v>
      </c>
      <c r="D333" s="175" t="s">
        <v>2079</v>
      </c>
      <c r="E333" s="176" t="s">
        <v>2080</v>
      </c>
      <c r="F333" s="177" t="s">
        <v>699</v>
      </c>
      <c r="G333" s="163">
        <v>36.159999999999997</v>
      </c>
      <c r="H333" s="163">
        <f t="shared" si="25"/>
        <v>174</v>
      </c>
      <c r="I333" s="178" t="s">
        <v>230</v>
      </c>
      <c r="J333" s="178" t="s">
        <v>3</v>
      </c>
      <c r="K333" s="176" t="s">
        <v>840</v>
      </c>
      <c r="L333" s="179">
        <v>8536501999</v>
      </c>
      <c r="M333" s="178" t="s">
        <v>639</v>
      </c>
      <c r="N333" s="179">
        <v>2</v>
      </c>
      <c r="O333" s="300" t="s">
        <v>1976</v>
      </c>
      <c r="P333" s="200"/>
      <c r="Q333" s="178"/>
      <c r="R333" s="280"/>
      <c r="S333" s="202" t="s">
        <v>2081</v>
      </c>
    </row>
    <row r="334" spans="1:19" x14ac:dyDescent="0.2">
      <c r="A334" s="140"/>
      <c r="B334" s="173" t="s">
        <v>2082</v>
      </c>
      <c r="C334" s="173" t="s">
        <v>2083</v>
      </c>
      <c r="D334" s="175" t="s">
        <v>2084</v>
      </c>
      <c r="E334" s="176" t="s">
        <v>2085</v>
      </c>
      <c r="F334" s="177" t="s">
        <v>699</v>
      </c>
      <c r="G334" s="163">
        <v>36.159999999999997</v>
      </c>
      <c r="H334" s="163">
        <f t="shared" si="25"/>
        <v>174</v>
      </c>
      <c r="I334" s="178" t="s">
        <v>230</v>
      </c>
      <c r="J334" s="178" t="s">
        <v>3</v>
      </c>
      <c r="K334" s="176" t="s">
        <v>840</v>
      </c>
      <c r="L334" s="179">
        <v>8536501999</v>
      </c>
      <c r="M334" s="178" t="s">
        <v>639</v>
      </c>
      <c r="N334" s="179">
        <v>23</v>
      </c>
      <c r="O334" s="300" t="s">
        <v>1156</v>
      </c>
      <c r="P334" s="200"/>
      <c r="Q334" s="178"/>
      <c r="R334" s="280"/>
      <c r="S334" s="202" t="s">
        <v>2086</v>
      </c>
    </row>
    <row r="335" spans="1:19" x14ac:dyDescent="0.2">
      <c r="A335" s="140"/>
      <c r="B335" s="188" t="s">
        <v>2087</v>
      </c>
      <c r="C335" s="189"/>
      <c r="D335" s="190" t="s">
        <v>1188</v>
      </c>
      <c r="E335" s="189"/>
      <c r="F335" s="191"/>
      <c r="G335" s="192"/>
      <c r="H335" s="192"/>
      <c r="I335" s="193"/>
      <c r="J335" s="193"/>
      <c r="K335" s="189" t="s">
        <v>1188</v>
      </c>
      <c r="L335" s="193"/>
      <c r="M335" s="193"/>
      <c r="N335" s="193" t="s">
        <v>1188</v>
      </c>
      <c r="O335" s="275" t="s">
        <v>1188</v>
      </c>
      <c r="P335" s="444"/>
      <c r="Q335" s="193"/>
      <c r="R335" s="193"/>
      <c r="S335" s="474"/>
    </row>
    <row r="336" spans="1:19" x14ac:dyDescent="0.2">
      <c r="A336" s="172"/>
      <c r="B336" s="173" t="s">
        <v>2088</v>
      </c>
      <c r="C336" s="174" t="s">
        <v>2089</v>
      </c>
      <c r="D336" s="175" t="s">
        <v>2090</v>
      </c>
      <c r="E336" s="176" t="s">
        <v>2091</v>
      </c>
      <c r="F336" s="177" t="s">
        <v>699</v>
      </c>
      <c r="G336" s="163">
        <v>1314.87</v>
      </c>
      <c r="H336" s="163">
        <f>ROUND(ROUND(G336*4.8,2),0)</f>
        <v>6311</v>
      </c>
      <c r="I336" s="178" t="s">
        <v>230</v>
      </c>
      <c r="J336" s="178" t="s">
        <v>3</v>
      </c>
      <c r="K336" s="176" t="s">
        <v>1175</v>
      </c>
      <c r="L336" s="179">
        <v>8536501999</v>
      </c>
      <c r="M336" s="178" t="s">
        <v>682</v>
      </c>
      <c r="N336" s="179">
        <v>1</v>
      </c>
      <c r="O336" s="300" t="s">
        <v>2092</v>
      </c>
      <c r="P336" s="200"/>
      <c r="Q336" s="178"/>
      <c r="R336" s="280"/>
      <c r="S336" s="202">
        <v>8717332019847</v>
      </c>
    </row>
    <row r="337" spans="1:19" x14ac:dyDescent="0.2">
      <c r="A337" s="172"/>
      <c r="B337" s="173" t="s">
        <v>2093</v>
      </c>
      <c r="C337" s="174" t="s">
        <v>2094</v>
      </c>
      <c r="D337" s="175" t="s">
        <v>2095</v>
      </c>
      <c r="E337" s="176" t="s">
        <v>2096</v>
      </c>
      <c r="F337" s="177" t="s">
        <v>699</v>
      </c>
      <c r="G337" s="163">
        <v>1101.8900000000001</v>
      </c>
      <c r="H337" s="163">
        <f t="shared" ref="H337:H338" si="26">ROUND(ROUND(G337*4.8,2),0)</f>
        <v>5289</v>
      </c>
      <c r="I337" s="178" t="s">
        <v>230</v>
      </c>
      <c r="J337" s="178" t="s">
        <v>3</v>
      </c>
      <c r="K337" s="176" t="s">
        <v>1175</v>
      </c>
      <c r="L337" s="179">
        <v>8536501999</v>
      </c>
      <c r="M337" s="178" t="s">
        <v>682</v>
      </c>
      <c r="N337" s="179" t="s">
        <v>1188</v>
      </c>
      <c r="O337" s="300" t="s">
        <v>2097</v>
      </c>
      <c r="P337" s="200"/>
      <c r="Q337" s="178"/>
      <c r="R337" s="280"/>
      <c r="S337" s="202">
        <v>8717332019830</v>
      </c>
    </row>
    <row r="338" spans="1:19" ht="16.5" x14ac:dyDescent="0.2">
      <c r="A338" s="172"/>
      <c r="B338" s="173" t="s">
        <v>2098</v>
      </c>
      <c r="C338" s="174" t="s">
        <v>2099</v>
      </c>
      <c r="D338" s="175" t="s">
        <v>265</v>
      </c>
      <c r="E338" s="176" t="s">
        <v>2100</v>
      </c>
      <c r="F338" s="177" t="s">
        <v>699</v>
      </c>
      <c r="G338" s="163">
        <v>393</v>
      </c>
      <c r="H338" s="163">
        <f t="shared" si="26"/>
        <v>1886</v>
      </c>
      <c r="I338" s="178" t="s">
        <v>230</v>
      </c>
      <c r="J338" s="178" t="s">
        <v>3</v>
      </c>
      <c r="K338" s="176" t="s">
        <v>1175</v>
      </c>
      <c r="L338" s="179">
        <v>8536501999</v>
      </c>
      <c r="M338" s="213" t="s">
        <v>639</v>
      </c>
      <c r="N338" s="179">
        <v>5</v>
      </c>
      <c r="O338" s="300" t="s">
        <v>1162</v>
      </c>
      <c r="P338" s="200"/>
      <c r="Q338" s="178"/>
      <c r="R338" s="280"/>
      <c r="S338" s="202">
        <v>8717332003648</v>
      </c>
    </row>
    <row r="339" spans="1:19" x14ac:dyDescent="0.2">
      <c r="A339" s="140"/>
      <c r="B339" s="188" t="s">
        <v>2101</v>
      </c>
      <c r="C339" s="189"/>
      <c r="D339" s="190" t="s">
        <v>1188</v>
      </c>
      <c r="E339" s="189"/>
      <c r="F339" s="191"/>
      <c r="G339" s="192"/>
      <c r="H339" s="192"/>
      <c r="I339" s="193"/>
      <c r="J339" s="193"/>
      <c r="K339" s="189" t="s">
        <v>1188</v>
      </c>
      <c r="L339" s="193"/>
      <c r="M339" s="193"/>
      <c r="N339" s="193" t="s">
        <v>1188</v>
      </c>
      <c r="O339" s="275" t="s">
        <v>1188</v>
      </c>
      <c r="P339" s="444"/>
      <c r="Q339" s="193"/>
      <c r="R339" s="195"/>
      <c r="S339" s="474"/>
    </row>
    <row r="340" spans="1:19" x14ac:dyDescent="0.2">
      <c r="A340" s="140"/>
      <c r="B340" s="173" t="s">
        <v>2102</v>
      </c>
      <c r="C340" s="174" t="s">
        <v>2103</v>
      </c>
      <c r="D340" s="175" t="s">
        <v>2104</v>
      </c>
      <c r="E340" s="176" t="s">
        <v>2105</v>
      </c>
      <c r="F340" s="177" t="s">
        <v>699</v>
      </c>
      <c r="G340" s="163">
        <v>51.3</v>
      </c>
      <c r="H340" s="163">
        <f>ROUND(ROUND(G340*4.8,2),0)</f>
        <v>246</v>
      </c>
      <c r="I340" s="178" t="s">
        <v>230</v>
      </c>
      <c r="J340" s="178" t="s">
        <v>3</v>
      </c>
      <c r="K340" s="176" t="s">
        <v>1175</v>
      </c>
      <c r="L340" s="179">
        <v>3919908099</v>
      </c>
      <c r="M340" s="178" t="s">
        <v>682</v>
      </c>
      <c r="N340" s="179">
        <v>9</v>
      </c>
      <c r="O340" s="300" t="s">
        <v>1332</v>
      </c>
      <c r="P340" s="443"/>
      <c r="Q340" s="178" t="s">
        <v>608</v>
      </c>
      <c r="R340" s="280"/>
      <c r="S340" s="202" t="s">
        <v>2106</v>
      </c>
    </row>
    <row r="341" spans="1:19" x14ac:dyDescent="0.2">
      <c r="A341" s="140"/>
      <c r="B341" s="173" t="s">
        <v>2107</v>
      </c>
      <c r="C341" s="174" t="s">
        <v>742</v>
      </c>
      <c r="D341" s="175" t="s">
        <v>741</v>
      </c>
      <c r="E341" s="176" t="s">
        <v>2108</v>
      </c>
      <c r="F341" s="177" t="s">
        <v>699</v>
      </c>
      <c r="G341" s="163">
        <v>32.51</v>
      </c>
      <c r="H341" s="163">
        <f t="shared" ref="H341:H354" si="27">ROUND(ROUND(G341*4.8,2),0)</f>
        <v>156</v>
      </c>
      <c r="I341" s="178" t="s">
        <v>230</v>
      </c>
      <c r="J341" s="178" t="s">
        <v>3</v>
      </c>
      <c r="K341" s="176" t="s">
        <v>1175</v>
      </c>
      <c r="L341" s="179">
        <v>7006009090</v>
      </c>
      <c r="M341" s="178" t="s">
        <v>682</v>
      </c>
      <c r="N341" s="179">
        <v>131</v>
      </c>
      <c r="O341" s="300" t="s">
        <v>1436</v>
      </c>
      <c r="P341" s="200"/>
      <c r="Q341" s="178"/>
      <c r="R341" s="280"/>
      <c r="S341" s="202">
        <v>8717332252374</v>
      </c>
    </row>
    <row r="342" spans="1:19" x14ac:dyDescent="0.2">
      <c r="A342" s="140"/>
      <c r="B342" s="173" t="s">
        <v>2109</v>
      </c>
      <c r="C342" s="174" t="s">
        <v>2110</v>
      </c>
      <c r="D342" s="175" t="s">
        <v>2111</v>
      </c>
      <c r="E342" s="176" t="s">
        <v>2112</v>
      </c>
      <c r="F342" s="177" t="s">
        <v>699</v>
      </c>
      <c r="G342" s="163">
        <v>24.11</v>
      </c>
      <c r="H342" s="163">
        <f t="shared" si="27"/>
        <v>116</v>
      </c>
      <c r="I342" s="178" t="s">
        <v>230</v>
      </c>
      <c r="J342" s="178" t="s">
        <v>3</v>
      </c>
      <c r="K342" s="176" t="s">
        <v>1175</v>
      </c>
      <c r="L342" s="179">
        <v>7006009090</v>
      </c>
      <c r="M342" s="178" t="s">
        <v>683</v>
      </c>
      <c r="N342" s="179">
        <v>12</v>
      </c>
      <c r="O342" s="300" t="s">
        <v>1461</v>
      </c>
      <c r="P342" s="200"/>
      <c r="Q342" s="178" t="s">
        <v>608</v>
      </c>
      <c r="R342" s="280"/>
      <c r="S342" s="202">
        <v>8717332003518</v>
      </c>
    </row>
    <row r="343" spans="1:19" x14ac:dyDescent="0.2">
      <c r="A343" s="140"/>
      <c r="B343" s="173" t="s">
        <v>2113</v>
      </c>
      <c r="C343" s="174" t="s">
        <v>2114</v>
      </c>
      <c r="D343" s="175" t="s">
        <v>2115</v>
      </c>
      <c r="E343" s="176" t="s">
        <v>2116</v>
      </c>
      <c r="F343" s="177" t="s">
        <v>699</v>
      </c>
      <c r="G343" s="163">
        <v>19.04</v>
      </c>
      <c r="H343" s="163">
        <f t="shared" si="27"/>
        <v>91</v>
      </c>
      <c r="I343" s="178" t="s">
        <v>230</v>
      </c>
      <c r="J343" s="178" t="s">
        <v>3</v>
      </c>
      <c r="K343" s="176" t="s">
        <v>1175</v>
      </c>
      <c r="L343" s="179">
        <v>7610909000</v>
      </c>
      <c r="M343" s="178" t="s">
        <v>682</v>
      </c>
      <c r="N343" s="179">
        <v>12</v>
      </c>
      <c r="O343" s="300" t="s">
        <v>1503</v>
      </c>
      <c r="P343" s="200"/>
      <c r="Q343" s="178" t="s">
        <v>608</v>
      </c>
      <c r="R343" s="280"/>
      <c r="S343" s="202">
        <v>8717332019700</v>
      </c>
    </row>
    <row r="344" spans="1:19" x14ac:dyDescent="0.2">
      <c r="A344" s="140"/>
      <c r="B344" s="294" t="s">
        <v>2117</v>
      </c>
      <c r="C344" s="176" t="s">
        <v>276</v>
      </c>
      <c r="D344" s="200" t="s">
        <v>275</v>
      </c>
      <c r="E344" s="299" t="s">
        <v>2118</v>
      </c>
      <c r="F344" s="215" t="s">
        <v>699</v>
      </c>
      <c r="G344" s="163">
        <v>1.72</v>
      </c>
      <c r="H344" s="163">
        <f t="shared" si="27"/>
        <v>8</v>
      </c>
      <c r="I344" s="178" t="s">
        <v>230</v>
      </c>
      <c r="J344" s="178" t="s">
        <v>3</v>
      </c>
      <c r="K344" s="299" t="s">
        <v>1175</v>
      </c>
      <c r="L344" s="297">
        <v>85319010</v>
      </c>
      <c r="M344" s="280" t="s">
        <v>639</v>
      </c>
      <c r="N344" s="179">
        <v>401</v>
      </c>
      <c r="O344" s="300" t="s">
        <v>1503</v>
      </c>
      <c r="P344" s="485"/>
      <c r="Q344" s="280" t="s">
        <v>608</v>
      </c>
      <c r="R344" s="280"/>
      <c r="S344" s="202">
        <v>8717332022724</v>
      </c>
    </row>
    <row r="345" spans="1:19" x14ac:dyDescent="0.2">
      <c r="A345" s="140"/>
      <c r="B345" s="173" t="s">
        <v>2119</v>
      </c>
      <c r="C345" s="174" t="s">
        <v>2120</v>
      </c>
      <c r="D345" s="175" t="s">
        <v>2121</v>
      </c>
      <c r="E345" s="176" t="s">
        <v>2122</v>
      </c>
      <c r="F345" s="177" t="s">
        <v>699</v>
      </c>
      <c r="G345" s="163">
        <v>6.78</v>
      </c>
      <c r="H345" s="163">
        <f t="shared" si="27"/>
        <v>33</v>
      </c>
      <c r="I345" s="178" t="s">
        <v>230</v>
      </c>
      <c r="J345" s="178" t="s">
        <v>3</v>
      </c>
      <c r="K345" s="176" t="s">
        <v>1175</v>
      </c>
      <c r="L345" s="179">
        <v>3926909790</v>
      </c>
      <c r="M345" s="178" t="s">
        <v>682</v>
      </c>
      <c r="N345" s="179">
        <v>103</v>
      </c>
      <c r="O345" s="300" t="s">
        <v>1753</v>
      </c>
      <c r="P345" s="200"/>
      <c r="Q345" s="178" t="s">
        <v>608</v>
      </c>
      <c r="R345" s="280"/>
      <c r="S345" s="202">
        <v>871733209655</v>
      </c>
    </row>
    <row r="346" spans="1:19" ht="16.5" x14ac:dyDescent="0.2">
      <c r="A346" s="140"/>
      <c r="B346" s="294" t="s">
        <v>2123</v>
      </c>
      <c r="C346" s="176" t="s">
        <v>2124</v>
      </c>
      <c r="D346" s="200" t="s">
        <v>2125</v>
      </c>
      <c r="E346" s="299" t="s">
        <v>2126</v>
      </c>
      <c r="F346" s="215" t="s">
        <v>699</v>
      </c>
      <c r="G346" s="163">
        <v>13.15</v>
      </c>
      <c r="H346" s="163">
        <f t="shared" si="27"/>
        <v>63</v>
      </c>
      <c r="I346" s="178" t="s">
        <v>230</v>
      </c>
      <c r="J346" s="178" t="s">
        <v>3</v>
      </c>
      <c r="K346" s="299" t="s">
        <v>1175</v>
      </c>
      <c r="L346" s="297">
        <v>3919101990</v>
      </c>
      <c r="M346" s="280" t="s">
        <v>682</v>
      </c>
      <c r="N346" s="179">
        <v>22</v>
      </c>
      <c r="O346" s="300" t="s">
        <v>2127</v>
      </c>
      <c r="P346" s="485" t="s">
        <v>2128</v>
      </c>
      <c r="Q346" s="280" t="s">
        <v>608</v>
      </c>
      <c r="R346" s="280"/>
      <c r="S346" s="202">
        <v>8717332003501</v>
      </c>
    </row>
    <row r="347" spans="1:19" x14ac:dyDescent="0.2">
      <c r="A347" s="140"/>
      <c r="B347" s="294" t="s">
        <v>2129</v>
      </c>
      <c r="C347" s="176" t="s">
        <v>1033</v>
      </c>
      <c r="D347" s="200" t="s">
        <v>1034</v>
      </c>
      <c r="E347" s="299" t="s">
        <v>2130</v>
      </c>
      <c r="F347" s="215" t="s">
        <v>699</v>
      </c>
      <c r="G347" s="163">
        <v>28.87</v>
      </c>
      <c r="H347" s="163">
        <f t="shared" si="27"/>
        <v>139</v>
      </c>
      <c r="I347" s="178" t="s">
        <v>230</v>
      </c>
      <c r="J347" s="178" t="s">
        <v>3</v>
      </c>
      <c r="K347" s="299" t="s">
        <v>1175</v>
      </c>
      <c r="L347" s="297">
        <v>3926909790</v>
      </c>
      <c r="M347" s="280" t="s">
        <v>639</v>
      </c>
      <c r="N347" s="179">
        <v>8</v>
      </c>
      <c r="O347" s="300" t="s">
        <v>2131</v>
      </c>
      <c r="P347" s="485" t="s">
        <v>2132</v>
      </c>
      <c r="Q347" s="280"/>
      <c r="R347" s="280"/>
      <c r="S347" s="202">
        <v>8717332324859</v>
      </c>
    </row>
    <row r="348" spans="1:19" x14ac:dyDescent="0.2">
      <c r="A348" s="140"/>
      <c r="B348" s="294" t="s">
        <v>2133</v>
      </c>
      <c r="C348" s="176" t="s">
        <v>2134</v>
      </c>
      <c r="D348" s="200" t="s">
        <v>2135</v>
      </c>
      <c r="E348" s="299" t="s">
        <v>2136</v>
      </c>
      <c r="F348" s="215" t="s">
        <v>699</v>
      </c>
      <c r="G348" s="163">
        <v>28.87</v>
      </c>
      <c r="H348" s="163">
        <f t="shared" si="27"/>
        <v>139</v>
      </c>
      <c r="I348" s="178" t="s">
        <v>230</v>
      </c>
      <c r="J348" s="178" t="s">
        <v>230</v>
      </c>
      <c r="K348" s="299" t="s">
        <v>1175</v>
      </c>
      <c r="L348" s="297">
        <v>3926909790</v>
      </c>
      <c r="M348" s="280" t="s">
        <v>639</v>
      </c>
      <c r="N348" s="179">
        <v>0</v>
      </c>
      <c r="O348" s="300" t="s">
        <v>2000</v>
      </c>
      <c r="P348" s="485" t="s">
        <v>2132</v>
      </c>
      <c r="Q348" s="280"/>
      <c r="R348" s="280"/>
      <c r="S348" s="202">
        <v>8717332324866</v>
      </c>
    </row>
    <row r="349" spans="1:19" x14ac:dyDescent="0.2">
      <c r="A349" s="140"/>
      <c r="B349" s="294" t="s">
        <v>2137</v>
      </c>
      <c r="C349" s="176" t="s">
        <v>2138</v>
      </c>
      <c r="D349" s="200" t="s">
        <v>2139</v>
      </c>
      <c r="E349" s="299" t="s">
        <v>2140</v>
      </c>
      <c r="F349" s="215" t="s">
        <v>699</v>
      </c>
      <c r="G349" s="163">
        <v>12.43</v>
      </c>
      <c r="H349" s="163">
        <f t="shared" si="27"/>
        <v>60</v>
      </c>
      <c r="I349" s="178" t="s">
        <v>230</v>
      </c>
      <c r="J349" s="178" t="s">
        <v>230</v>
      </c>
      <c r="K349" s="299" t="s">
        <v>1175</v>
      </c>
      <c r="L349" s="297">
        <v>3926909790</v>
      </c>
      <c r="M349" s="280" t="s">
        <v>639</v>
      </c>
      <c r="N349" s="179">
        <v>0</v>
      </c>
      <c r="O349" s="300" t="s">
        <v>1455</v>
      </c>
      <c r="P349" s="485"/>
      <c r="Q349" s="280"/>
      <c r="R349" s="280"/>
      <c r="S349" s="202" t="s">
        <v>2141</v>
      </c>
    </row>
    <row r="350" spans="1:19" x14ac:dyDescent="0.2">
      <c r="A350" s="140"/>
      <c r="B350" s="294" t="s">
        <v>2142</v>
      </c>
      <c r="C350" s="176" t="s">
        <v>1036</v>
      </c>
      <c r="D350" s="200" t="s">
        <v>1038</v>
      </c>
      <c r="E350" s="299" t="s">
        <v>2143</v>
      </c>
      <c r="F350" s="215" t="s">
        <v>699</v>
      </c>
      <c r="G350" s="163">
        <v>13.89</v>
      </c>
      <c r="H350" s="163">
        <f t="shared" si="27"/>
        <v>67</v>
      </c>
      <c r="I350" s="178" t="s">
        <v>230</v>
      </c>
      <c r="J350" s="178" t="s">
        <v>3</v>
      </c>
      <c r="K350" s="299" t="s">
        <v>1175</v>
      </c>
      <c r="L350" s="297">
        <v>7006009090</v>
      </c>
      <c r="M350" s="280" t="s">
        <v>639</v>
      </c>
      <c r="N350" s="179">
        <v>16</v>
      </c>
      <c r="O350" s="300" t="s">
        <v>1332</v>
      </c>
      <c r="P350" s="485" t="s">
        <v>2144</v>
      </c>
      <c r="Q350" s="280"/>
      <c r="R350" s="280"/>
      <c r="S350" s="202" t="s">
        <v>2145</v>
      </c>
    </row>
    <row r="351" spans="1:19" x14ac:dyDescent="0.2">
      <c r="A351" s="140"/>
      <c r="B351" s="294" t="s">
        <v>2146</v>
      </c>
      <c r="C351" s="176" t="s">
        <v>2147</v>
      </c>
      <c r="D351" s="200" t="s">
        <v>2148</v>
      </c>
      <c r="E351" s="299" t="s">
        <v>2149</v>
      </c>
      <c r="F351" s="215" t="s">
        <v>699</v>
      </c>
      <c r="G351" s="163">
        <v>12.43</v>
      </c>
      <c r="H351" s="163">
        <f t="shared" si="27"/>
        <v>60</v>
      </c>
      <c r="I351" s="178" t="s">
        <v>230</v>
      </c>
      <c r="J351" s="178" t="s">
        <v>230</v>
      </c>
      <c r="K351" s="299" t="s">
        <v>1175</v>
      </c>
      <c r="L351" s="297">
        <v>3926909790</v>
      </c>
      <c r="M351" s="280" t="s">
        <v>639</v>
      </c>
      <c r="N351" s="179">
        <v>0</v>
      </c>
      <c r="O351" s="300" t="s">
        <v>2150</v>
      </c>
      <c r="P351" s="485"/>
      <c r="Q351" s="280"/>
      <c r="R351" s="280"/>
      <c r="S351" s="202" t="s">
        <v>2151</v>
      </c>
    </row>
    <row r="352" spans="1:19" x14ac:dyDescent="0.2">
      <c r="A352" s="140"/>
      <c r="B352" s="294" t="s">
        <v>2152</v>
      </c>
      <c r="C352" s="176" t="s">
        <v>1040</v>
      </c>
      <c r="D352" s="200" t="s">
        <v>1044</v>
      </c>
      <c r="E352" s="299" t="s">
        <v>2153</v>
      </c>
      <c r="F352" s="215" t="s">
        <v>699</v>
      </c>
      <c r="G352" s="163">
        <v>1.19</v>
      </c>
      <c r="H352" s="163">
        <f t="shared" si="27"/>
        <v>6</v>
      </c>
      <c r="I352" s="178" t="s">
        <v>230</v>
      </c>
      <c r="J352" s="178" t="s">
        <v>3</v>
      </c>
      <c r="K352" s="299" t="s">
        <v>1175</v>
      </c>
      <c r="L352" s="297">
        <v>3926909790</v>
      </c>
      <c r="M352" s="280" t="s">
        <v>639</v>
      </c>
      <c r="N352" s="179">
        <v>440</v>
      </c>
      <c r="O352" s="300" t="s">
        <v>1378</v>
      </c>
      <c r="P352" s="485"/>
      <c r="Q352" s="280"/>
      <c r="R352" s="280"/>
      <c r="S352" s="202" t="s">
        <v>2154</v>
      </c>
    </row>
    <row r="353" spans="1:19" ht="16.5" x14ac:dyDescent="0.2">
      <c r="A353" s="140"/>
      <c r="B353" s="294" t="s">
        <v>2155</v>
      </c>
      <c r="C353" s="176" t="s">
        <v>1042</v>
      </c>
      <c r="D353" s="200" t="s">
        <v>1045</v>
      </c>
      <c r="E353" s="299" t="s">
        <v>2156</v>
      </c>
      <c r="F353" s="215" t="s">
        <v>699</v>
      </c>
      <c r="G353" s="163">
        <v>17.54</v>
      </c>
      <c r="H353" s="163">
        <f t="shared" si="27"/>
        <v>84</v>
      </c>
      <c r="I353" s="178" t="s">
        <v>230</v>
      </c>
      <c r="J353" s="178" t="s">
        <v>3</v>
      </c>
      <c r="K353" s="299" t="s">
        <v>1175</v>
      </c>
      <c r="L353" s="297">
        <v>3926909790</v>
      </c>
      <c r="M353" s="280" t="s">
        <v>639</v>
      </c>
      <c r="N353" s="179">
        <v>124</v>
      </c>
      <c r="O353" s="300" t="s">
        <v>1551</v>
      </c>
      <c r="P353" s="485" t="s">
        <v>2144</v>
      </c>
      <c r="Q353" s="280"/>
      <c r="R353" s="280"/>
      <c r="S353" s="202" t="s">
        <v>2157</v>
      </c>
    </row>
    <row r="354" spans="1:19" ht="13.5" thickBot="1" x14ac:dyDescent="0.25">
      <c r="A354" s="140"/>
      <c r="B354" s="173" t="s">
        <v>2158</v>
      </c>
      <c r="C354" s="173" t="s">
        <v>2159</v>
      </c>
      <c r="D354" s="175" t="s">
        <v>2160</v>
      </c>
      <c r="E354" s="198" t="s">
        <v>2161</v>
      </c>
      <c r="F354" s="177" t="s">
        <v>699</v>
      </c>
      <c r="G354" s="163">
        <v>26.31</v>
      </c>
      <c r="H354" s="163">
        <f t="shared" si="27"/>
        <v>126</v>
      </c>
      <c r="I354" s="216" t="s">
        <v>230</v>
      </c>
      <c r="J354" s="178" t="s">
        <v>230</v>
      </c>
      <c r="K354" s="198" t="s">
        <v>1175</v>
      </c>
      <c r="L354" s="179">
        <v>8309909090</v>
      </c>
      <c r="M354" s="216" t="s">
        <v>639</v>
      </c>
      <c r="N354" s="227">
        <v>0</v>
      </c>
      <c r="O354" s="514" t="s">
        <v>1774</v>
      </c>
      <c r="P354" s="495"/>
      <c r="Q354" s="216"/>
      <c r="R354" s="280"/>
      <c r="S354" s="202">
        <v>8717332325252</v>
      </c>
    </row>
    <row r="355" spans="1:19" ht="13.5" thickBot="1" x14ac:dyDescent="0.25">
      <c r="A355" s="140"/>
      <c r="B355" s="250" t="s">
        <v>2162</v>
      </c>
      <c r="C355" s="251"/>
      <c r="D355" s="251" t="s">
        <v>1188</v>
      </c>
      <c r="E355" s="251"/>
      <c r="F355" s="252"/>
      <c r="G355" s="253"/>
      <c r="H355" s="253"/>
      <c r="I355" s="274"/>
      <c r="J355" s="274"/>
      <c r="K355" s="251" t="s">
        <v>1188</v>
      </c>
      <c r="L355" s="274"/>
      <c r="M355" s="274"/>
      <c r="N355" s="274" t="s">
        <v>1188</v>
      </c>
      <c r="O355" s="254" t="s">
        <v>1188</v>
      </c>
      <c r="P355" s="476"/>
      <c r="Q355" s="254"/>
      <c r="R355" s="256"/>
      <c r="S355" s="482"/>
    </row>
    <row r="356" spans="1:19" x14ac:dyDescent="0.2">
      <c r="A356" s="140"/>
      <c r="B356" s="188" t="s">
        <v>2163</v>
      </c>
      <c r="C356" s="189"/>
      <c r="D356" s="190" t="s">
        <v>1188</v>
      </c>
      <c r="E356" s="189"/>
      <c r="F356" s="191"/>
      <c r="G356" s="192"/>
      <c r="H356" s="192"/>
      <c r="I356" s="193"/>
      <c r="J356" s="193"/>
      <c r="K356" s="189" t="s">
        <v>1188</v>
      </c>
      <c r="L356" s="193"/>
      <c r="M356" s="193"/>
      <c r="N356" s="193" t="s">
        <v>1188</v>
      </c>
      <c r="O356" s="275" t="s">
        <v>1188</v>
      </c>
      <c r="P356" s="444"/>
      <c r="Q356" s="195"/>
      <c r="R356" s="196"/>
      <c r="S356" s="474"/>
    </row>
    <row r="357" spans="1:19" x14ac:dyDescent="0.2">
      <c r="A357" s="140"/>
      <c r="B357" s="173" t="s">
        <v>2164</v>
      </c>
      <c r="C357" s="173" t="s">
        <v>2165</v>
      </c>
      <c r="D357" s="175" t="s">
        <v>2166</v>
      </c>
      <c r="E357" s="198" t="s">
        <v>2167</v>
      </c>
      <c r="F357" s="177" t="s">
        <v>699</v>
      </c>
      <c r="G357" s="163">
        <v>218.4</v>
      </c>
      <c r="H357" s="532">
        <f>ROUND(ROUND(G357*4.8,2),0)</f>
        <v>1048</v>
      </c>
      <c r="I357" s="216" t="s">
        <v>230</v>
      </c>
      <c r="J357" s="216" t="s">
        <v>3</v>
      </c>
      <c r="K357" s="198" t="s">
        <v>840</v>
      </c>
      <c r="L357" s="179">
        <v>8517620000</v>
      </c>
      <c r="M357" s="216" t="s">
        <v>639</v>
      </c>
      <c r="N357" s="227">
        <v>20</v>
      </c>
      <c r="O357" s="514" t="s">
        <v>2168</v>
      </c>
      <c r="P357" s="495"/>
      <c r="Q357" s="216"/>
      <c r="R357" s="272"/>
      <c r="S357" s="202">
        <v>8717332288403</v>
      </c>
    </row>
    <row r="358" spans="1:19" x14ac:dyDescent="0.2">
      <c r="A358" s="140"/>
      <c r="B358" s="173" t="s">
        <v>2169</v>
      </c>
      <c r="C358" s="173" t="s">
        <v>2170</v>
      </c>
      <c r="D358" s="175" t="s">
        <v>2171</v>
      </c>
      <c r="E358" s="198" t="s">
        <v>2172</v>
      </c>
      <c r="F358" s="177" t="s">
        <v>699</v>
      </c>
      <c r="G358" s="163">
        <v>103.81</v>
      </c>
      <c r="H358" s="532">
        <f t="shared" ref="H358:H379" si="28">ROUND(ROUND(G358*4.8,2),0)</f>
        <v>498</v>
      </c>
      <c r="I358" s="216" t="s">
        <v>230</v>
      </c>
      <c r="J358" s="216" t="s">
        <v>3</v>
      </c>
      <c r="K358" s="198" t="s">
        <v>840</v>
      </c>
      <c r="L358" s="179">
        <v>8517620000</v>
      </c>
      <c r="M358" s="216" t="s">
        <v>639</v>
      </c>
      <c r="N358" s="227">
        <v>532</v>
      </c>
      <c r="O358" s="514" t="s">
        <v>2173</v>
      </c>
      <c r="P358" s="495"/>
      <c r="Q358" s="216"/>
      <c r="R358" s="272"/>
      <c r="S358" s="202">
        <v>8717332288427</v>
      </c>
    </row>
    <row r="359" spans="1:19" x14ac:dyDescent="0.2">
      <c r="A359" s="140"/>
      <c r="B359" s="173" t="s">
        <v>2174</v>
      </c>
      <c r="C359" s="173" t="s">
        <v>2175</v>
      </c>
      <c r="D359" s="175" t="s">
        <v>2176</v>
      </c>
      <c r="E359" s="198" t="s">
        <v>2177</v>
      </c>
      <c r="F359" s="177" t="s">
        <v>699</v>
      </c>
      <c r="G359" s="163">
        <v>128.24</v>
      </c>
      <c r="H359" s="532">
        <f t="shared" si="28"/>
        <v>616</v>
      </c>
      <c r="I359" s="216" t="s">
        <v>230</v>
      </c>
      <c r="J359" s="216" t="s">
        <v>3</v>
      </c>
      <c r="K359" s="198" t="s">
        <v>840</v>
      </c>
      <c r="L359" s="179">
        <v>8517620000</v>
      </c>
      <c r="M359" s="216" t="s">
        <v>639</v>
      </c>
      <c r="N359" s="227">
        <v>122</v>
      </c>
      <c r="O359" s="514" t="s">
        <v>2178</v>
      </c>
      <c r="P359" s="495"/>
      <c r="Q359" s="216"/>
      <c r="R359" s="272"/>
      <c r="S359" s="202">
        <v>8717332288410</v>
      </c>
    </row>
    <row r="360" spans="1:19" ht="16.5" x14ac:dyDescent="0.2">
      <c r="A360" s="140"/>
      <c r="B360" s="173" t="s">
        <v>2179</v>
      </c>
      <c r="C360" s="173" t="s">
        <v>311</v>
      </c>
      <c r="D360" s="175" t="s">
        <v>310</v>
      </c>
      <c r="E360" s="198" t="s">
        <v>2180</v>
      </c>
      <c r="F360" s="177" t="s">
        <v>699</v>
      </c>
      <c r="G360" s="163">
        <v>186.04</v>
      </c>
      <c r="H360" s="532">
        <f t="shared" si="28"/>
        <v>893</v>
      </c>
      <c r="I360" s="216" t="s">
        <v>230</v>
      </c>
      <c r="J360" s="216" t="s">
        <v>3</v>
      </c>
      <c r="K360" s="198" t="s">
        <v>840</v>
      </c>
      <c r="L360" s="179">
        <v>8536501999</v>
      </c>
      <c r="M360" s="216" t="s">
        <v>639</v>
      </c>
      <c r="N360" s="227">
        <v>169</v>
      </c>
      <c r="O360" s="514" t="s">
        <v>1183</v>
      </c>
      <c r="P360" s="495"/>
      <c r="Q360" s="216"/>
      <c r="R360" s="272"/>
      <c r="S360" s="202">
        <v>8717332349562</v>
      </c>
    </row>
    <row r="361" spans="1:19" x14ac:dyDescent="0.2">
      <c r="A361" s="140"/>
      <c r="B361" s="173" t="s">
        <v>2181</v>
      </c>
      <c r="C361" s="173" t="s">
        <v>305</v>
      </c>
      <c r="D361" s="175" t="s">
        <v>304</v>
      </c>
      <c r="E361" s="198" t="s">
        <v>2182</v>
      </c>
      <c r="F361" s="177" t="s">
        <v>699</v>
      </c>
      <c r="G361" s="163">
        <v>274.22000000000003</v>
      </c>
      <c r="H361" s="532">
        <f t="shared" si="28"/>
        <v>1316</v>
      </c>
      <c r="I361" s="216" t="s">
        <v>230</v>
      </c>
      <c r="J361" s="227">
        <v>1</v>
      </c>
      <c r="K361" s="198" t="s">
        <v>840</v>
      </c>
      <c r="L361" s="179">
        <v>8517620000</v>
      </c>
      <c r="M361" s="216" t="s">
        <v>639</v>
      </c>
      <c r="N361" s="227">
        <v>355</v>
      </c>
      <c r="O361" s="514" t="s">
        <v>2183</v>
      </c>
      <c r="P361" s="495"/>
      <c r="Q361" s="216"/>
      <c r="R361" s="272"/>
      <c r="S361" s="202">
        <v>8717332288359</v>
      </c>
    </row>
    <row r="362" spans="1:19" x14ac:dyDescent="0.2">
      <c r="A362" s="140"/>
      <c r="B362" s="173" t="s">
        <v>2184</v>
      </c>
      <c r="C362" s="173" t="s">
        <v>308</v>
      </c>
      <c r="D362" s="175" t="s">
        <v>307</v>
      </c>
      <c r="E362" s="198" t="s">
        <v>2185</v>
      </c>
      <c r="F362" s="177" t="s">
        <v>699</v>
      </c>
      <c r="G362" s="163">
        <v>218.4</v>
      </c>
      <c r="H362" s="532">
        <f t="shared" si="28"/>
        <v>1048</v>
      </c>
      <c r="I362" s="216" t="s">
        <v>230</v>
      </c>
      <c r="J362" s="227">
        <v>1</v>
      </c>
      <c r="K362" s="198" t="s">
        <v>840</v>
      </c>
      <c r="L362" s="179">
        <v>8517620000</v>
      </c>
      <c r="M362" s="216" t="s">
        <v>639</v>
      </c>
      <c r="N362" s="227">
        <v>498</v>
      </c>
      <c r="O362" s="514" t="s">
        <v>1840</v>
      </c>
      <c r="P362" s="495"/>
      <c r="Q362" s="216"/>
      <c r="R362" s="272"/>
      <c r="S362" s="202">
        <v>8717332288373</v>
      </c>
    </row>
    <row r="363" spans="1:19" x14ac:dyDescent="0.2">
      <c r="A363" s="140"/>
      <c r="B363" s="173" t="s">
        <v>2186</v>
      </c>
      <c r="C363" s="173" t="s">
        <v>280</v>
      </c>
      <c r="D363" s="175" t="s">
        <v>279</v>
      </c>
      <c r="E363" s="198" t="s">
        <v>2187</v>
      </c>
      <c r="F363" s="177" t="s">
        <v>699</v>
      </c>
      <c r="G363" s="163">
        <v>207.59</v>
      </c>
      <c r="H363" s="532">
        <f t="shared" si="28"/>
        <v>996</v>
      </c>
      <c r="I363" s="216" t="s">
        <v>230</v>
      </c>
      <c r="J363" s="227">
        <v>1</v>
      </c>
      <c r="K363" s="198" t="s">
        <v>840</v>
      </c>
      <c r="L363" s="179">
        <v>8517620000</v>
      </c>
      <c r="M363" s="216" t="s">
        <v>639</v>
      </c>
      <c r="N363" s="227">
        <v>256</v>
      </c>
      <c r="O363" s="514" t="s">
        <v>2188</v>
      </c>
      <c r="P363" s="495"/>
      <c r="Q363" s="216" t="s">
        <v>1144</v>
      </c>
      <c r="R363" s="272"/>
      <c r="S363" s="202">
        <v>8717332099207</v>
      </c>
    </row>
    <row r="364" spans="1:19" x14ac:dyDescent="0.2">
      <c r="A364" s="140"/>
      <c r="B364" s="173" t="s">
        <v>2189</v>
      </c>
      <c r="C364" s="173" t="s">
        <v>282</v>
      </c>
      <c r="D364" s="175" t="s">
        <v>281</v>
      </c>
      <c r="E364" s="198" t="s">
        <v>2190</v>
      </c>
      <c r="F364" s="177" t="s">
        <v>699</v>
      </c>
      <c r="G364" s="163">
        <v>190.73</v>
      </c>
      <c r="H364" s="532">
        <f t="shared" si="28"/>
        <v>916</v>
      </c>
      <c r="I364" s="216" t="s">
        <v>230</v>
      </c>
      <c r="J364" s="216" t="s">
        <v>3</v>
      </c>
      <c r="K364" s="198" t="s">
        <v>840</v>
      </c>
      <c r="L364" s="179">
        <v>8517620000</v>
      </c>
      <c r="M364" s="216" t="s">
        <v>639</v>
      </c>
      <c r="N364" s="227">
        <v>26</v>
      </c>
      <c r="O364" s="514" t="s">
        <v>2191</v>
      </c>
      <c r="P364" s="495"/>
      <c r="Q364" s="216" t="s">
        <v>1144</v>
      </c>
      <c r="R364" s="272"/>
      <c r="S364" s="202">
        <v>8717332099221</v>
      </c>
    </row>
    <row r="365" spans="1:19" ht="16.5" x14ac:dyDescent="0.2">
      <c r="A365" s="140"/>
      <c r="B365" s="173" t="s">
        <v>2192</v>
      </c>
      <c r="C365" s="173" t="s">
        <v>284</v>
      </c>
      <c r="D365" s="175" t="s">
        <v>283</v>
      </c>
      <c r="E365" s="198" t="s">
        <v>2193</v>
      </c>
      <c r="F365" s="177" t="s">
        <v>699</v>
      </c>
      <c r="G365" s="163">
        <v>195.17</v>
      </c>
      <c r="H365" s="532">
        <f t="shared" si="28"/>
        <v>937</v>
      </c>
      <c r="I365" s="216" t="s">
        <v>230</v>
      </c>
      <c r="J365" s="227">
        <v>1</v>
      </c>
      <c r="K365" s="198" t="s">
        <v>840</v>
      </c>
      <c r="L365" s="179">
        <v>8517620000</v>
      </c>
      <c r="M365" s="216" t="s">
        <v>639</v>
      </c>
      <c r="N365" s="227">
        <v>295</v>
      </c>
      <c r="O365" s="514" t="s">
        <v>2194</v>
      </c>
      <c r="P365" s="495"/>
      <c r="Q365" s="216" t="s">
        <v>1144</v>
      </c>
      <c r="R365" s="272"/>
      <c r="S365" s="202">
        <v>8717332099238</v>
      </c>
    </row>
    <row r="366" spans="1:19" ht="16.5" x14ac:dyDescent="0.2">
      <c r="A366" s="140"/>
      <c r="B366" s="173" t="s">
        <v>2195</v>
      </c>
      <c r="C366" s="173" t="s">
        <v>286</v>
      </c>
      <c r="D366" s="175" t="s">
        <v>285</v>
      </c>
      <c r="E366" s="198" t="s">
        <v>2196</v>
      </c>
      <c r="F366" s="177" t="s">
        <v>699</v>
      </c>
      <c r="G366" s="163">
        <v>177.41</v>
      </c>
      <c r="H366" s="532">
        <f t="shared" si="28"/>
        <v>852</v>
      </c>
      <c r="I366" s="216" t="s">
        <v>230</v>
      </c>
      <c r="J366" s="216" t="s">
        <v>3</v>
      </c>
      <c r="K366" s="198" t="s">
        <v>840</v>
      </c>
      <c r="L366" s="179">
        <v>8517620000</v>
      </c>
      <c r="M366" s="216" t="s">
        <v>639</v>
      </c>
      <c r="N366" s="227">
        <v>108</v>
      </c>
      <c r="O366" s="514" t="s">
        <v>2197</v>
      </c>
      <c r="P366" s="495"/>
      <c r="Q366" s="216" t="s">
        <v>1144</v>
      </c>
      <c r="R366" s="272"/>
      <c r="S366" s="202">
        <v>8717332099252</v>
      </c>
    </row>
    <row r="367" spans="1:19" x14ac:dyDescent="0.2">
      <c r="A367" s="140"/>
      <c r="B367" s="173" t="s">
        <v>2198</v>
      </c>
      <c r="C367" s="173" t="s">
        <v>301</v>
      </c>
      <c r="D367" s="175" t="s">
        <v>300</v>
      </c>
      <c r="E367" s="198" t="s">
        <v>2199</v>
      </c>
      <c r="F367" s="177" t="s">
        <v>699</v>
      </c>
      <c r="G367" s="163">
        <v>177.41</v>
      </c>
      <c r="H367" s="532">
        <f t="shared" si="28"/>
        <v>852</v>
      </c>
      <c r="I367" s="216" t="s">
        <v>230</v>
      </c>
      <c r="J367" s="227">
        <v>1</v>
      </c>
      <c r="K367" s="198" t="s">
        <v>840</v>
      </c>
      <c r="L367" s="179">
        <v>8517620000</v>
      </c>
      <c r="M367" s="216" t="s">
        <v>639</v>
      </c>
      <c r="N367" s="227">
        <v>187</v>
      </c>
      <c r="O367" s="514" t="s">
        <v>2200</v>
      </c>
      <c r="P367" s="495"/>
      <c r="Q367" s="216"/>
      <c r="R367" s="272"/>
      <c r="S367" s="202">
        <v>8717332250257</v>
      </c>
    </row>
    <row r="368" spans="1:19" x14ac:dyDescent="0.2">
      <c r="A368" s="140"/>
      <c r="B368" s="173" t="s">
        <v>2201</v>
      </c>
      <c r="C368" s="173" t="s">
        <v>303</v>
      </c>
      <c r="D368" s="175" t="s">
        <v>302</v>
      </c>
      <c r="E368" s="198" t="s">
        <v>2202</v>
      </c>
      <c r="F368" s="177" t="s">
        <v>699</v>
      </c>
      <c r="G368" s="163">
        <v>170.32</v>
      </c>
      <c r="H368" s="532">
        <f t="shared" si="28"/>
        <v>818</v>
      </c>
      <c r="I368" s="216" t="s">
        <v>230</v>
      </c>
      <c r="J368" s="216" t="s">
        <v>3</v>
      </c>
      <c r="K368" s="198" t="s">
        <v>840</v>
      </c>
      <c r="L368" s="179">
        <v>8517620000</v>
      </c>
      <c r="M368" s="216" t="s">
        <v>639</v>
      </c>
      <c r="N368" s="227">
        <v>64</v>
      </c>
      <c r="O368" s="514" t="s">
        <v>2203</v>
      </c>
      <c r="P368" s="495"/>
      <c r="Q368" s="216"/>
      <c r="R368" s="272"/>
      <c r="S368" s="202">
        <v>8717332250264</v>
      </c>
    </row>
    <row r="369" spans="1:19" x14ac:dyDescent="0.2">
      <c r="A369" s="140"/>
      <c r="B369" s="173" t="s">
        <v>2204</v>
      </c>
      <c r="C369" s="173" t="s">
        <v>288</v>
      </c>
      <c r="D369" s="175" t="s">
        <v>287</v>
      </c>
      <c r="E369" s="198" t="s">
        <v>2205</v>
      </c>
      <c r="F369" s="177" t="s">
        <v>699</v>
      </c>
      <c r="G369" s="163">
        <v>84.06</v>
      </c>
      <c r="H369" s="532">
        <f t="shared" si="28"/>
        <v>403</v>
      </c>
      <c r="I369" s="216" t="s">
        <v>230</v>
      </c>
      <c r="J369" s="216" t="s">
        <v>3</v>
      </c>
      <c r="K369" s="198" t="s">
        <v>1175</v>
      </c>
      <c r="L369" s="179">
        <v>8517620000</v>
      </c>
      <c r="M369" s="216" t="s">
        <v>639</v>
      </c>
      <c r="N369" s="227">
        <v>16</v>
      </c>
      <c r="O369" s="514" t="s">
        <v>2206</v>
      </c>
      <c r="P369" s="495"/>
      <c r="Q369" s="216" t="s">
        <v>1144</v>
      </c>
      <c r="R369" s="272"/>
      <c r="S369" s="202">
        <v>8717332256020</v>
      </c>
    </row>
    <row r="370" spans="1:19" x14ac:dyDescent="0.2">
      <c r="A370" s="140"/>
      <c r="B370" s="173" t="s">
        <v>2207</v>
      </c>
      <c r="C370" s="173" t="s">
        <v>291</v>
      </c>
      <c r="D370" s="175" t="s">
        <v>290</v>
      </c>
      <c r="E370" s="198" t="s">
        <v>2208</v>
      </c>
      <c r="F370" s="177" t="s">
        <v>699</v>
      </c>
      <c r="G370" s="163">
        <v>106.9</v>
      </c>
      <c r="H370" s="532">
        <f t="shared" si="28"/>
        <v>513</v>
      </c>
      <c r="I370" s="216" t="s">
        <v>230</v>
      </c>
      <c r="J370" s="216" t="s">
        <v>3</v>
      </c>
      <c r="K370" s="198" t="s">
        <v>840</v>
      </c>
      <c r="L370" s="179">
        <v>8517620000</v>
      </c>
      <c r="M370" s="216" t="s">
        <v>639</v>
      </c>
      <c r="N370" s="227">
        <v>34</v>
      </c>
      <c r="O370" s="514" t="s">
        <v>1461</v>
      </c>
      <c r="P370" s="495"/>
      <c r="Q370" s="216" t="s">
        <v>1144</v>
      </c>
      <c r="R370" s="272"/>
      <c r="S370" s="202">
        <v>8717332250295</v>
      </c>
    </row>
    <row r="371" spans="1:19" x14ac:dyDescent="0.2">
      <c r="A371" s="140"/>
      <c r="B371" s="173" t="s">
        <v>2209</v>
      </c>
      <c r="C371" s="173" t="s">
        <v>293</v>
      </c>
      <c r="D371" s="175" t="s">
        <v>292</v>
      </c>
      <c r="E371" s="198" t="s">
        <v>2210</v>
      </c>
      <c r="F371" s="177" t="s">
        <v>699</v>
      </c>
      <c r="G371" s="163">
        <v>103.81</v>
      </c>
      <c r="H371" s="532">
        <f t="shared" si="28"/>
        <v>498</v>
      </c>
      <c r="I371" s="216" t="s">
        <v>230</v>
      </c>
      <c r="J371" s="216" t="s">
        <v>3</v>
      </c>
      <c r="K371" s="198" t="s">
        <v>840</v>
      </c>
      <c r="L371" s="179">
        <v>8517620000</v>
      </c>
      <c r="M371" s="216" t="s">
        <v>639</v>
      </c>
      <c r="N371" s="227">
        <v>243</v>
      </c>
      <c r="O371" s="514" t="s">
        <v>1551</v>
      </c>
      <c r="P371" s="495"/>
      <c r="Q371" s="216" t="s">
        <v>1144</v>
      </c>
      <c r="R371" s="272"/>
      <c r="S371" s="202">
        <v>8717332250301</v>
      </c>
    </row>
    <row r="372" spans="1:19" x14ac:dyDescent="0.2">
      <c r="A372" s="140"/>
      <c r="B372" s="173" t="s">
        <v>2211</v>
      </c>
      <c r="C372" s="173" t="s">
        <v>295</v>
      </c>
      <c r="D372" s="175" t="s">
        <v>294</v>
      </c>
      <c r="E372" s="198" t="s">
        <v>2212</v>
      </c>
      <c r="F372" s="177" t="s">
        <v>699</v>
      </c>
      <c r="G372" s="163">
        <v>128.24</v>
      </c>
      <c r="H372" s="532">
        <f t="shared" si="28"/>
        <v>616</v>
      </c>
      <c r="I372" s="216" t="s">
        <v>230</v>
      </c>
      <c r="J372" s="216" t="s">
        <v>3</v>
      </c>
      <c r="K372" s="198" t="s">
        <v>840</v>
      </c>
      <c r="L372" s="179">
        <v>8517620000</v>
      </c>
      <c r="M372" s="216" t="s">
        <v>639</v>
      </c>
      <c r="N372" s="227">
        <v>157</v>
      </c>
      <c r="O372" s="514" t="s">
        <v>1150</v>
      </c>
      <c r="P372" s="495"/>
      <c r="Q372" s="216" t="s">
        <v>1144</v>
      </c>
      <c r="R372" s="272"/>
      <c r="S372" s="202">
        <v>8717332250318</v>
      </c>
    </row>
    <row r="373" spans="1:19" x14ac:dyDescent="0.2">
      <c r="A373" s="140"/>
      <c r="B373" s="173" t="s">
        <v>2213</v>
      </c>
      <c r="C373" s="173" t="s">
        <v>297</v>
      </c>
      <c r="D373" s="175" t="s">
        <v>296</v>
      </c>
      <c r="E373" s="198" t="s">
        <v>2214</v>
      </c>
      <c r="F373" s="177" t="s">
        <v>699</v>
      </c>
      <c r="G373" s="163">
        <v>103.81</v>
      </c>
      <c r="H373" s="532">
        <f t="shared" si="28"/>
        <v>498</v>
      </c>
      <c r="I373" s="216" t="s">
        <v>230</v>
      </c>
      <c r="J373" s="216" t="s">
        <v>3</v>
      </c>
      <c r="K373" s="198" t="s">
        <v>840</v>
      </c>
      <c r="L373" s="179">
        <v>8517620000</v>
      </c>
      <c r="M373" s="216" t="s">
        <v>639</v>
      </c>
      <c r="N373" s="227">
        <v>582</v>
      </c>
      <c r="O373" s="514" t="s">
        <v>2215</v>
      </c>
      <c r="P373" s="495"/>
      <c r="Q373" s="216" t="s">
        <v>1144</v>
      </c>
      <c r="R373" s="272"/>
      <c r="S373" s="202">
        <v>8717332250400</v>
      </c>
    </row>
    <row r="374" spans="1:19" x14ac:dyDescent="0.2">
      <c r="A374" s="140"/>
      <c r="B374" s="173" t="s">
        <v>2216</v>
      </c>
      <c r="C374" s="173" t="s">
        <v>299</v>
      </c>
      <c r="D374" s="175" t="s">
        <v>298</v>
      </c>
      <c r="E374" s="198" t="s">
        <v>2217</v>
      </c>
      <c r="F374" s="177" t="s">
        <v>699</v>
      </c>
      <c r="G374" s="163">
        <v>128.24</v>
      </c>
      <c r="H374" s="532">
        <f t="shared" si="28"/>
        <v>616</v>
      </c>
      <c r="I374" s="216" t="s">
        <v>230</v>
      </c>
      <c r="J374" s="216" t="s">
        <v>3</v>
      </c>
      <c r="K374" s="198" t="s">
        <v>840</v>
      </c>
      <c r="L374" s="179">
        <v>8517620000</v>
      </c>
      <c r="M374" s="216" t="s">
        <v>639</v>
      </c>
      <c r="N374" s="227">
        <v>203</v>
      </c>
      <c r="O374" s="514" t="s">
        <v>2218</v>
      </c>
      <c r="P374" s="495"/>
      <c r="Q374" s="216" t="s">
        <v>1144</v>
      </c>
      <c r="R374" s="272"/>
      <c r="S374" s="202">
        <v>8717332250417</v>
      </c>
    </row>
    <row r="375" spans="1:19" x14ac:dyDescent="0.2">
      <c r="A375" s="140"/>
      <c r="B375" s="173" t="s">
        <v>2219</v>
      </c>
      <c r="C375" s="173" t="s">
        <v>313</v>
      </c>
      <c r="D375" s="175" t="s">
        <v>312</v>
      </c>
      <c r="E375" s="198" t="s">
        <v>2220</v>
      </c>
      <c r="F375" s="177" t="s">
        <v>699</v>
      </c>
      <c r="G375" s="163">
        <v>7.1</v>
      </c>
      <c r="H375" s="532">
        <f t="shared" si="28"/>
        <v>34</v>
      </c>
      <c r="I375" s="216" t="s">
        <v>230</v>
      </c>
      <c r="J375" s="216" t="s">
        <v>3</v>
      </c>
      <c r="K375" s="198" t="s">
        <v>1175</v>
      </c>
      <c r="L375" s="179">
        <v>3926909790</v>
      </c>
      <c r="M375" s="216" t="s">
        <v>639</v>
      </c>
      <c r="N375" s="227">
        <v>39</v>
      </c>
      <c r="O375" s="514" t="s">
        <v>2221</v>
      </c>
      <c r="P375" s="495"/>
      <c r="Q375" s="216" t="s">
        <v>608</v>
      </c>
      <c r="R375" s="272"/>
      <c r="S375" s="202">
        <v>8717332250424</v>
      </c>
    </row>
    <row r="376" spans="1:19" x14ac:dyDescent="0.2">
      <c r="A376" s="140"/>
      <c r="B376" s="173" t="s">
        <v>2222</v>
      </c>
      <c r="C376" s="173" t="s">
        <v>316</v>
      </c>
      <c r="D376" s="175" t="s">
        <v>315</v>
      </c>
      <c r="E376" s="198" t="s">
        <v>2223</v>
      </c>
      <c r="F376" s="177" t="s">
        <v>699</v>
      </c>
      <c r="G376" s="163">
        <v>21.3</v>
      </c>
      <c r="H376" s="532">
        <f t="shared" si="28"/>
        <v>102</v>
      </c>
      <c r="I376" s="216" t="s">
        <v>230</v>
      </c>
      <c r="J376" s="227">
        <v>1</v>
      </c>
      <c r="K376" s="198" t="s">
        <v>1175</v>
      </c>
      <c r="L376" s="179">
        <v>3926909790</v>
      </c>
      <c r="M376" s="216" t="s">
        <v>639</v>
      </c>
      <c r="N376" s="227">
        <v>375</v>
      </c>
      <c r="O376" s="514" t="s">
        <v>1346</v>
      </c>
      <c r="P376" s="495"/>
      <c r="Q376" s="216" t="s">
        <v>608</v>
      </c>
      <c r="R376" s="272"/>
      <c r="S376" s="202">
        <v>8717332264636</v>
      </c>
    </row>
    <row r="377" spans="1:19" x14ac:dyDescent="0.2">
      <c r="A377" s="140"/>
      <c r="B377" s="173" t="s">
        <v>2224</v>
      </c>
      <c r="C377" s="173" t="s">
        <v>317</v>
      </c>
      <c r="D377" s="175" t="s">
        <v>318</v>
      </c>
      <c r="E377" s="198" t="s">
        <v>2225</v>
      </c>
      <c r="F377" s="177" t="s">
        <v>699</v>
      </c>
      <c r="G377" s="163">
        <v>82.67</v>
      </c>
      <c r="H377" s="532">
        <f t="shared" si="28"/>
        <v>397</v>
      </c>
      <c r="I377" s="216" t="s">
        <v>230</v>
      </c>
      <c r="J377" s="216" t="s">
        <v>3</v>
      </c>
      <c r="K377" s="198" t="s">
        <v>1175</v>
      </c>
      <c r="L377" s="179">
        <v>8537109199</v>
      </c>
      <c r="M377" s="216" t="s">
        <v>639</v>
      </c>
      <c r="N377" s="227">
        <v>2</v>
      </c>
      <c r="O377" s="514" t="s">
        <v>1786</v>
      </c>
      <c r="P377" s="495"/>
      <c r="Q377" s="216"/>
      <c r="R377" s="272"/>
      <c r="S377" s="202">
        <v>8717332381395</v>
      </c>
    </row>
    <row r="378" spans="1:19" x14ac:dyDescent="0.2">
      <c r="A378" s="140"/>
      <c r="B378" s="173" t="s">
        <v>2226</v>
      </c>
      <c r="C378" s="173" t="s">
        <v>319</v>
      </c>
      <c r="D378" s="175" t="s">
        <v>320</v>
      </c>
      <c r="E378" s="198" t="s">
        <v>2227</v>
      </c>
      <c r="F378" s="177" t="s">
        <v>699</v>
      </c>
      <c r="G378" s="163">
        <v>165.36</v>
      </c>
      <c r="H378" s="532">
        <f t="shared" si="28"/>
        <v>794</v>
      </c>
      <c r="I378" s="216" t="s">
        <v>230</v>
      </c>
      <c r="J378" s="216" t="s">
        <v>3</v>
      </c>
      <c r="K378" s="198" t="s">
        <v>840</v>
      </c>
      <c r="L378" s="179">
        <v>8536501999</v>
      </c>
      <c r="M378" s="216" t="s">
        <v>639</v>
      </c>
      <c r="N378" s="227">
        <v>4</v>
      </c>
      <c r="O378" s="514" t="s">
        <v>1559</v>
      </c>
      <c r="P378" s="495"/>
      <c r="Q378" s="216" t="s">
        <v>1144</v>
      </c>
      <c r="R378" s="272"/>
      <c r="S378" s="202">
        <v>8717332361090</v>
      </c>
    </row>
    <row r="379" spans="1:19" ht="13.5" thickBot="1" x14ac:dyDescent="0.25">
      <c r="A379" s="140"/>
      <c r="B379" s="173" t="s">
        <v>2228</v>
      </c>
      <c r="C379" s="173" t="s">
        <v>321</v>
      </c>
      <c r="D379" s="175" t="s">
        <v>322</v>
      </c>
      <c r="E379" s="198" t="s">
        <v>2229</v>
      </c>
      <c r="F379" s="177" t="s">
        <v>699</v>
      </c>
      <c r="G379" s="163">
        <v>151.57</v>
      </c>
      <c r="H379" s="532">
        <f t="shared" si="28"/>
        <v>728</v>
      </c>
      <c r="I379" s="216" t="s">
        <v>230</v>
      </c>
      <c r="J379" s="216" t="s">
        <v>3</v>
      </c>
      <c r="K379" s="198" t="s">
        <v>840</v>
      </c>
      <c r="L379" s="179">
        <v>8536501999</v>
      </c>
      <c r="M379" s="216" t="s">
        <v>639</v>
      </c>
      <c r="N379" s="227">
        <v>0</v>
      </c>
      <c r="O379" s="514" t="s">
        <v>2230</v>
      </c>
      <c r="P379" s="495"/>
      <c r="Q379" s="216" t="s">
        <v>1144</v>
      </c>
      <c r="R379" s="272"/>
      <c r="S379" s="202">
        <v>8717332361106</v>
      </c>
    </row>
    <row r="380" spans="1:19" ht="13.5" thickBot="1" x14ac:dyDescent="0.25">
      <c r="A380" s="140"/>
      <c r="B380" s="250" t="s">
        <v>2231</v>
      </c>
      <c r="C380" s="251"/>
      <c r="D380" s="251" t="s">
        <v>1188</v>
      </c>
      <c r="E380" s="251"/>
      <c r="F380" s="252"/>
      <c r="G380" s="253"/>
      <c r="H380" s="253"/>
      <c r="I380" s="274"/>
      <c r="J380" s="274"/>
      <c r="K380" s="251" t="s">
        <v>1188</v>
      </c>
      <c r="L380" s="274"/>
      <c r="M380" s="274"/>
      <c r="N380" s="274" t="s">
        <v>1188</v>
      </c>
      <c r="O380" s="254" t="s">
        <v>1188</v>
      </c>
      <c r="P380" s="476"/>
      <c r="Q380" s="274"/>
      <c r="R380" s="274"/>
      <c r="S380" s="477"/>
    </row>
    <row r="381" spans="1:19" x14ac:dyDescent="0.2">
      <c r="A381" s="140"/>
      <c r="B381" s="257" t="s">
        <v>2232</v>
      </c>
      <c r="C381" s="258"/>
      <c r="D381" s="259" t="s">
        <v>1188</v>
      </c>
      <c r="E381" s="258"/>
      <c r="F381" s="260"/>
      <c r="G381" s="261"/>
      <c r="H381" s="261"/>
      <c r="I381" s="305"/>
      <c r="J381" s="305"/>
      <c r="K381" s="258" t="s">
        <v>1188</v>
      </c>
      <c r="L381" s="305"/>
      <c r="M381" s="305"/>
      <c r="N381" s="305" t="s">
        <v>1188</v>
      </c>
      <c r="O381" s="513" t="s">
        <v>1188</v>
      </c>
      <c r="P381" s="496"/>
      <c r="Q381" s="305"/>
      <c r="R381" s="305"/>
      <c r="S381" s="474"/>
    </row>
    <row r="382" spans="1:19" x14ac:dyDescent="0.2">
      <c r="A382" s="140"/>
      <c r="B382" s="294" t="s">
        <v>2720</v>
      </c>
      <c r="C382" s="176" t="s">
        <v>2233</v>
      </c>
      <c r="D382" s="200" t="s">
        <v>2234</v>
      </c>
      <c r="E382" s="299" t="s">
        <v>2235</v>
      </c>
      <c r="F382" s="215" t="s">
        <v>699</v>
      </c>
      <c r="G382" s="163">
        <v>374</v>
      </c>
      <c r="H382" s="532">
        <f>ROUND(ROUND(G382*4.8,2),0)</f>
        <v>1795</v>
      </c>
      <c r="I382" s="216" t="s">
        <v>230</v>
      </c>
      <c r="J382" s="178" t="s">
        <v>3</v>
      </c>
      <c r="K382" s="299" t="s">
        <v>1175</v>
      </c>
      <c r="L382" s="297" t="s">
        <v>2236</v>
      </c>
      <c r="M382" s="280" t="s">
        <v>682</v>
      </c>
      <c r="N382" s="179">
        <v>42</v>
      </c>
      <c r="O382" s="300" t="s">
        <v>2237</v>
      </c>
      <c r="P382" s="485" t="s">
        <v>2238</v>
      </c>
      <c r="Q382" s="280"/>
      <c r="R382" s="272"/>
      <c r="S382" s="202" t="s">
        <v>2239</v>
      </c>
    </row>
    <row r="383" spans="1:19" x14ac:dyDescent="0.2">
      <c r="A383" s="140"/>
      <c r="B383" s="294" t="s">
        <v>2721</v>
      </c>
      <c r="C383" s="176" t="s">
        <v>2240</v>
      </c>
      <c r="D383" s="200" t="s">
        <v>2241</v>
      </c>
      <c r="E383" s="299" t="s">
        <v>2242</v>
      </c>
      <c r="F383" s="215" t="s">
        <v>699</v>
      </c>
      <c r="G383" s="163">
        <v>374</v>
      </c>
      <c r="H383" s="532">
        <f t="shared" ref="H383:H388" si="29">ROUND(ROUND(G383*4.8,2),0)</f>
        <v>1795</v>
      </c>
      <c r="I383" s="216" t="s">
        <v>230</v>
      </c>
      <c r="J383" s="178" t="s">
        <v>3</v>
      </c>
      <c r="K383" s="299" t="s">
        <v>1175</v>
      </c>
      <c r="L383" s="297" t="s">
        <v>2236</v>
      </c>
      <c r="M383" s="280" t="s">
        <v>682</v>
      </c>
      <c r="N383" s="179">
        <v>60</v>
      </c>
      <c r="O383" s="300" t="s">
        <v>2237</v>
      </c>
      <c r="P383" s="485" t="s">
        <v>2238</v>
      </c>
      <c r="Q383" s="280"/>
      <c r="R383" s="272"/>
      <c r="S383" s="202" t="s">
        <v>2243</v>
      </c>
    </row>
    <row r="384" spans="1:19" x14ac:dyDescent="0.2">
      <c r="A384" s="140"/>
      <c r="B384" s="294" t="s">
        <v>2722</v>
      </c>
      <c r="C384" s="176" t="s">
        <v>2244</v>
      </c>
      <c r="D384" s="200" t="s">
        <v>2245</v>
      </c>
      <c r="E384" s="299" t="s">
        <v>2246</v>
      </c>
      <c r="F384" s="215" t="s">
        <v>699</v>
      </c>
      <c r="G384" s="163">
        <v>374</v>
      </c>
      <c r="H384" s="532">
        <f t="shared" si="29"/>
        <v>1795</v>
      </c>
      <c r="I384" s="216" t="s">
        <v>230</v>
      </c>
      <c r="J384" s="178" t="s">
        <v>3</v>
      </c>
      <c r="K384" s="299" t="s">
        <v>1175</v>
      </c>
      <c r="L384" s="297" t="s">
        <v>2236</v>
      </c>
      <c r="M384" s="280" t="s">
        <v>682</v>
      </c>
      <c r="N384" s="179">
        <v>39</v>
      </c>
      <c r="O384" s="300" t="s">
        <v>2237</v>
      </c>
      <c r="P384" s="485" t="s">
        <v>2247</v>
      </c>
      <c r="Q384" s="280"/>
      <c r="R384" s="272"/>
      <c r="S384" s="202" t="s">
        <v>2248</v>
      </c>
    </row>
    <row r="385" spans="1:19" x14ac:dyDescent="0.2">
      <c r="A385" s="140"/>
      <c r="B385" s="294" t="s">
        <v>2723</v>
      </c>
      <c r="C385" s="176" t="s">
        <v>1011</v>
      </c>
      <c r="D385" s="200" t="s">
        <v>1017</v>
      </c>
      <c r="E385" s="299" t="s">
        <v>2249</v>
      </c>
      <c r="F385" s="215" t="s">
        <v>699</v>
      </c>
      <c r="G385" s="163">
        <v>374</v>
      </c>
      <c r="H385" s="532">
        <f t="shared" si="29"/>
        <v>1795</v>
      </c>
      <c r="I385" s="216" t="s">
        <v>230</v>
      </c>
      <c r="J385" s="178" t="s">
        <v>3</v>
      </c>
      <c r="K385" s="299" t="s">
        <v>1175</v>
      </c>
      <c r="L385" s="297" t="s">
        <v>2236</v>
      </c>
      <c r="M385" s="280" t="s">
        <v>682</v>
      </c>
      <c r="N385" s="179">
        <v>37</v>
      </c>
      <c r="O385" s="300" t="s">
        <v>2237</v>
      </c>
      <c r="P385" s="485" t="s">
        <v>2247</v>
      </c>
      <c r="Q385" s="280"/>
      <c r="R385" s="272"/>
      <c r="S385" s="202" t="s">
        <v>2250</v>
      </c>
    </row>
    <row r="386" spans="1:19" x14ac:dyDescent="0.2">
      <c r="A386" s="140"/>
      <c r="B386" s="294" t="s">
        <v>2724</v>
      </c>
      <c r="C386" s="176" t="s">
        <v>1012</v>
      </c>
      <c r="D386" s="200" t="s">
        <v>1018</v>
      </c>
      <c r="E386" s="299" t="s">
        <v>2251</v>
      </c>
      <c r="F386" s="215" t="s">
        <v>699</v>
      </c>
      <c r="G386" s="163">
        <v>2687.34</v>
      </c>
      <c r="H386" s="532">
        <f t="shared" si="29"/>
        <v>12899</v>
      </c>
      <c r="I386" s="216" t="s">
        <v>230</v>
      </c>
      <c r="J386" s="178" t="s">
        <v>3</v>
      </c>
      <c r="K386" s="299" t="s">
        <v>1175</v>
      </c>
      <c r="L386" s="297" t="s">
        <v>2252</v>
      </c>
      <c r="M386" s="280" t="s">
        <v>682</v>
      </c>
      <c r="N386" s="179">
        <v>3</v>
      </c>
      <c r="O386" s="300" t="s">
        <v>2253</v>
      </c>
      <c r="P386" s="485" t="s">
        <v>2254</v>
      </c>
      <c r="Q386" s="280"/>
      <c r="R386" s="272"/>
      <c r="S386" s="202" t="s">
        <v>2255</v>
      </c>
    </row>
    <row r="387" spans="1:19" x14ac:dyDescent="0.2">
      <c r="A387" s="140"/>
      <c r="B387" s="294" t="s">
        <v>2725</v>
      </c>
      <c r="C387" s="176" t="s">
        <v>2256</v>
      </c>
      <c r="D387" s="200" t="s">
        <v>2257</v>
      </c>
      <c r="E387" s="299" t="s">
        <v>2258</v>
      </c>
      <c r="F387" s="215" t="s">
        <v>699</v>
      </c>
      <c r="G387" s="163">
        <v>120.59</v>
      </c>
      <c r="H387" s="532">
        <f t="shared" si="29"/>
        <v>579</v>
      </c>
      <c r="I387" s="216" t="s">
        <v>230</v>
      </c>
      <c r="J387" s="178" t="s">
        <v>3</v>
      </c>
      <c r="K387" s="299" t="s">
        <v>1175</v>
      </c>
      <c r="L387" s="297" t="s">
        <v>2259</v>
      </c>
      <c r="M387" s="280" t="s">
        <v>682</v>
      </c>
      <c r="N387" s="179">
        <v>20</v>
      </c>
      <c r="O387" s="300" t="s">
        <v>1599</v>
      </c>
      <c r="P387" s="485" t="s">
        <v>2260</v>
      </c>
      <c r="Q387" s="280"/>
      <c r="R387" s="272"/>
      <c r="S387" s="202" t="s">
        <v>2261</v>
      </c>
    </row>
    <row r="388" spans="1:19" ht="13.5" thickBot="1" x14ac:dyDescent="0.25">
      <c r="A388" s="140"/>
      <c r="B388" s="294" t="s">
        <v>2726</v>
      </c>
      <c r="C388" s="176" t="s">
        <v>2262</v>
      </c>
      <c r="D388" s="200" t="s">
        <v>2263</v>
      </c>
      <c r="E388" s="299" t="s">
        <v>2264</v>
      </c>
      <c r="F388" s="215" t="s">
        <v>699</v>
      </c>
      <c r="G388" s="163">
        <v>120.59</v>
      </c>
      <c r="H388" s="532">
        <f t="shared" si="29"/>
        <v>579</v>
      </c>
      <c r="I388" s="216" t="s">
        <v>230</v>
      </c>
      <c r="J388" s="178" t="s">
        <v>3</v>
      </c>
      <c r="K388" s="299" t="s">
        <v>1175</v>
      </c>
      <c r="L388" s="297" t="s">
        <v>2259</v>
      </c>
      <c r="M388" s="280" t="s">
        <v>682</v>
      </c>
      <c r="N388" s="179">
        <v>1</v>
      </c>
      <c r="O388" s="300" t="s">
        <v>1599</v>
      </c>
      <c r="P388" s="485" t="s">
        <v>2260</v>
      </c>
      <c r="Q388" s="280"/>
      <c r="R388" s="272"/>
      <c r="S388" s="202" t="s">
        <v>2265</v>
      </c>
    </row>
    <row r="389" spans="1:19" x14ac:dyDescent="0.2">
      <c r="A389" s="140"/>
      <c r="B389" s="257" t="s">
        <v>2266</v>
      </c>
      <c r="C389" s="258"/>
      <c r="D389" s="259" t="s">
        <v>1188</v>
      </c>
      <c r="E389" s="258"/>
      <c r="F389" s="260"/>
      <c r="G389" s="261"/>
      <c r="H389" s="261"/>
      <c r="I389" s="305"/>
      <c r="J389" s="305"/>
      <c r="K389" s="258" t="s">
        <v>1188</v>
      </c>
      <c r="L389" s="305"/>
      <c r="M389" s="305"/>
      <c r="N389" s="305" t="s">
        <v>1188</v>
      </c>
      <c r="O389" s="513" t="s">
        <v>1188</v>
      </c>
      <c r="P389" s="496"/>
      <c r="Q389" s="305"/>
      <c r="R389" s="305"/>
      <c r="S389" s="474"/>
    </row>
    <row r="390" spans="1:19" ht="16.5" x14ac:dyDescent="0.2">
      <c r="A390" s="140"/>
      <c r="B390" s="173" t="s">
        <v>2267</v>
      </c>
      <c r="C390" s="174" t="s">
        <v>345</v>
      </c>
      <c r="D390" s="175" t="s">
        <v>344</v>
      </c>
      <c r="E390" s="176" t="s">
        <v>2268</v>
      </c>
      <c r="F390" s="177" t="s">
        <v>699</v>
      </c>
      <c r="G390" s="163">
        <v>188.43</v>
      </c>
      <c r="H390" s="163">
        <f>ROUND(ROUND(G390*4.8,2),0)</f>
        <v>904</v>
      </c>
      <c r="I390" s="178" t="s">
        <v>230</v>
      </c>
      <c r="J390" s="178" t="s">
        <v>3</v>
      </c>
      <c r="K390" s="176" t="s">
        <v>1175</v>
      </c>
      <c r="L390" s="179">
        <v>8531103000</v>
      </c>
      <c r="M390" s="178" t="s">
        <v>639</v>
      </c>
      <c r="N390" s="179">
        <v>19</v>
      </c>
      <c r="O390" s="300" t="s">
        <v>2062</v>
      </c>
      <c r="P390" s="200" t="s">
        <v>2269</v>
      </c>
      <c r="Q390" s="178"/>
      <c r="R390" s="280"/>
      <c r="S390" s="202">
        <v>8717332880942</v>
      </c>
    </row>
    <row r="391" spans="1:19" ht="16.5" x14ac:dyDescent="0.2">
      <c r="A391" s="140"/>
      <c r="B391" s="173" t="s">
        <v>2270</v>
      </c>
      <c r="C391" s="174" t="s">
        <v>348</v>
      </c>
      <c r="D391" s="175" t="s">
        <v>347</v>
      </c>
      <c r="E391" s="176" t="s">
        <v>2271</v>
      </c>
      <c r="F391" s="177" t="s">
        <v>699</v>
      </c>
      <c r="G391" s="163">
        <v>188.43</v>
      </c>
      <c r="H391" s="163">
        <f t="shared" ref="H391:H415" si="30">ROUND(ROUND(G391*4.8,2),0)</f>
        <v>904</v>
      </c>
      <c r="I391" s="178" t="s">
        <v>230</v>
      </c>
      <c r="J391" s="178" t="s">
        <v>3</v>
      </c>
      <c r="K391" s="176" t="s">
        <v>1175</v>
      </c>
      <c r="L391" s="179">
        <v>8531103000</v>
      </c>
      <c r="M391" s="178" t="s">
        <v>639</v>
      </c>
      <c r="N391" s="179">
        <v>12</v>
      </c>
      <c r="O391" s="300" t="s">
        <v>2062</v>
      </c>
      <c r="P391" s="200" t="s">
        <v>2269</v>
      </c>
      <c r="Q391" s="178"/>
      <c r="R391" s="280"/>
      <c r="S391" s="202">
        <v>8717332880942</v>
      </c>
    </row>
    <row r="392" spans="1:19" x14ac:dyDescent="0.2">
      <c r="A392" s="140"/>
      <c r="B392" s="173" t="s">
        <v>2272</v>
      </c>
      <c r="C392" s="174" t="s">
        <v>354</v>
      </c>
      <c r="D392" s="175" t="s">
        <v>353</v>
      </c>
      <c r="E392" s="176" t="s">
        <v>2273</v>
      </c>
      <c r="F392" s="177" t="s">
        <v>699</v>
      </c>
      <c r="G392" s="163">
        <v>159.35</v>
      </c>
      <c r="H392" s="163">
        <f t="shared" si="30"/>
        <v>765</v>
      </c>
      <c r="I392" s="178" t="s">
        <v>230</v>
      </c>
      <c r="J392" s="178" t="s">
        <v>3</v>
      </c>
      <c r="K392" s="176" t="s">
        <v>1175</v>
      </c>
      <c r="L392" s="179">
        <v>8531103000</v>
      </c>
      <c r="M392" s="178" t="s">
        <v>639</v>
      </c>
      <c r="N392" s="179">
        <v>2179</v>
      </c>
      <c r="O392" s="300" t="s">
        <v>2274</v>
      </c>
      <c r="P392" s="200" t="s">
        <v>2275</v>
      </c>
      <c r="Q392" s="178"/>
      <c r="R392" s="280"/>
      <c r="S392" s="202">
        <v>8717332770762</v>
      </c>
    </row>
    <row r="393" spans="1:19" x14ac:dyDescent="0.2">
      <c r="A393" s="140"/>
      <c r="B393" s="173" t="s">
        <v>2276</v>
      </c>
      <c r="C393" s="174" t="s">
        <v>351</v>
      </c>
      <c r="D393" s="175" t="s">
        <v>350</v>
      </c>
      <c r="E393" s="176" t="s">
        <v>2277</v>
      </c>
      <c r="F393" s="177" t="s">
        <v>699</v>
      </c>
      <c r="G393" s="163">
        <v>159.35</v>
      </c>
      <c r="H393" s="163">
        <f t="shared" si="30"/>
        <v>765</v>
      </c>
      <c r="I393" s="178" t="s">
        <v>230</v>
      </c>
      <c r="J393" s="178" t="s">
        <v>3</v>
      </c>
      <c r="K393" s="176" t="s">
        <v>1175</v>
      </c>
      <c r="L393" s="179">
        <v>8531103000</v>
      </c>
      <c r="M393" s="178" t="s">
        <v>639</v>
      </c>
      <c r="N393" s="179">
        <v>28</v>
      </c>
      <c r="O393" s="300" t="s">
        <v>2274</v>
      </c>
      <c r="P393" s="200" t="s">
        <v>2278</v>
      </c>
      <c r="Q393" s="178"/>
      <c r="R393" s="280"/>
      <c r="S393" s="202">
        <v>8717332770779</v>
      </c>
    </row>
    <row r="394" spans="1:19" x14ac:dyDescent="0.2">
      <c r="A394" s="140"/>
      <c r="B394" s="173" t="s">
        <v>2279</v>
      </c>
      <c r="C394" s="174" t="s">
        <v>357</v>
      </c>
      <c r="D394" s="175" t="s">
        <v>356</v>
      </c>
      <c r="E394" s="176" t="s">
        <v>2280</v>
      </c>
      <c r="F394" s="177" t="s">
        <v>699</v>
      </c>
      <c r="G394" s="163">
        <v>167.27</v>
      </c>
      <c r="H394" s="163">
        <f t="shared" si="30"/>
        <v>803</v>
      </c>
      <c r="I394" s="178" t="s">
        <v>230</v>
      </c>
      <c r="J394" s="178" t="s">
        <v>3</v>
      </c>
      <c r="K394" s="176" t="s">
        <v>1175</v>
      </c>
      <c r="L394" s="179">
        <v>8531103000</v>
      </c>
      <c r="M394" s="178" t="s">
        <v>639</v>
      </c>
      <c r="N394" s="179">
        <v>348</v>
      </c>
      <c r="O394" s="300" t="s">
        <v>2281</v>
      </c>
      <c r="P394" s="200"/>
      <c r="Q394" s="178"/>
      <c r="R394" s="280"/>
      <c r="S394" s="202">
        <v>8717332770786</v>
      </c>
    </row>
    <row r="395" spans="1:19" x14ac:dyDescent="0.2">
      <c r="A395" s="140"/>
      <c r="B395" s="173" t="s">
        <v>2282</v>
      </c>
      <c r="C395" s="174" t="s">
        <v>360</v>
      </c>
      <c r="D395" s="175" t="s">
        <v>359</v>
      </c>
      <c r="E395" s="176" t="s">
        <v>2283</v>
      </c>
      <c r="F395" s="177" t="s">
        <v>699</v>
      </c>
      <c r="G395" s="163">
        <v>167.27</v>
      </c>
      <c r="H395" s="163">
        <f t="shared" si="30"/>
        <v>803</v>
      </c>
      <c r="I395" s="178" t="s">
        <v>230</v>
      </c>
      <c r="J395" s="179">
        <v>1</v>
      </c>
      <c r="K395" s="176" t="s">
        <v>1175</v>
      </c>
      <c r="L395" s="179">
        <v>8531103000</v>
      </c>
      <c r="M395" s="178" t="s">
        <v>639</v>
      </c>
      <c r="N395" s="179">
        <v>354</v>
      </c>
      <c r="O395" s="300" t="s">
        <v>2281</v>
      </c>
      <c r="P395" s="200"/>
      <c r="Q395" s="178"/>
      <c r="R395" s="280"/>
      <c r="S395" s="202">
        <v>8717332770793</v>
      </c>
    </row>
    <row r="396" spans="1:19" x14ac:dyDescent="0.2">
      <c r="A396" s="140"/>
      <c r="B396" s="173" t="s">
        <v>2284</v>
      </c>
      <c r="C396" s="174" t="s">
        <v>363</v>
      </c>
      <c r="D396" s="175" t="s">
        <v>362</v>
      </c>
      <c r="E396" s="176" t="s">
        <v>2285</v>
      </c>
      <c r="F396" s="177" t="s">
        <v>699</v>
      </c>
      <c r="G396" s="163">
        <v>184.34</v>
      </c>
      <c r="H396" s="163">
        <f t="shared" si="30"/>
        <v>885</v>
      </c>
      <c r="I396" s="178" t="s">
        <v>230</v>
      </c>
      <c r="J396" s="178" t="s">
        <v>3</v>
      </c>
      <c r="K396" s="176" t="s">
        <v>1175</v>
      </c>
      <c r="L396" s="179">
        <v>8531103000</v>
      </c>
      <c r="M396" s="178" t="s">
        <v>639</v>
      </c>
      <c r="N396" s="179">
        <v>86</v>
      </c>
      <c r="O396" s="300" t="s">
        <v>2286</v>
      </c>
      <c r="P396" s="200"/>
      <c r="Q396" s="178"/>
      <c r="R396" s="280"/>
      <c r="S396" s="202">
        <v>8717332770809</v>
      </c>
    </row>
    <row r="397" spans="1:19" x14ac:dyDescent="0.2">
      <c r="A397" s="140"/>
      <c r="B397" s="173" t="s">
        <v>2287</v>
      </c>
      <c r="C397" s="174" t="s">
        <v>366</v>
      </c>
      <c r="D397" s="175" t="s">
        <v>365</v>
      </c>
      <c r="E397" s="176" t="s">
        <v>2288</v>
      </c>
      <c r="F397" s="177" t="s">
        <v>699</v>
      </c>
      <c r="G397" s="163">
        <v>334.54</v>
      </c>
      <c r="H397" s="163">
        <f t="shared" si="30"/>
        <v>1606</v>
      </c>
      <c r="I397" s="178" t="s">
        <v>230</v>
      </c>
      <c r="J397" s="178" t="s">
        <v>3</v>
      </c>
      <c r="K397" s="176" t="s">
        <v>1175</v>
      </c>
      <c r="L397" s="179">
        <v>8531103000</v>
      </c>
      <c r="M397" s="178" t="s">
        <v>639</v>
      </c>
      <c r="N397" s="179">
        <v>9</v>
      </c>
      <c r="O397" s="300" t="s">
        <v>1183</v>
      </c>
      <c r="P397" s="200" t="s">
        <v>2289</v>
      </c>
      <c r="Q397" s="178"/>
      <c r="R397" s="280"/>
      <c r="S397" s="202">
        <v>8717332770823</v>
      </c>
    </row>
    <row r="398" spans="1:19" x14ac:dyDescent="0.2">
      <c r="A398" s="140"/>
      <c r="B398" s="173" t="s">
        <v>2290</v>
      </c>
      <c r="C398" s="174" t="s">
        <v>2291</v>
      </c>
      <c r="D398" s="175" t="s">
        <v>2292</v>
      </c>
      <c r="E398" s="176" t="s">
        <v>2293</v>
      </c>
      <c r="F398" s="177" t="s">
        <v>699</v>
      </c>
      <c r="G398" s="163">
        <v>132.44999999999999</v>
      </c>
      <c r="H398" s="163">
        <f t="shared" si="30"/>
        <v>636</v>
      </c>
      <c r="I398" s="178" t="s">
        <v>230</v>
      </c>
      <c r="J398" s="179">
        <v>1</v>
      </c>
      <c r="K398" s="176" t="s">
        <v>1175</v>
      </c>
      <c r="L398" s="179">
        <v>8531103000</v>
      </c>
      <c r="M398" s="178" t="s">
        <v>639</v>
      </c>
      <c r="N398" s="179">
        <v>390</v>
      </c>
      <c r="O398" s="300" t="s">
        <v>1289</v>
      </c>
      <c r="P398" s="200" t="s">
        <v>2294</v>
      </c>
      <c r="Q398" s="178"/>
      <c r="R398" s="280"/>
      <c r="S398" s="202">
        <v>8717332311323</v>
      </c>
    </row>
    <row r="399" spans="1:19" x14ac:dyDescent="0.2">
      <c r="A399" s="140"/>
      <c r="B399" s="173" t="s">
        <v>2295</v>
      </c>
      <c r="C399" s="174" t="s">
        <v>2296</v>
      </c>
      <c r="D399" s="175" t="s">
        <v>2685</v>
      </c>
      <c r="E399" s="176" t="s">
        <v>2297</v>
      </c>
      <c r="F399" s="177" t="s">
        <v>699</v>
      </c>
      <c r="G399" s="163">
        <v>132.44999999999999</v>
      </c>
      <c r="H399" s="163">
        <f t="shared" si="30"/>
        <v>636</v>
      </c>
      <c r="I399" s="178" t="s">
        <v>230</v>
      </c>
      <c r="J399" s="179">
        <v>1</v>
      </c>
      <c r="K399" s="176" t="s">
        <v>1175</v>
      </c>
      <c r="L399" s="179">
        <v>8531103000</v>
      </c>
      <c r="M399" s="178" t="s">
        <v>639</v>
      </c>
      <c r="N399" s="179">
        <v>105</v>
      </c>
      <c r="O399" s="300" t="s">
        <v>1494</v>
      </c>
      <c r="P399" s="200" t="s">
        <v>2298</v>
      </c>
      <c r="Q399" s="178"/>
      <c r="R399" s="280"/>
      <c r="S399" s="202">
        <v>8717332311330</v>
      </c>
    </row>
    <row r="400" spans="1:19" x14ac:dyDescent="0.2">
      <c r="A400" s="140"/>
      <c r="B400" s="173" t="s">
        <v>2299</v>
      </c>
      <c r="C400" s="174" t="s">
        <v>2300</v>
      </c>
      <c r="D400" s="175" t="s">
        <v>2301</v>
      </c>
      <c r="E400" s="176" t="s">
        <v>2302</v>
      </c>
      <c r="F400" s="177" t="s">
        <v>699</v>
      </c>
      <c r="G400" s="163">
        <v>137.91</v>
      </c>
      <c r="H400" s="163">
        <f t="shared" si="30"/>
        <v>662</v>
      </c>
      <c r="I400" s="178" t="s">
        <v>230</v>
      </c>
      <c r="J400" s="178" t="s">
        <v>3</v>
      </c>
      <c r="K400" s="176" t="s">
        <v>1175</v>
      </c>
      <c r="L400" s="179">
        <v>8531103000</v>
      </c>
      <c r="M400" s="178" t="s">
        <v>639</v>
      </c>
      <c r="N400" s="179">
        <v>36</v>
      </c>
      <c r="O400" s="300" t="s">
        <v>1446</v>
      </c>
      <c r="P400" s="200"/>
      <c r="Q400" s="178"/>
      <c r="R400" s="280"/>
      <c r="S400" s="202">
        <v>8717332311347</v>
      </c>
    </row>
    <row r="401" spans="1:19" x14ac:dyDescent="0.2">
      <c r="A401" s="140"/>
      <c r="B401" s="173" t="s">
        <v>2303</v>
      </c>
      <c r="C401" s="174" t="s">
        <v>2304</v>
      </c>
      <c r="D401" s="175" t="s">
        <v>2305</v>
      </c>
      <c r="E401" s="176" t="s">
        <v>2306</v>
      </c>
      <c r="F401" s="177" t="s">
        <v>699</v>
      </c>
      <c r="G401" s="163">
        <v>137.91</v>
      </c>
      <c r="H401" s="163">
        <f t="shared" si="30"/>
        <v>662</v>
      </c>
      <c r="I401" s="178" t="s">
        <v>230</v>
      </c>
      <c r="J401" s="179">
        <v>1</v>
      </c>
      <c r="K401" s="176" t="s">
        <v>1175</v>
      </c>
      <c r="L401" s="179">
        <v>8531103000</v>
      </c>
      <c r="M401" s="178" t="s">
        <v>639</v>
      </c>
      <c r="N401" s="179">
        <v>178</v>
      </c>
      <c r="O401" s="300" t="s">
        <v>1474</v>
      </c>
      <c r="P401" s="200"/>
      <c r="Q401" s="178"/>
      <c r="R401" s="280"/>
      <c r="S401" s="202">
        <v>8717332311354</v>
      </c>
    </row>
    <row r="402" spans="1:19" x14ac:dyDescent="0.2">
      <c r="A402" s="140"/>
      <c r="B402" s="173" t="s">
        <v>2307</v>
      </c>
      <c r="C402" s="174" t="s">
        <v>2308</v>
      </c>
      <c r="D402" s="175" t="s">
        <v>2309</v>
      </c>
      <c r="E402" s="176" t="s">
        <v>2310</v>
      </c>
      <c r="F402" s="177" t="s">
        <v>699</v>
      </c>
      <c r="G402" s="163">
        <v>161.26</v>
      </c>
      <c r="H402" s="163">
        <f t="shared" si="30"/>
        <v>774</v>
      </c>
      <c r="I402" s="178" t="s">
        <v>230</v>
      </c>
      <c r="J402" s="179">
        <v>1</v>
      </c>
      <c r="K402" s="176" t="s">
        <v>1175</v>
      </c>
      <c r="L402" s="179">
        <v>8531103000</v>
      </c>
      <c r="M402" s="178" t="s">
        <v>639</v>
      </c>
      <c r="N402" s="179">
        <v>55</v>
      </c>
      <c r="O402" s="300" t="s">
        <v>1159</v>
      </c>
      <c r="P402" s="200"/>
      <c r="Q402" s="178"/>
      <c r="R402" s="280"/>
      <c r="S402" s="202">
        <v>8717332311361</v>
      </c>
    </row>
    <row r="403" spans="1:19" x14ac:dyDescent="0.2">
      <c r="A403" s="140"/>
      <c r="B403" s="173" t="s">
        <v>2311</v>
      </c>
      <c r="C403" s="174" t="s">
        <v>368</v>
      </c>
      <c r="D403" s="175" t="s">
        <v>367</v>
      </c>
      <c r="E403" s="176" t="s">
        <v>2312</v>
      </c>
      <c r="F403" s="177" t="s">
        <v>699</v>
      </c>
      <c r="G403" s="163">
        <v>106.68</v>
      </c>
      <c r="H403" s="163">
        <f t="shared" si="30"/>
        <v>512</v>
      </c>
      <c r="I403" s="178" t="s">
        <v>230</v>
      </c>
      <c r="J403" s="178" t="s">
        <v>3</v>
      </c>
      <c r="K403" s="176" t="s">
        <v>1175</v>
      </c>
      <c r="L403" s="179">
        <v>8531103000</v>
      </c>
      <c r="M403" s="178" t="s">
        <v>2313</v>
      </c>
      <c r="N403" s="179">
        <v>4</v>
      </c>
      <c r="O403" s="300" t="s">
        <v>1446</v>
      </c>
      <c r="P403" s="200" t="s">
        <v>2128</v>
      </c>
      <c r="Q403" s="178"/>
      <c r="R403" s="280"/>
      <c r="S403" s="202">
        <v>8717332311392</v>
      </c>
    </row>
    <row r="404" spans="1:19" x14ac:dyDescent="0.2">
      <c r="A404" s="140"/>
      <c r="B404" s="173" t="s">
        <v>2314</v>
      </c>
      <c r="C404" s="174" t="s">
        <v>370</v>
      </c>
      <c r="D404" s="175" t="s">
        <v>369</v>
      </c>
      <c r="E404" s="176" t="s">
        <v>2315</v>
      </c>
      <c r="F404" s="177" t="s">
        <v>699</v>
      </c>
      <c r="G404" s="163">
        <v>106.68</v>
      </c>
      <c r="H404" s="163">
        <f t="shared" si="30"/>
        <v>512</v>
      </c>
      <c r="I404" s="178" t="s">
        <v>230</v>
      </c>
      <c r="J404" s="178" t="s">
        <v>3</v>
      </c>
      <c r="K404" s="176" t="s">
        <v>1175</v>
      </c>
      <c r="L404" s="179">
        <v>8531103000</v>
      </c>
      <c r="M404" s="178" t="s">
        <v>2313</v>
      </c>
      <c r="N404" s="179">
        <v>17</v>
      </c>
      <c r="O404" s="300" t="s">
        <v>1446</v>
      </c>
      <c r="P404" s="200" t="s">
        <v>2128</v>
      </c>
      <c r="Q404" s="178"/>
      <c r="R404" s="280"/>
      <c r="S404" s="202">
        <v>8717332311408</v>
      </c>
    </row>
    <row r="405" spans="1:19" x14ac:dyDescent="0.2">
      <c r="A405" s="140"/>
      <c r="B405" s="173" t="s">
        <v>2316</v>
      </c>
      <c r="C405" s="174" t="s">
        <v>372</v>
      </c>
      <c r="D405" s="175" t="s">
        <v>371</v>
      </c>
      <c r="E405" s="176" t="s">
        <v>2317</v>
      </c>
      <c r="F405" s="177" t="s">
        <v>699</v>
      </c>
      <c r="G405" s="163">
        <v>166.41</v>
      </c>
      <c r="H405" s="163">
        <f t="shared" si="30"/>
        <v>799</v>
      </c>
      <c r="I405" s="178" t="s">
        <v>230</v>
      </c>
      <c r="J405" s="179">
        <v>1</v>
      </c>
      <c r="K405" s="176" t="s">
        <v>1175</v>
      </c>
      <c r="L405" s="179">
        <v>8531103000</v>
      </c>
      <c r="M405" s="178" t="s">
        <v>639</v>
      </c>
      <c r="N405" s="179">
        <v>64</v>
      </c>
      <c r="O405" s="300" t="s">
        <v>2318</v>
      </c>
      <c r="P405" s="200" t="s">
        <v>2128</v>
      </c>
      <c r="Q405" s="178"/>
      <c r="R405" s="280"/>
      <c r="S405" s="202">
        <v>8717332311378</v>
      </c>
    </row>
    <row r="406" spans="1:19" x14ac:dyDescent="0.2">
      <c r="A406" s="140"/>
      <c r="B406" s="173" t="s">
        <v>2319</v>
      </c>
      <c r="C406" s="174" t="s">
        <v>374</v>
      </c>
      <c r="D406" s="175" t="s">
        <v>373</v>
      </c>
      <c r="E406" s="176" t="s">
        <v>2320</v>
      </c>
      <c r="F406" s="177" t="s">
        <v>699</v>
      </c>
      <c r="G406" s="163">
        <v>166.41</v>
      </c>
      <c r="H406" s="163">
        <f t="shared" si="30"/>
        <v>799</v>
      </c>
      <c r="I406" s="178" t="s">
        <v>230</v>
      </c>
      <c r="J406" s="178" t="s">
        <v>3</v>
      </c>
      <c r="K406" s="176" t="s">
        <v>1175</v>
      </c>
      <c r="L406" s="179">
        <v>8531103000</v>
      </c>
      <c r="M406" s="178" t="s">
        <v>639</v>
      </c>
      <c r="N406" s="179">
        <v>5</v>
      </c>
      <c r="O406" s="300" t="s">
        <v>2318</v>
      </c>
      <c r="P406" s="200" t="s">
        <v>2128</v>
      </c>
      <c r="Q406" s="178"/>
      <c r="R406" s="280"/>
      <c r="S406" s="202">
        <v>8717332311385</v>
      </c>
    </row>
    <row r="407" spans="1:19" ht="16.5" x14ac:dyDescent="0.2">
      <c r="A407" s="140"/>
      <c r="B407" s="173" t="s">
        <v>2321</v>
      </c>
      <c r="C407" s="174" t="s">
        <v>2322</v>
      </c>
      <c r="D407" s="175" t="s">
        <v>2323</v>
      </c>
      <c r="E407" s="176" t="s">
        <v>2324</v>
      </c>
      <c r="F407" s="177" t="s">
        <v>699</v>
      </c>
      <c r="G407" s="163">
        <v>548.1</v>
      </c>
      <c r="H407" s="163">
        <f t="shared" si="30"/>
        <v>2631</v>
      </c>
      <c r="I407" s="178" t="s">
        <v>230</v>
      </c>
      <c r="J407" s="178" t="s">
        <v>3</v>
      </c>
      <c r="K407" s="176" t="s">
        <v>2325</v>
      </c>
      <c r="L407" s="179">
        <v>8531900000</v>
      </c>
      <c r="M407" s="178" t="s">
        <v>682</v>
      </c>
      <c r="N407" s="179">
        <v>6</v>
      </c>
      <c r="O407" s="300" t="s">
        <v>2326</v>
      </c>
      <c r="P407" s="200"/>
      <c r="Q407" s="178" t="s">
        <v>1144</v>
      </c>
      <c r="R407" s="280"/>
      <c r="S407" s="202">
        <v>8717332019199</v>
      </c>
    </row>
    <row r="408" spans="1:19" ht="16.5" x14ac:dyDescent="0.2">
      <c r="A408" s="140"/>
      <c r="B408" s="173" t="s">
        <v>2327</v>
      </c>
      <c r="C408" s="174" t="s">
        <v>2328</v>
      </c>
      <c r="D408" s="175" t="s">
        <v>2329</v>
      </c>
      <c r="E408" s="176" t="s">
        <v>2330</v>
      </c>
      <c r="F408" s="177" t="s">
        <v>699</v>
      </c>
      <c r="G408" s="163">
        <v>585.65</v>
      </c>
      <c r="H408" s="163">
        <f t="shared" si="30"/>
        <v>2811</v>
      </c>
      <c r="I408" s="178" t="s">
        <v>230</v>
      </c>
      <c r="J408" s="225" t="s">
        <v>230</v>
      </c>
      <c r="K408" s="176" t="s">
        <v>2325</v>
      </c>
      <c r="L408" s="179">
        <v>8531900000</v>
      </c>
      <c r="M408" s="178" t="s">
        <v>682</v>
      </c>
      <c r="N408" s="179">
        <v>1</v>
      </c>
      <c r="O408" s="300" t="s">
        <v>2331</v>
      </c>
      <c r="P408" s="200"/>
      <c r="Q408" s="178" t="s">
        <v>1144</v>
      </c>
      <c r="R408" s="280"/>
      <c r="S408" s="202">
        <v>8717332019205</v>
      </c>
    </row>
    <row r="409" spans="1:19" x14ac:dyDescent="0.2">
      <c r="A409" s="140"/>
      <c r="B409" s="173" t="s">
        <v>2332</v>
      </c>
      <c r="C409" s="173" t="s">
        <v>327</v>
      </c>
      <c r="D409" s="291" t="s">
        <v>326</v>
      </c>
      <c r="E409" s="173" t="s">
        <v>2333</v>
      </c>
      <c r="F409" s="177" t="s">
        <v>699</v>
      </c>
      <c r="G409" s="163">
        <v>61.87</v>
      </c>
      <c r="H409" s="163">
        <f t="shared" si="30"/>
        <v>297</v>
      </c>
      <c r="I409" s="225" t="s">
        <v>230</v>
      </c>
      <c r="J409" s="306" t="s">
        <v>3</v>
      </c>
      <c r="K409" s="173" t="s">
        <v>1175</v>
      </c>
      <c r="L409" s="179">
        <v>8531103000</v>
      </c>
      <c r="M409" s="306" t="s">
        <v>639</v>
      </c>
      <c r="N409" s="306">
        <v>161</v>
      </c>
      <c r="O409" s="512" t="s">
        <v>1971</v>
      </c>
      <c r="P409" s="497"/>
      <c r="Q409" s="306"/>
      <c r="R409" s="280"/>
      <c r="S409" s="202">
        <v>8717332494477</v>
      </c>
    </row>
    <row r="410" spans="1:19" x14ac:dyDescent="0.2">
      <c r="A410" s="140"/>
      <c r="B410" s="173" t="s">
        <v>2334</v>
      </c>
      <c r="C410" s="173" t="s">
        <v>330</v>
      </c>
      <c r="D410" s="291" t="s">
        <v>329</v>
      </c>
      <c r="E410" s="173" t="s">
        <v>2335</v>
      </c>
      <c r="F410" s="177" t="s">
        <v>699</v>
      </c>
      <c r="G410" s="163">
        <v>58.03</v>
      </c>
      <c r="H410" s="163">
        <f t="shared" si="30"/>
        <v>279</v>
      </c>
      <c r="I410" s="225" t="s">
        <v>230</v>
      </c>
      <c r="J410" s="306" t="s">
        <v>3</v>
      </c>
      <c r="K410" s="173" t="s">
        <v>1175</v>
      </c>
      <c r="L410" s="179">
        <v>8531103000</v>
      </c>
      <c r="M410" s="306" t="s">
        <v>639</v>
      </c>
      <c r="N410" s="306">
        <v>31</v>
      </c>
      <c r="O410" s="512" t="s">
        <v>2336</v>
      </c>
      <c r="P410" s="497"/>
      <c r="Q410" s="306"/>
      <c r="R410" s="280"/>
      <c r="S410" s="202">
        <v>8717332494484</v>
      </c>
    </row>
    <row r="411" spans="1:19" x14ac:dyDescent="0.2">
      <c r="A411" s="140"/>
      <c r="B411" s="173" t="s">
        <v>2337</v>
      </c>
      <c r="C411" s="173" t="s">
        <v>333</v>
      </c>
      <c r="D411" s="291" t="s">
        <v>332</v>
      </c>
      <c r="E411" s="173" t="s">
        <v>2338</v>
      </c>
      <c r="F411" s="177" t="s">
        <v>699</v>
      </c>
      <c r="G411" s="163">
        <v>61.87</v>
      </c>
      <c r="H411" s="163">
        <f t="shared" si="30"/>
        <v>297</v>
      </c>
      <c r="I411" s="225" t="s">
        <v>230</v>
      </c>
      <c r="J411" s="306" t="s">
        <v>3</v>
      </c>
      <c r="K411" s="173" t="s">
        <v>1175</v>
      </c>
      <c r="L411" s="179">
        <v>8531103000</v>
      </c>
      <c r="M411" s="306" t="s">
        <v>639</v>
      </c>
      <c r="N411" s="306">
        <v>61</v>
      </c>
      <c r="O411" s="512" t="s">
        <v>2339</v>
      </c>
      <c r="P411" s="497"/>
      <c r="Q411" s="306"/>
      <c r="R411" s="280"/>
      <c r="S411" s="202">
        <v>8717332494491</v>
      </c>
    </row>
    <row r="412" spans="1:19" x14ac:dyDescent="0.2">
      <c r="A412" s="140"/>
      <c r="B412" s="173" t="s">
        <v>2340</v>
      </c>
      <c r="C412" s="173" t="s">
        <v>336</v>
      </c>
      <c r="D412" s="291" t="s">
        <v>335</v>
      </c>
      <c r="E412" s="173" t="s">
        <v>2341</v>
      </c>
      <c r="F412" s="177" t="s">
        <v>699</v>
      </c>
      <c r="G412" s="163">
        <v>58.03</v>
      </c>
      <c r="H412" s="163">
        <f t="shared" si="30"/>
        <v>279</v>
      </c>
      <c r="I412" s="225" t="s">
        <v>230</v>
      </c>
      <c r="J412" s="306" t="s">
        <v>3</v>
      </c>
      <c r="K412" s="173" t="s">
        <v>1175</v>
      </c>
      <c r="L412" s="179">
        <v>8531103000</v>
      </c>
      <c r="M412" s="306" t="s">
        <v>639</v>
      </c>
      <c r="N412" s="306">
        <v>73</v>
      </c>
      <c r="O412" s="512" t="s">
        <v>2336</v>
      </c>
      <c r="P412" s="497"/>
      <c r="Q412" s="306"/>
      <c r="R412" s="280"/>
      <c r="S412" s="202">
        <v>8717332494507</v>
      </c>
    </row>
    <row r="413" spans="1:19" x14ac:dyDescent="0.2">
      <c r="A413" s="140"/>
      <c r="B413" s="173" t="s">
        <v>2342</v>
      </c>
      <c r="C413" s="173" t="s">
        <v>2343</v>
      </c>
      <c r="D413" s="291" t="s">
        <v>338</v>
      </c>
      <c r="E413" s="173" t="s">
        <v>2344</v>
      </c>
      <c r="F413" s="177" t="s">
        <v>699</v>
      </c>
      <c r="G413" s="163">
        <v>133.13</v>
      </c>
      <c r="H413" s="163">
        <f t="shared" si="30"/>
        <v>639</v>
      </c>
      <c r="I413" s="225" t="s">
        <v>230</v>
      </c>
      <c r="J413" s="306" t="s">
        <v>3</v>
      </c>
      <c r="K413" s="173" t="s">
        <v>1175</v>
      </c>
      <c r="L413" s="179">
        <v>8531103000</v>
      </c>
      <c r="M413" s="306" t="s">
        <v>639</v>
      </c>
      <c r="N413" s="306">
        <v>73</v>
      </c>
      <c r="O413" s="512" t="s">
        <v>2345</v>
      </c>
      <c r="P413" s="497"/>
      <c r="Q413" s="306"/>
      <c r="R413" s="280"/>
      <c r="S413" s="202">
        <v>8717332494514</v>
      </c>
    </row>
    <row r="414" spans="1:19" x14ac:dyDescent="0.2">
      <c r="A414" s="140"/>
      <c r="B414" s="173" t="s">
        <v>2346</v>
      </c>
      <c r="C414" s="174" t="s">
        <v>1107</v>
      </c>
      <c r="D414" s="175" t="s">
        <v>1105</v>
      </c>
      <c r="E414" s="176" t="s">
        <v>2347</v>
      </c>
      <c r="F414" s="177" t="s">
        <v>699</v>
      </c>
      <c r="G414" s="163">
        <v>541.38</v>
      </c>
      <c r="H414" s="163">
        <f t="shared" si="30"/>
        <v>2599</v>
      </c>
      <c r="I414" s="178" t="s">
        <v>230</v>
      </c>
      <c r="J414" s="178" t="s">
        <v>3</v>
      </c>
      <c r="K414" s="176" t="s">
        <v>1175</v>
      </c>
      <c r="L414" s="179">
        <v>85318070</v>
      </c>
      <c r="M414" s="306" t="s">
        <v>682</v>
      </c>
      <c r="N414" s="179">
        <v>0</v>
      </c>
      <c r="O414" s="300" t="s">
        <v>2348</v>
      </c>
      <c r="P414" s="498"/>
      <c r="Q414" s="178"/>
      <c r="R414" s="280"/>
      <c r="S414" s="202">
        <v>4060039128270</v>
      </c>
    </row>
    <row r="415" spans="1:19" x14ac:dyDescent="0.2">
      <c r="A415" s="172"/>
      <c r="B415" s="173" t="s">
        <v>2349</v>
      </c>
      <c r="C415" s="173" t="s">
        <v>1108</v>
      </c>
      <c r="D415" s="291" t="s">
        <v>1106</v>
      </c>
      <c r="E415" s="173" t="s">
        <v>2350</v>
      </c>
      <c r="F415" s="177" t="s">
        <v>699</v>
      </c>
      <c r="G415" s="163">
        <v>325.23</v>
      </c>
      <c r="H415" s="163">
        <f t="shared" si="30"/>
        <v>1561</v>
      </c>
      <c r="I415" s="225" t="s">
        <v>230</v>
      </c>
      <c r="J415" s="306" t="s">
        <v>3</v>
      </c>
      <c r="K415" s="173" t="s">
        <v>1175</v>
      </c>
      <c r="L415" s="179">
        <v>85318070</v>
      </c>
      <c r="M415" s="306" t="s">
        <v>682</v>
      </c>
      <c r="N415" s="306">
        <v>1</v>
      </c>
      <c r="O415" s="512" t="s">
        <v>2351</v>
      </c>
      <c r="P415" s="497"/>
      <c r="Q415" s="306"/>
      <c r="R415" s="280"/>
      <c r="S415" s="202">
        <v>4060039128287</v>
      </c>
    </row>
    <row r="416" spans="1:19" x14ac:dyDescent="0.2">
      <c r="A416" s="140"/>
      <c r="B416" s="188" t="s">
        <v>2352</v>
      </c>
      <c r="C416" s="189"/>
      <c r="D416" s="190" t="s">
        <v>1188</v>
      </c>
      <c r="E416" s="189"/>
      <c r="F416" s="191"/>
      <c r="G416" s="192"/>
      <c r="H416" s="192"/>
      <c r="I416" s="193"/>
      <c r="J416" s="193"/>
      <c r="K416" s="189" t="s">
        <v>1188</v>
      </c>
      <c r="L416" s="193"/>
      <c r="M416" s="193"/>
      <c r="N416" s="193" t="s">
        <v>1188</v>
      </c>
      <c r="O416" s="275" t="s">
        <v>1188</v>
      </c>
      <c r="P416" s="444"/>
      <c r="Q416" s="195"/>
      <c r="R416" s="196"/>
      <c r="S416" s="474"/>
    </row>
    <row r="417" spans="1:19" x14ac:dyDescent="0.2">
      <c r="A417" s="140"/>
      <c r="B417" s="173" t="s">
        <v>2353</v>
      </c>
      <c r="C417" s="174" t="s">
        <v>2354</v>
      </c>
      <c r="D417" s="291" t="s">
        <v>2355</v>
      </c>
      <c r="E417" s="307" t="s">
        <v>2356</v>
      </c>
      <c r="F417" s="177" t="s">
        <v>699</v>
      </c>
      <c r="G417" s="163">
        <v>105.13</v>
      </c>
      <c r="H417" s="163">
        <f>ROUND(ROUND(G417*4.8,2),0)</f>
        <v>505</v>
      </c>
      <c r="I417" s="178" t="s">
        <v>230</v>
      </c>
      <c r="J417" s="178" t="s">
        <v>3</v>
      </c>
      <c r="K417" s="307" t="s">
        <v>1175</v>
      </c>
      <c r="L417" s="179">
        <v>8531103000</v>
      </c>
      <c r="M417" s="306" t="s">
        <v>639</v>
      </c>
      <c r="N417" s="179">
        <v>45</v>
      </c>
      <c r="O417" s="300" t="s">
        <v>2357</v>
      </c>
      <c r="P417" s="200"/>
      <c r="Q417" s="178"/>
      <c r="R417" s="280"/>
      <c r="S417" s="202">
        <v>8717332925155</v>
      </c>
    </row>
    <row r="418" spans="1:19" x14ac:dyDescent="0.2">
      <c r="A418" s="140"/>
      <c r="B418" s="173" t="s">
        <v>2358</v>
      </c>
      <c r="C418" s="174" t="s">
        <v>2359</v>
      </c>
      <c r="D418" s="291" t="s">
        <v>2360</v>
      </c>
      <c r="E418" s="307" t="s">
        <v>2361</v>
      </c>
      <c r="F418" s="177" t="s">
        <v>699</v>
      </c>
      <c r="G418" s="163">
        <v>105.13</v>
      </c>
      <c r="H418" s="163">
        <f t="shared" ref="H418:H439" si="31">ROUND(ROUND(G418*4.8,2),0)</f>
        <v>505</v>
      </c>
      <c r="I418" s="178" t="s">
        <v>230</v>
      </c>
      <c r="J418" s="178" t="s">
        <v>3</v>
      </c>
      <c r="K418" s="307" t="s">
        <v>1175</v>
      </c>
      <c r="L418" s="179">
        <v>8531103000</v>
      </c>
      <c r="M418" s="306" t="s">
        <v>639</v>
      </c>
      <c r="N418" s="179">
        <v>52</v>
      </c>
      <c r="O418" s="300" t="s">
        <v>2357</v>
      </c>
      <c r="P418" s="200"/>
      <c r="Q418" s="178"/>
      <c r="R418" s="280"/>
      <c r="S418" s="202">
        <v>8717332925162</v>
      </c>
    </row>
    <row r="419" spans="1:19" x14ac:dyDescent="0.2">
      <c r="A419" s="140"/>
      <c r="B419" s="173" t="s">
        <v>2362</v>
      </c>
      <c r="C419" s="174" t="s">
        <v>2363</v>
      </c>
      <c r="D419" s="291" t="s">
        <v>2364</v>
      </c>
      <c r="E419" s="307" t="s">
        <v>2365</v>
      </c>
      <c r="F419" s="177" t="s">
        <v>699</v>
      </c>
      <c r="G419" s="163">
        <v>105.13</v>
      </c>
      <c r="H419" s="163">
        <f t="shared" si="31"/>
        <v>505</v>
      </c>
      <c r="I419" s="178" t="s">
        <v>230</v>
      </c>
      <c r="J419" s="225" t="s">
        <v>230</v>
      </c>
      <c r="K419" s="307" t="s">
        <v>1175</v>
      </c>
      <c r="L419" s="179">
        <v>8531103000</v>
      </c>
      <c r="M419" s="306" t="s">
        <v>639</v>
      </c>
      <c r="N419" s="179">
        <v>0</v>
      </c>
      <c r="O419" s="300" t="s">
        <v>2366</v>
      </c>
      <c r="P419" s="200"/>
      <c r="Q419" s="178"/>
      <c r="R419" s="280"/>
      <c r="S419" s="202">
        <v>8717332925179</v>
      </c>
    </row>
    <row r="420" spans="1:19" x14ac:dyDescent="0.2">
      <c r="A420" s="140"/>
      <c r="B420" s="173" t="s">
        <v>2367</v>
      </c>
      <c r="C420" s="174" t="s">
        <v>2368</v>
      </c>
      <c r="D420" s="291" t="s">
        <v>2369</v>
      </c>
      <c r="E420" s="307" t="s">
        <v>2370</v>
      </c>
      <c r="F420" s="177" t="s">
        <v>699</v>
      </c>
      <c r="G420" s="163">
        <v>105.13</v>
      </c>
      <c r="H420" s="163">
        <f t="shared" si="31"/>
        <v>505</v>
      </c>
      <c r="I420" s="178" t="s">
        <v>230</v>
      </c>
      <c r="J420" s="178" t="s">
        <v>3</v>
      </c>
      <c r="K420" s="307" t="s">
        <v>1175</v>
      </c>
      <c r="L420" s="179">
        <v>8531103000</v>
      </c>
      <c r="M420" s="306" t="s">
        <v>639</v>
      </c>
      <c r="N420" s="179">
        <v>19</v>
      </c>
      <c r="O420" s="300" t="s">
        <v>2366</v>
      </c>
      <c r="P420" s="200"/>
      <c r="Q420" s="178"/>
      <c r="R420" s="280"/>
      <c r="S420" s="202">
        <v>8717332925186</v>
      </c>
    </row>
    <row r="421" spans="1:19" x14ac:dyDescent="0.2">
      <c r="A421" s="140"/>
      <c r="B421" s="173" t="s">
        <v>2371</v>
      </c>
      <c r="C421" s="174" t="s">
        <v>2372</v>
      </c>
      <c r="D421" s="291" t="s">
        <v>2373</v>
      </c>
      <c r="E421" s="307" t="s">
        <v>2374</v>
      </c>
      <c r="F421" s="177" t="s">
        <v>699</v>
      </c>
      <c r="G421" s="163">
        <v>105.13</v>
      </c>
      <c r="H421" s="163">
        <f t="shared" si="31"/>
        <v>505</v>
      </c>
      <c r="I421" s="178" t="s">
        <v>230</v>
      </c>
      <c r="J421" s="178" t="s">
        <v>3</v>
      </c>
      <c r="K421" s="307" t="s">
        <v>1175</v>
      </c>
      <c r="L421" s="179">
        <v>8531103000</v>
      </c>
      <c r="M421" s="306" t="s">
        <v>639</v>
      </c>
      <c r="N421" s="179">
        <v>7</v>
      </c>
      <c r="O421" s="300" t="s">
        <v>2357</v>
      </c>
      <c r="P421" s="200"/>
      <c r="Q421" s="178"/>
      <c r="R421" s="280"/>
      <c r="S421" s="202">
        <v>8717332925193</v>
      </c>
    </row>
    <row r="422" spans="1:19" x14ac:dyDescent="0.2">
      <c r="A422" s="140"/>
      <c r="B422" s="173" t="s">
        <v>2375</v>
      </c>
      <c r="C422" s="174" t="s">
        <v>2376</v>
      </c>
      <c r="D422" s="291" t="s">
        <v>2377</v>
      </c>
      <c r="E422" s="307" t="s">
        <v>2378</v>
      </c>
      <c r="F422" s="177" t="s">
        <v>699</v>
      </c>
      <c r="G422" s="163">
        <v>105.13</v>
      </c>
      <c r="H422" s="163">
        <f t="shared" si="31"/>
        <v>505</v>
      </c>
      <c r="I422" s="178" t="s">
        <v>230</v>
      </c>
      <c r="J422" s="178" t="s">
        <v>3</v>
      </c>
      <c r="K422" s="307" t="s">
        <v>1175</v>
      </c>
      <c r="L422" s="179">
        <v>8531103000</v>
      </c>
      <c r="M422" s="306" t="s">
        <v>639</v>
      </c>
      <c r="N422" s="179">
        <v>4</v>
      </c>
      <c r="O422" s="300" t="s">
        <v>2357</v>
      </c>
      <c r="P422" s="200"/>
      <c r="Q422" s="178"/>
      <c r="R422" s="280"/>
      <c r="S422" s="202">
        <v>8717332925209</v>
      </c>
    </row>
    <row r="423" spans="1:19" x14ac:dyDescent="0.2">
      <c r="A423" s="140"/>
      <c r="B423" s="173" t="s">
        <v>2379</v>
      </c>
      <c r="C423" s="174" t="s">
        <v>2380</v>
      </c>
      <c r="D423" s="291" t="s">
        <v>2381</v>
      </c>
      <c r="E423" s="307" t="s">
        <v>2382</v>
      </c>
      <c r="F423" s="177" t="s">
        <v>699</v>
      </c>
      <c r="G423" s="163">
        <v>105.13</v>
      </c>
      <c r="H423" s="163">
        <f t="shared" si="31"/>
        <v>505</v>
      </c>
      <c r="I423" s="178" t="s">
        <v>230</v>
      </c>
      <c r="J423" s="178" t="s">
        <v>3</v>
      </c>
      <c r="K423" s="307" t="s">
        <v>1175</v>
      </c>
      <c r="L423" s="179">
        <v>8531103000</v>
      </c>
      <c r="M423" s="306" t="s">
        <v>639</v>
      </c>
      <c r="N423" s="179">
        <v>10</v>
      </c>
      <c r="O423" s="300" t="s">
        <v>2366</v>
      </c>
      <c r="P423" s="200"/>
      <c r="Q423" s="178"/>
      <c r="R423" s="280"/>
      <c r="S423" s="202">
        <v>8717332925216</v>
      </c>
    </row>
    <row r="424" spans="1:19" x14ac:dyDescent="0.2">
      <c r="A424" s="140"/>
      <c r="B424" s="173" t="s">
        <v>2383</v>
      </c>
      <c r="C424" s="174" t="s">
        <v>2384</v>
      </c>
      <c r="D424" s="291" t="s">
        <v>2385</v>
      </c>
      <c r="E424" s="307" t="s">
        <v>2386</v>
      </c>
      <c r="F424" s="177" t="s">
        <v>699</v>
      </c>
      <c r="G424" s="163">
        <v>105.13</v>
      </c>
      <c r="H424" s="163">
        <f t="shared" si="31"/>
        <v>505</v>
      </c>
      <c r="I424" s="178" t="s">
        <v>230</v>
      </c>
      <c r="J424" s="178" t="s">
        <v>3</v>
      </c>
      <c r="K424" s="307" t="s">
        <v>1175</v>
      </c>
      <c r="L424" s="179">
        <v>8531103000</v>
      </c>
      <c r="M424" s="306" t="s">
        <v>639</v>
      </c>
      <c r="N424" s="179">
        <v>13</v>
      </c>
      <c r="O424" s="300" t="s">
        <v>2366</v>
      </c>
      <c r="P424" s="200"/>
      <c r="Q424" s="178"/>
      <c r="R424" s="280"/>
      <c r="S424" s="202">
        <v>8717332925223</v>
      </c>
    </row>
    <row r="425" spans="1:19" x14ac:dyDescent="0.2">
      <c r="A425" s="140"/>
      <c r="B425" s="173" t="s">
        <v>2387</v>
      </c>
      <c r="C425" s="174" t="s">
        <v>2388</v>
      </c>
      <c r="D425" s="291" t="s">
        <v>2389</v>
      </c>
      <c r="E425" s="307" t="s">
        <v>2390</v>
      </c>
      <c r="F425" s="177" t="s">
        <v>699</v>
      </c>
      <c r="G425" s="163">
        <v>105.13</v>
      </c>
      <c r="H425" s="163">
        <f t="shared" si="31"/>
        <v>505</v>
      </c>
      <c r="I425" s="178" t="s">
        <v>230</v>
      </c>
      <c r="J425" s="178" t="s">
        <v>3</v>
      </c>
      <c r="K425" s="307" t="s">
        <v>1175</v>
      </c>
      <c r="L425" s="179">
        <v>8531103000</v>
      </c>
      <c r="M425" s="306" t="s">
        <v>639</v>
      </c>
      <c r="N425" s="179">
        <v>20</v>
      </c>
      <c r="O425" s="300" t="s">
        <v>2357</v>
      </c>
      <c r="P425" s="200"/>
      <c r="Q425" s="178"/>
      <c r="R425" s="280"/>
      <c r="S425" s="202">
        <v>8717332925230</v>
      </c>
    </row>
    <row r="426" spans="1:19" x14ac:dyDescent="0.2">
      <c r="A426" s="140"/>
      <c r="B426" s="173" t="s">
        <v>2391</v>
      </c>
      <c r="C426" s="174" t="s">
        <v>384</v>
      </c>
      <c r="D426" s="291" t="s">
        <v>383</v>
      </c>
      <c r="E426" s="307" t="s">
        <v>2392</v>
      </c>
      <c r="F426" s="177" t="s">
        <v>699</v>
      </c>
      <c r="G426" s="163">
        <v>105.13</v>
      </c>
      <c r="H426" s="163">
        <f t="shared" si="31"/>
        <v>505</v>
      </c>
      <c r="I426" s="178" t="s">
        <v>230</v>
      </c>
      <c r="J426" s="178" t="s">
        <v>3</v>
      </c>
      <c r="K426" s="307" t="s">
        <v>1175</v>
      </c>
      <c r="L426" s="179">
        <v>8531103000</v>
      </c>
      <c r="M426" s="306" t="s">
        <v>639</v>
      </c>
      <c r="N426" s="179">
        <v>20</v>
      </c>
      <c r="O426" s="300" t="s">
        <v>2357</v>
      </c>
      <c r="P426" s="200"/>
      <c r="Q426" s="178"/>
      <c r="R426" s="280"/>
      <c r="S426" s="202">
        <v>8717332925247</v>
      </c>
    </row>
    <row r="427" spans="1:19" x14ac:dyDescent="0.2">
      <c r="A427" s="140"/>
      <c r="B427" s="173" t="s">
        <v>2393</v>
      </c>
      <c r="C427" s="174" t="s">
        <v>2394</v>
      </c>
      <c r="D427" s="291" t="s">
        <v>2395</v>
      </c>
      <c r="E427" s="307" t="s">
        <v>2396</v>
      </c>
      <c r="F427" s="177" t="s">
        <v>699</v>
      </c>
      <c r="G427" s="163">
        <v>105.13</v>
      </c>
      <c r="H427" s="163">
        <f t="shared" si="31"/>
        <v>505</v>
      </c>
      <c r="I427" s="178" t="s">
        <v>230</v>
      </c>
      <c r="J427" s="178" t="s">
        <v>3</v>
      </c>
      <c r="K427" s="307" t="s">
        <v>1175</v>
      </c>
      <c r="L427" s="179">
        <v>8531103000</v>
      </c>
      <c r="M427" s="306" t="s">
        <v>639</v>
      </c>
      <c r="N427" s="179">
        <v>12</v>
      </c>
      <c r="O427" s="300" t="s">
        <v>2357</v>
      </c>
      <c r="P427" s="200"/>
      <c r="Q427" s="178"/>
      <c r="R427" s="280"/>
      <c r="S427" s="202">
        <v>8717332925254</v>
      </c>
    </row>
    <row r="428" spans="1:19" x14ac:dyDescent="0.2">
      <c r="A428" s="140"/>
      <c r="B428" s="173" t="s">
        <v>2397</v>
      </c>
      <c r="C428" s="174" t="s">
        <v>387</v>
      </c>
      <c r="D428" s="291" t="s">
        <v>386</v>
      </c>
      <c r="E428" s="307" t="s">
        <v>2398</v>
      </c>
      <c r="F428" s="177" t="s">
        <v>699</v>
      </c>
      <c r="G428" s="163">
        <v>105.13</v>
      </c>
      <c r="H428" s="163">
        <f t="shared" si="31"/>
        <v>505</v>
      </c>
      <c r="I428" s="178" t="s">
        <v>230</v>
      </c>
      <c r="J428" s="178" t="s">
        <v>3</v>
      </c>
      <c r="K428" s="307" t="s">
        <v>1175</v>
      </c>
      <c r="L428" s="179">
        <v>8531103000</v>
      </c>
      <c r="M428" s="306" t="s">
        <v>639</v>
      </c>
      <c r="N428" s="179">
        <v>61</v>
      </c>
      <c r="O428" s="300" t="s">
        <v>2366</v>
      </c>
      <c r="P428" s="200"/>
      <c r="Q428" s="178"/>
      <c r="R428" s="280"/>
      <c r="S428" s="202">
        <v>8717332925261</v>
      </c>
    </row>
    <row r="429" spans="1:19" x14ac:dyDescent="0.2">
      <c r="A429" s="140" t="s">
        <v>1850</v>
      </c>
      <c r="B429" s="173" t="s">
        <v>2399</v>
      </c>
      <c r="C429" s="174" t="s">
        <v>2400</v>
      </c>
      <c r="D429" s="175" t="s">
        <v>2401</v>
      </c>
      <c r="E429" s="176" t="s">
        <v>2402</v>
      </c>
      <c r="F429" s="177" t="s">
        <v>699</v>
      </c>
      <c r="G429" s="163">
        <v>351.86</v>
      </c>
      <c r="H429" s="163">
        <f t="shared" si="31"/>
        <v>1689</v>
      </c>
      <c r="I429" s="178" t="s">
        <v>230</v>
      </c>
      <c r="J429" s="178" t="s">
        <v>3</v>
      </c>
      <c r="K429" s="176" t="s">
        <v>1175</v>
      </c>
      <c r="L429" s="179">
        <v>85318070</v>
      </c>
      <c r="M429" s="178" t="s">
        <v>682</v>
      </c>
      <c r="N429" s="179" t="s">
        <v>1188</v>
      </c>
      <c r="O429" s="300" t="s">
        <v>1239</v>
      </c>
      <c r="P429" s="200"/>
      <c r="Q429" s="178" t="s">
        <v>1144</v>
      </c>
      <c r="R429" s="280" t="s">
        <v>2727</v>
      </c>
      <c r="S429" s="202">
        <v>8717332019298</v>
      </c>
    </row>
    <row r="430" spans="1:19" x14ac:dyDescent="0.2">
      <c r="A430" s="140"/>
      <c r="B430" s="173" t="s">
        <v>2403</v>
      </c>
      <c r="C430" s="174" t="s">
        <v>2404</v>
      </c>
      <c r="D430" s="175" t="s">
        <v>2405</v>
      </c>
      <c r="E430" s="176" t="s">
        <v>2406</v>
      </c>
      <c r="F430" s="177" t="s">
        <v>699</v>
      </c>
      <c r="G430" s="163">
        <v>232.81</v>
      </c>
      <c r="H430" s="163">
        <f t="shared" si="31"/>
        <v>1117</v>
      </c>
      <c r="I430" s="178" t="s">
        <v>230</v>
      </c>
      <c r="J430" s="178" t="s">
        <v>3</v>
      </c>
      <c r="K430" s="176" t="s">
        <v>1175</v>
      </c>
      <c r="L430" s="179">
        <v>85318070</v>
      </c>
      <c r="M430" s="178" t="s">
        <v>682</v>
      </c>
      <c r="N430" s="179">
        <v>1</v>
      </c>
      <c r="O430" s="300" t="s">
        <v>2407</v>
      </c>
      <c r="P430" s="200"/>
      <c r="Q430" s="178"/>
      <c r="R430" s="280"/>
      <c r="S430" s="202">
        <v>8717332402854</v>
      </c>
    </row>
    <row r="431" spans="1:19" x14ac:dyDescent="0.2">
      <c r="A431" s="140"/>
      <c r="B431" s="173" t="s">
        <v>2408</v>
      </c>
      <c r="C431" s="174" t="s">
        <v>2409</v>
      </c>
      <c r="D431" s="175" t="s">
        <v>2410</v>
      </c>
      <c r="E431" s="176" t="s">
        <v>2411</v>
      </c>
      <c r="F431" s="177" t="s">
        <v>699</v>
      </c>
      <c r="G431" s="163">
        <v>232.81</v>
      </c>
      <c r="H431" s="163">
        <f t="shared" si="31"/>
        <v>1117</v>
      </c>
      <c r="I431" s="178" t="s">
        <v>230</v>
      </c>
      <c r="J431" s="178" t="s">
        <v>3</v>
      </c>
      <c r="K431" s="176" t="s">
        <v>1175</v>
      </c>
      <c r="L431" s="179">
        <v>85318070</v>
      </c>
      <c r="M431" s="178" t="s">
        <v>682</v>
      </c>
      <c r="N431" s="179">
        <v>1</v>
      </c>
      <c r="O431" s="300" t="s">
        <v>2412</v>
      </c>
      <c r="P431" s="200"/>
      <c r="Q431" s="178"/>
      <c r="R431" s="280"/>
      <c r="S431" s="202">
        <v>8717332402861</v>
      </c>
    </row>
    <row r="432" spans="1:19" x14ac:dyDescent="0.2">
      <c r="A432" s="140"/>
      <c r="B432" s="173" t="s">
        <v>2413</v>
      </c>
      <c r="C432" s="174" t="s">
        <v>378</v>
      </c>
      <c r="D432" s="175" t="s">
        <v>377</v>
      </c>
      <c r="E432" s="176" t="s">
        <v>2414</v>
      </c>
      <c r="F432" s="177" t="s">
        <v>699</v>
      </c>
      <c r="G432" s="163">
        <v>74.680000000000007</v>
      </c>
      <c r="H432" s="163">
        <f t="shared" si="31"/>
        <v>358</v>
      </c>
      <c r="I432" s="178" t="s">
        <v>230</v>
      </c>
      <c r="J432" s="178" t="s">
        <v>3</v>
      </c>
      <c r="K432" s="176" t="s">
        <v>1175</v>
      </c>
      <c r="L432" s="179">
        <v>8531103000</v>
      </c>
      <c r="M432" s="306" t="s">
        <v>639</v>
      </c>
      <c r="N432" s="179">
        <v>47</v>
      </c>
      <c r="O432" s="300" t="s">
        <v>1474</v>
      </c>
      <c r="P432" s="498"/>
      <c r="Q432" s="178"/>
      <c r="R432" s="280"/>
      <c r="S432" s="202">
        <v>8717332494521</v>
      </c>
    </row>
    <row r="433" spans="1:19" x14ac:dyDescent="0.2">
      <c r="A433" s="140"/>
      <c r="B433" s="173" t="s">
        <v>2415</v>
      </c>
      <c r="C433" s="174" t="s">
        <v>2416</v>
      </c>
      <c r="D433" s="175" t="s">
        <v>2417</v>
      </c>
      <c r="E433" s="176" t="s">
        <v>2418</v>
      </c>
      <c r="F433" s="177" t="s">
        <v>699</v>
      </c>
      <c r="G433" s="163">
        <v>74.680000000000007</v>
      </c>
      <c r="H433" s="163">
        <f t="shared" si="31"/>
        <v>358</v>
      </c>
      <c r="I433" s="178" t="s">
        <v>230</v>
      </c>
      <c r="J433" s="178" t="s">
        <v>3</v>
      </c>
      <c r="K433" s="176" t="s">
        <v>1175</v>
      </c>
      <c r="L433" s="179">
        <v>8531103000</v>
      </c>
      <c r="M433" s="306" t="s">
        <v>639</v>
      </c>
      <c r="N433" s="179">
        <v>10</v>
      </c>
      <c r="O433" s="300" t="s">
        <v>2419</v>
      </c>
      <c r="P433" s="498"/>
      <c r="Q433" s="178"/>
      <c r="R433" s="280"/>
      <c r="S433" s="202">
        <v>8717332494538</v>
      </c>
    </row>
    <row r="434" spans="1:19" x14ac:dyDescent="0.2">
      <c r="A434" s="140"/>
      <c r="B434" s="173" t="s">
        <v>2420</v>
      </c>
      <c r="C434" s="174" t="s">
        <v>381</v>
      </c>
      <c r="D434" s="175" t="s">
        <v>380</v>
      </c>
      <c r="E434" s="176" t="s">
        <v>2421</v>
      </c>
      <c r="F434" s="177" t="s">
        <v>699</v>
      </c>
      <c r="G434" s="163">
        <v>74.680000000000007</v>
      </c>
      <c r="H434" s="163">
        <f t="shared" si="31"/>
        <v>358</v>
      </c>
      <c r="I434" s="178" t="s">
        <v>230</v>
      </c>
      <c r="J434" s="178" t="s">
        <v>3</v>
      </c>
      <c r="K434" s="176" t="s">
        <v>1175</v>
      </c>
      <c r="L434" s="179">
        <v>8531103000</v>
      </c>
      <c r="M434" s="306" t="s">
        <v>639</v>
      </c>
      <c r="N434" s="179">
        <v>4</v>
      </c>
      <c r="O434" s="300" t="s">
        <v>2422</v>
      </c>
      <c r="P434" s="200"/>
      <c r="Q434" s="178"/>
      <c r="R434" s="280"/>
      <c r="S434" s="202">
        <v>8717332494545</v>
      </c>
    </row>
    <row r="435" spans="1:19" x14ac:dyDescent="0.2">
      <c r="A435" s="140"/>
      <c r="B435" s="173" t="s">
        <v>2423</v>
      </c>
      <c r="C435" s="174" t="s">
        <v>2424</v>
      </c>
      <c r="D435" s="175" t="s">
        <v>2425</v>
      </c>
      <c r="E435" s="176" t="s">
        <v>2426</v>
      </c>
      <c r="F435" s="177" t="s">
        <v>699</v>
      </c>
      <c r="G435" s="163">
        <v>74.680000000000007</v>
      </c>
      <c r="H435" s="163">
        <f t="shared" si="31"/>
        <v>358</v>
      </c>
      <c r="I435" s="178" t="s">
        <v>230</v>
      </c>
      <c r="J435" s="178" t="s">
        <v>3</v>
      </c>
      <c r="K435" s="176" t="s">
        <v>1175</v>
      </c>
      <c r="L435" s="179">
        <v>8531103000</v>
      </c>
      <c r="M435" s="306" t="s">
        <v>639</v>
      </c>
      <c r="N435" s="179">
        <v>2</v>
      </c>
      <c r="O435" s="300" t="s">
        <v>2422</v>
      </c>
      <c r="P435" s="200"/>
      <c r="Q435" s="178"/>
      <c r="R435" s="280"/>
      <c r="S435" s="202">
        <v>8717332494552</v>
      </c>
    </row>
    <row r="436" spans="1:19" x14ac:dyDescent="0.2">
      <c r="A436" s="140"/>
      <c r="B436" s="173" t="s">
        <v>2427</v>
      </c>
      <c r="C436" s="174" t="s">
        <v>391</v>
      </c>
      <c r="D436" s="175" t="s">
        <v>390</v>
      </c>
      <c r="E436" s="176" t="s">
        <v>2428</v>
      </c>
      <c r="F436" s="177" t="s">
        <v>699</v>
      </c>
      <c r="G436" s="163">
        <v>128.9</v>
      </c>
      <c r="H436" s="163">
        <f t="shared" si="31"/>
        <v>619</v>
      </c>
      <c r="I436" s="178" t="s">
        <v>230</v>
      </c>
      <c r="J436" s="178" t="s">
        <v>3</v>
      </c>
      <c r="K436" s="176" t="s">
        <v>840</v>
      </c>
      <c r="L436" s="179">
        <v>8531900000</v>
      </c>
      <c r="M436" s="178" t="s">
        <v>639</v>
      </c>
      <c r="N436" s="179">
        <v>274</v>
      </c>
      <c r="O436" s="300" t="s">
        <v>1422</v>
      </c>
      <c r="P436" s="200"/>
      <c r="Q436" s="178"/>
      <c r="R436" s="280" t="s">
        <v>2429</v>
      </c>
      <c r="S436" s="202">
        <v>8717332282999</v>
      </c>
    </row>
    <row r="437" spans="1:19" x14ac:dyDescent="0.2">
      <c r="A437" s="140"/>
      <c r="B437" s="173" t="s">
        <v>2430</v>
      </c>
      <c r="C437" s="173" t="s">
        <v>2431</v>
      </c>
      <c r="D437" s="175" t="s">
        <v>2432</v>
      </c>
      <c r="E437" s="198" t="s">
        <v>2433</v>
      </c>
      <c r="F437" s="177" t="s">
        <v>699</v>
      </c>
      <c r="G437" s="163">
        <v>59.91</v>
      </c>
      <c r="H437" s="163">
        <f t="shared" si="31"/>
        <v>288</v>
      </c>
      <c r="I437" s="178" t="s">
        <v>230</v>
      </c>
      <c r="J437" s="306" t="s">
        <v>3</v>
      </c>
      <c r="K437" s="198" t="s">
        <v>1175</v>
      </c>
      <c r="L437" s="179">
        <v>3926909790</v>
      </c>
      <c r="M437" s="306" t="s">
        <v>682</v>
      </c>
      <c r="N437" s="306">
        <v>1</v>
      </c>
      <c r="O437" s="512" t="s">
        <v>2434</v>
      </c>
      <c r="P437" s="497"/>
      <c r="Q437" s="306"/>
      <c r="R437" s="306"/>
      <c r="S437" s="202">
        <v>8717332457519</v>
      </c>
    </row>
    <row r="438" spans="1:19" x14ac:dyDescent="0.2">
      <c r="A438" s="140"/>
      <c r="B438" s="173" t="s">
        <v>2435</v>
      </c>
      <c r="C438" s="174" t="s">
        <v>1118</v>
      </c>
      <c r="D438" s="175" t="s">
        <v>1117</v>
      </c>
      <c r="E438" s="176" t="s">
        <v>2436</v>
      </c>
      <c r="F438" s="177" t="s">
        <v>699</v>
      </c>
      <c r="G438" s="163">
        <v>499.01</v>
      </c>
      <c r="H438" s="163">
        <f t="shared" si="31"/>
        <v>2395</v>
      </c>
      <c r="I438" s="178" t="s">
        <v>230</v>
      </c>
      <c r="J438" s="178" t="s">
        <v>3</v>
      </c>
      <c r="K438" s="176" t="s">
        <v>1175</v>
      </c>
      <c r="L438" s="179">
        <v>85318070</v>
      </c>
      <c r="M438" s="306" t="s">
        <v>682</v>
      </c>
      <c r="N438" s="179">
        <v>0</v>
      </c>
      <c r="O438" s="300" t="s">
        <v>2437</v>
      </c>
      <c r="P438" s="498"/>
      <c r="Q438" s="178"/>
      <c r="R438" s="280"/>
      <c r="S438" s="202">
        <v>4060039128256</v>
      </c>
    </row>
    <row r="439" spans="1:19" x14ac:dyDescent="0.2">
      <c r="A439" s="140"/>
      <c r="B439" s="173" t="s">
        <v>2438</v>
      </c>
      <c r="C439" s="174" t="s">
        <v>2439</v>
      </c>
      <c r="D439" s="175" t="s">
        <v>2440</v>
      </c>
      <c r="E439" s="176" t="s">
        <v>2441</v>
      </c>
      <c r="F439" s="177" t="s">
        <v>699</v>
      </c>
      <c r="G439" s="163">
        <v>499.01</v>
      </c>
      <c r="H439" s="163">
        <f t="shared" si="31"/>
        <v>2395</v>
      </c>
      <c r="I439" s="178" t="s">
        <v>230</v>
      </c>
      <c r="J439" s="178" t="s">
        <v>3</v>
      </c>
      <c r="K439" s="176" t="s">
        <v>1175</v>
      </c>
      <c r="L439" s="179">
        <v>85318070</v>
      </c>
      <c r="M439" s="306" t="s">
        <v>682</v>
      </c>
      <c r="N439" s="179">
        <v>3</v>
      </c>
      <c r="O439" s="300" t="s">
        <v>2437</v>
      </c>
      <c r="P439" s="498"/>
      <c r="Q439" s="178"/>
      <c r="R439" s="280"/>
      <c r="S439" s="202">
        <v>4060039128263</v>
      </c>
    </row>
    <row r="440" spans="1:19" x14ac:dyDescent="0.2">
      <c r="A440" s="140"/>
      <c r="B440" s="188" t="s">
        <v>2442</v>
      </c>
      <c r="C440" s="189"/>
      <c r="D440" s="190" t="s">
        <v>1188</v>
      </c>
      <c r="E440" s="189"/>
      <c r="F440" s="191"/>
      <c r="G440" s="192"/>
      <c r="H440" s="192"/>
      <c r="I440" s="193"/>
      <c r="J440" s="193"/>
      <c r="K440" s="189" t="s">
        <v>1188</v>
      </c>
      <c r="L440" s="193"/>
      <c r="M440" s="193"/>
      <c r="N440" s="193" t="s">
        <v>1188</v>
      </c>
      <c r="O440" s="275" t="s">
        <v>1188</v>
      </c>
      <c r="P440" s="444"/>
      <c r="Q440" s="195"/>
      <c r="R440" s="196"/>
      <c r="S440" s="474"/>
    </row>
    <row r="441" spans="1:19" x14ac:dyDescent="0.2">
      <c r="A441" s="140"/>
      <c r="B441" s="173" t="s">
        <v>2443</v>
      </c>
      <c r="C441" s="174" t="s">
        <v>2444</v>
      </c>
      <c r="D441" s="175" t="s">
        <v>2445</v>
      </c>
      <c r="E441" s="176" t="s">
        <v>2446</v>
      </c>
      <c r="F441" s="177" t="s">
        <v>699</v>
      </c>
      <c r="G441" s="163">
        <v>152.91999999999999</v>
      </c>
      <c r="H441" s="163">
        <f>ROUND(ROUND(G441*4.8,2),0)</f>
        <v>734</v>
      </c>
      <c r="I441" s="178" t="s">
        <v>230</v>
      </c>
      <c r="J441" s="178" t="s">
        <v>3</v>
      </c>
      <c r="K441" s="176" t="s">
        <v>1175</v>
      </c>
      <c r="L441" s="179">
        <v>8531103000</v>
      </c>
      <c r="M441" s="306" t="s">
        <v>639</v>
      </c>
      <c r="N441" s="179">
        <v>24</v>
      </c>
      <c r="O441" s="300" t="s">
        <v>2447</v>
      </c>
      <c r="P441" s="498"/>
      <c r="Q441" s="178"/>
      <c r="R441" s="280"/>
      <c r="S441" s="202">
        <v>8717332925278</v>
      </c>
    </row>
    <row r="442" spans="1:19" x14ac:dyDescent="0.2">
      <c r="A442" s="140"/>
      <c r="B442" s="173" t="s">
        <v>2448</v>
      </c>
      <c r="C442" s="174" t="s">
        <v>2449</v>
      </c>
      <c r="D442" s="175" t="s">
        <v>2450</v>
      </c>
      <c r="E442" s="176" t="s">
        <v>2451</v>
      </c>
      <c r="F442" s="177" t="s">
        <v>699</v>
      </c>
      <c r="G442" s="163">
        <v>152.91999999999999</v>
      </c>
      <c r="H442" s="163">
        <f t="shared" ref="H442:H444" si="32">ROUND(ROUND(G442*4.8,2),0)</f>
        <v>734</v>
      </c>
      <c r="I442" s="178" t="s">
        <v>230</v>
      </c>
      <c r="J442" s="178" t="s">
        <v>3</v>
      </c>
      <c r="K442" s="176" t="s">
        <v>1175</v>
      </c>
      <c r="L442" s="179">
        <v>8531103000</v>
      </c>
      <c r="M442" s="306" t="s">
        <v>639</v>
      </c>
      <c r="N442" s="179">
        <v>25</v>
      </c>
      <c r="O442" s="300" t="s">
        <v>2447</v>
      </c>
      <c r="P442" s="498"/>
      <c r="Q442" s="178"/>
      <c r="R442" s="280"/>
      <c r="S442" s="202">
        <v>8717332925285</v>
      </c>
    </row>
    <row r="443" spans="1:19" x14ac:dyDescent="0.2">
      <c r="A443" s="140"/>
      <c r="B443" s="173" t="s">
        <v>2452</v>
      </c>
      <c r="C443" s="174" t="s">
        <v>2453</v>
      </c>
      <c r="D443" s="175" t="s">
        <v>2454</v>
      </c>
      <c r="E443" s="176" t="s">
        <v>2455</v>
      </c>
      <c r="F443" s="177" t="s">
        <v>699</v>
      </c>
      <c r="G443" s="163">
        <v>152.91999999999999</v>
      </c>
      <c r="H443" s="163">
        <f t="shared" si="32"/>
        <v>734</v>
      </c>
      <c r="I443" s="178" t="s">
        <v>230</v>
      </c>
      <c r="J443" s="178" t="s">
        <v>3</v>
      </c>
      <c r="K443" s="176" t="s">
        <v>1175</v>
      </c>
      <c r="L443" s="179">
        <v>8531103000</v>
      </c>
      <c r="M443" s="306" t="s">
        <v>639</v>
      </c>
      <c r="N443" s="179">
        <v>39</v>
      </c>
      <c r="O443" s="300" t="s">
        <v>2447</v>
      </c>
      <c r="P443" s="498"/>
      <c r="Q443" s="178"/>
      <c r="R443" s="280"/>
      <c r="S443" s="202">
        <v>8717332925292</v>
      </c>
    </row>
    <row r="444" spans="1:19" ht="13.5" thickBot="1" x14ac:dyDescent="0.25">
      <c r="A444" s="140"/>
      <c r="B444" s="173" t="s">
        <v>2456</v>
      </c>
      <c r="C444" s="174" t="s">
        <v>342</v>
      </c>
      <c r="D444" s="175" t="s">
        <v>341</v>
      </c>
      <c r="E444" s="176" t="s">
        <v>2457</v>
      </c>
      <c r="F444" s="177" t="s">
        <v>699</v>
      </c>
      <c r="G444" s="163">
        <v>152.91999999999999</v>
      </c>
      <c r="H444" s="163">
        <f t="shared" si="32"/>
        <v>734</v>
      </c>
      <c r="I444" s="178" t="s">
        <v>230</v>
      </c>
      <c r="J444" s="178" t="s">
        <v>3</v>
      </c>
      <c r="K444" s="176" t="s">
        <v>1175</v>
      </c>
      <c r="L444" s="179">
        <v>8531103000</v>
      </c>
      <c r="M444" s="306" t="s">
        <v>639</v>
      </c>
      <c r="N444" s="179">
        <v>160</v>
      </c>
      <c r="O444" s="300" t="s">
        <v>2447</v>
      </c>
      <c r="P444" s="498"/>
      <c r="Q444" s="178"/>
      <c r="R444" s="280"/>
      <c r="S444" s="202">
        <v>8717332925308</v>
      </c>
    </row>
    <row r="445" spans="1:19" ht="13.5" thickBot="1" x14ac:dyDescent="0.25">
      <c r="A445" s="140"/>
      <c r="B445" s="250" t="s">
        <v>2458</v>
      </c>
      <c r="C445" s="251"/>
      <c r="D445" s="251" t="s">
        <v>1188</v>
      </c>
      <c r="E445" s="251"/>
      <c r="F445" s="252"/>
      <c r="G445" s="253"/>
      <c r="H445" s="253"/>
      <c r="I445" s="274"/>
      <c r="J445" s="274"/>
      <c r="K445" s="251" t="s">
        <v>1188</v>
      </c>
      <c r="L445" s="274"/>
      <c r="M445" s="274"/>
      <c r="N445" s="274" t="s">
        <v>1188</v>
      </c>
      <c r="O445" s="254" t="s">
        <v>1188</v>
      </c>
      <c r="P445" s="476"/>
      <c r="Q445" s="274"/>
      <c r="R445" s="254"/>
      <c r="S445" s="499"/>
    </row>
    <row r="446" spans="1:19" x14ac:dyDescent="0.2">
      <c r="A446" s="140"/>
      <c r="B446" s="173" t="s">
        <v>2459</v>
      </c>
      <c r="C446" s="174" t="s">
        <v>395</v>
      </c>
      <c r="D446" s="175" t="s">
        <v>394</v>
      </c>
      <c r="E446" s="176" t="s">
        <v>2460</v>
      </c>
      <c r="F446" s="177" t="s">
        <v>699</v>
      </c>
      <c r="G446" s="163">
        <v>1071.93</v>
      </c>
      <c r="H446" s="163">
        <f>ROUND(ROUND(G446*4.8,2),0)</f>
        <v>5145</v>
      </c>
      <c r="I446" s="178" t="s">
        <v>230</v>
      </c>
      <c r="J446" s="178" t="s">
        <v>3</v>
      </c>
      <c r="K446" s="176" t="s">
        <v>1175</v>
      </c>
      <c r="L446" s="179">
        <v>8205598000</v>
      </c>
      <c r="M446" s="178" t="s">
        <v>683</v>
      </c>
      <c r="N446" s="179">
        <v>0</v>
      </c>
      <c r="O446" s="300" t="s">
        <v>2461</v>
      </c>
      <c r="P446" s="281"/>
      <c r="Q446" s="178" t="s">
        <v>1144</v>
      </c>
      <c r="R446" s="180"/>
      <c r="S446" s="202" t="s">
        <v>2462</v>
      </c>
    </row>
    <row r="447" spans="1:19" x14ac:dyDescent="0.2">
      <c r="A447" s="140"/>
      <c r="B447" s="173" t="s">
        <v>2463</v>
      </c>
      <c r="C447" s="174" t="s">
        <v>398</v>
      </c>
      <c r="D447" s="175" t="s">
        <v>397</v>
      </c>
      <c r="E447" s="176" t="s">
        <v>2464</v>
      </c>
      <c r="F447" s="177" t="s">
        <v>699</v>
      </c>
      <c r="G447" s="163">
        <v>475.75</v>
      </c>
      <c r="H447" s="163">
        <f t="shared" ref="H447:H459" si="33">ROUND(ROUND(G447*4.8,2),0)</f>
        <v>2284</v>
      </c>
      <c r="I447" s="178" t="s">
        <v>1193</v>
      </c>
      <c r="J447" s="178" t="s">
        <v>3</v>
      </c>
      <c r="K447" s="176" t="s">
        <v>1175</v>
      </c>
      <c r="L447" s="179">
        <v>3926909790</v>
      </c>
      <c r="M447" s="178" t="s">
        <v>683</v>
      </c>
      <c r="N447" s="179">
        <v>2</v>
      </c>
      <c r="O447" s="300" t="s">
        <v>1461</v>
      </c>
      <c r="P447" s="281"/>
      <c r="Q447" s="178" t="s">
        <v>1144</v>
      </c>
      <c r="R447" s="180"/>
      <c r="S447" s="202" t="s">
        <v>2465</v>
      </c>
    </row>
    <row r="448" spans="1:19" x14ac:dyDescent="0.2">
      <c r="A448" s="288"/>
      <c r="B448" s="173" t="s">
        <v>2466</v>
      </c>
      <c r="C448" s="174" t="s">
        <v>400</v>
      </c>
      <c r="D448" s="175" t="s">
        <v>809</v>
      </c>
      <c r="E448" s="176" t="s">
        <v>2467</v>
      </c>
      <c r="F448" s="177" t="s">
        <v>699</v>
      </c>
      <c r="G448" s="163">
        <v>1906.58</v>
      </c>
      <c r="H448" s="163">
        <f t="shared" si="33"/>
        <v>9152</v>
      </c>
      <c r="I448" s="178" t="s">
        <v>230</v>
      </c>
      <c r="J448" s="178" t="s">
        <v>3</v>
      </c>
      <c r="K448" s="176" t="s">
        <v>1175</v>
      </c>
      <c r="L448" s="179">
        <v>3926909790</v>
      </c>
      <c r="M448" s="178" t="s">
        <v>683</v>
      </c>
      <c r="N448" s="179">
        <v>1</v>
      </c>
      <c r="O448" s="300" t="s">
        <v>2468</v>
      </c>
      <c r="P448" s="500"/>
      <c r="Q448" s="178" t="s">
        <v>1144</v>
      </c>
      <c r="R448" s="280"/>
      <c r="S448" s="202">
        <v>4060039081209</v>
      </c>
    </row>
    <row r="449" spans="1:19" x14ac:dyDescent="0.2">
      <c r="A449" s="140"/>
      <c r="B449" s="173" t="s">
        <v>2469</v>
      </c>
      <c r="C449" s="174" t="s">
        <v>403</v>
      </c>
      <c r="D449" s="175" t="s">
        <v>402</v>
      </c>
      <c r="E449" s="176" t="s">
        <v>2470</v>
      </c>
      <c r="F449" s="177" t="s">
        <v>699</v>
      </c>
      <c r="G449" s="163">
        <v>535.36</v>
      </c>
      <c r="H449" s="163">
        <f t="shared" si="33"/>
        <v>2570</v>
      </c>
      <c r="I449" s="178" t="s">
        <v>230</v>
      </c>
      <c r="J449" s="178" t="s">
        <v>3</v>
      </c>
      <c r="K449" s="176" t="s">
        <v>1175</v>
      </c>
      <c r="L449" s="179">
        <v>3926909790</v>
      </c>
      <c r="M449" s="178" t="s">
        <v>683</v>
      </c>
      <c r="N449" s="179">
        <v>5</v>
      </c>
      <c r="O449" s="300" t="s">
        <v>2471</v>
      </c>
      <c r="P449" s="200"/>
      <c r="Q449" s="178" t="s">
        <v>1144</v>
      </c>
      <c r="R449" s="280"/>
      <c r="S449" s="202">
        <v>8717332003600</v>
      </c>
    </row>
    <row r="450" spans="1:19" x14ac:dyDescent="0.2">
      <c r="A450" s="140"/>
      <c r="B450" s="223" t="s">
        <v>2472</v>
      </c>
      <c r="C450" s="174" t="s">
        <v>1019</v>
      </c>
      <c r="D450" s="175" t="s">
        <v>794</v>
      </c>
      <c r="E450" s="176" t="s">
        <v>2473</v>
      </c>
      <c r="F450" s="177" t="s">
        <v>699</v>
      </c>
      <c r="G450" s="163">
        <v>73.34</v>
      </c>
      <c r="H450" s="163">
        <f t="shared" si="33"/>
        <v>352</v>
      </c>
      <c r="I450" s="178" t="s">
        <v>230</v>
      </c>
      <c r="J450" s="179" t="s">
        <v>3</v>
      </c>
      <c r="K450" s="176" t="s">
        <v>1175</v>
      </c>
      <c r="L450" s="179">
        <v>4911990000</v>
      </c>
      <c r="M450" s="178" t="s">
        <v>683</v>
      </c>
      <c r="N450" s="179">
        <v>439</v>
      </c>
      <c r="O450" s="300" t="s">
        <v>1466</v>
      </c>
      <c r="P450" s="200" t="s">
        <v>2474</v>
      </c>
      <c r="Q450" s="178" t="s">
        <v>608</v>
      </c>
      <c r="R450" s="280"/>
      <c r="S450" s="202">
        <v>4060039009142</v>
      </c>
    </row>
    <row r="451" spans="1:19" ht="16.5" x14ac:dyDescent="0.2">
      <c r="A451" s="140"/>
      <c r="B451" s="173" t="s">
        <v>2475</v>
      </c>
      <c r="C451" s="174" t="s">
        <v>2476</v>
      </c>
      <c r="D451" s="175" t="s">
        <v>405</v>
      </c>
      <c r="E451" s="176" t="s">
        <v>2477</v>
      </c>
      <c r="F451" s="177" t="s">
        <v>699</v>
      </c>
      <c r="G451" s="163">
        <v>78.7</v>
      </c>
      <c r="H451" s="163">
        <f t="shared" si="33"/>
        <v>378</v>
      </c>
      <c r="I451" s="178" t="s">
        <v>230</v>
      </c>
      <c r="J451" s="178" t="s">
        <v>3</v>
      </c>
      <c r="K451" s="176" t="s">
        <v>1175</v>
      </c>
      <c r="L451" s="179">
        <v>3824840000</v>
      </c>
      <c r="M451" s="178" t="s">
        <v>683</v>
      </c>
      <c r="N451" s="179">
        <v>51</v>
      </c>
      <c r="O451" s="300" t="s">
        <v>2150</v>
      </c>
      <c r="P451" s="200"/>
      <c r="Q451" s="178" t="s">
        <v>608</v>
      </c>
      <c r="R451" s="280"/>
      <c r="S451" s="202">
        <v>8717332955183</v>
      </c>
    </row>
    <row r="452" spans="1:19" x14ac:dyDescent="0.2">
      <c r="A452" s="140"/>
      <c r="B452" s="173" t="s">
        <v>2478</v>
      </c>
      <c r="C452" s="174" t="s">
        <v>664</v>
      </c>
      <c r="D452" s="175">
        <v>4998112073</v>
      </c>
      <c r="E452" s="176" t="s">
        <v>2479</v>
      </c>
      <c r="F452" s="177" t="s">
        <v>699</v>
      </c>
      <c r="G452" s="163">
        <v>356.52</v>
      </c>
      <c r="H452" s="163">
        <f t="shared" si="33"/>
        <v>1711</v>
      </c>
      <c r="I452" s="178" t="s">
        <v>230</v>
      </c>
      <c r="J452" s="178" t="s">
        <v>3</v>
      </c>
      <c r="K452" s="176" t="s">
        <v>1175</v>
      </c>
      <c r="L452" s="179">
        <v>4202929890</v>
      </c>
      <c r="M452" s="178" t="s">
        <v>683</v>
      </c>
      <c r="N452" s="179">
        <v>5</v>
      </c>
      <c r="O452" s="300" t="s">
        <v>2480</v>
      </c>
      <c r="P452" s="200"/>
      <c r="Q452" s="178" t="s">
        <v>608</v>
      </c>
      <c r="R452" s="280"/>
      <c r="S452" s="202">
        <v>8717332020447</v>
      </c>
    </row>
    <row r="453" spans="1:19" x14ac:dyDescent="0.2">
      <c r="A453" s="288"/>
      <c r="B453" s="173" t="s">
        <v>2481</v>
      </c>
      <c r="C453" s="174" t="s">
        <v>2482</v>
      </c>
      <c r="D453" s="175" t="s">
        <v>812</v>
      </c>
      <c r="E453" s="176" t="s">
        <v>2483</v>
      </c>
      <c r="F453" s="177" t="s">
        <v>699</v>
      </c>
      <c r="G453" s="163">
        <v>387.52</v>
      </c>
      <c r="H453" s="163">
        <f t="shared" si="33"/>
        <v>1860</v>
      </c>
      <c r="I453" s="178" t="s">
        <v>230</v>
      </c>
      <c r="J453" s="178" t="s">
        <v>3</v>
      </c>
      <c r="K453" s="176" t="s">
        <v>1175</v>
      </c>
      <c r="L453" s="179">
        <v>3926909790</v>
      </c>
      <c r="M453" s="178" t="s">
        <v>683</v>
      </c>
      <c r="N453" s="179" t="s">
        <v>1188</v>
      </c>
      <c r="O453" s="300" t="s">
        <v>2206</v>
      </c>
      <c r="P453" s="200"/>
      <c r="Q453" s="178" t="s">
        <v>1144</v>
      </c>
      <c r="R453" s="280"/>
      <c r="S453" s="202">
        <v>4060039081216</v>
      </c>
    </row>
    <row r="454" spans="1:19" x14ac:dyDescent="0.2">
      <c r="A454" s="140"/>
      <c r="B454" s="173" t="s">
        <v>2484</v>
      </c>
      <c r="C454" s="174" t="s">
        <v>409</v>
      </c>
      <c r="D454" s="175" t="s">
        <v>408</v>
      </c>
      <c r="E454" s="176" t="s">
        <v>2485</v>
      </c>
      <c r="F454" s="177" t="s">
        <v>699</v>
      </c>
      <c r="G454" s="163">
        <v>714.22</v>
      </c>
      <c r="H454" s="163">
        <f t="shared" si="33"/>
        <v>3428</v>
      </c>
      <c r="I454" s="178" t="s">
        <v>230</v>
      </c>
      <c r="J454" s="178" t="s">
        <v>3</v>
      </c>
      <c r="K454" s="176" t="s">
        <v>1175</v>
      </c>
      <c r="L454" s="179">
        <v>8205598000</v>
      </c>
      <c r="M454" s="178" t="s">
        <v>683</v>
      </c>
      <c r="N454" s="179">
        <v>1</v>
      </c>
      <c r="O454" s="300" t="s">
        <v>2486</v>
      </c>
      <c r="P454" s="200"/>
      <c r="Q454" s="178" t="s">
        <v>1144</v>
      </c>
      <c r="R454" s="280"/>
      <c r="S454" s="202">
        <v>8717332003679</v>
      </c>
    </row>
    <row r="455" spans="1:19" x14ac:dyDescent="0.2">
      <c r="A455" s="140"/>
      <c r="B455" s="173" t="s">
        <v>2487</v>
      </c>
      <c r="C455" s="174" t="s">
        <v>2488</v>
      </c>
      <c r="D455" s="175" t="s">
        <v>411</v>
      </c>
      <c r="E455" s="176" t="s">
        <v>2489</v>
      </c>
      <c r="F455" s="177" t="s">
        <v>699</v>
      </c>
      <c r="G455" s="163">
        <v>1310.4000000000001</v>
      </c>
      <c r="H455" s="163">
        <f t="shared" si="33"/>
        <v>6290</v>
      </c>
      <c r="I455" s="178" t="s">
        <v>230</v>
      </c>
      <c r="J455" s="178" t="s">
        <v>3</v>
      </c>
      <c r="K455" s="176" t="s">
        <v>1175</v>
      </c>
      <c r="L455" s="179">
        <v>3926909790</v>
      </c>
      <c r="M455" s="178" t="s">
        <v>683</v>
      </c>
      <c r="N455" s="179">
        <v>4</v>
      </c>
      <c r="O455" s="300" t="s">
        <v>2490</v>
      </c>
      <c r="P455" s="200" t="s">
        <v>2491</v>
      </c>
      <c r="Q455" s="178" t="s">
        <v>1144</v>
      </c>
      <c r="R455" s="280"/>
      <c r="S455" s="202">
        <v>8717332003587</v>
      </c>
    </row>
    <row r="456" spans="1:19" x14ac:dyDescent="0.2">
      <c r="A456" s="140"/>
      <c r="B456" s="173" t="s">
        <v>2492</v>
      </c>
      <c r="C456" s="174" t="s">
        <v>669</v>
      </c>
      <c r="D456" s="175" t="s">
        <v>662</v>
      </c>
      <c r="E456" s="176" t="s">
        <v>2493</v>
      </c>
      <c r="F456" s="177" t="s">
        <v>699</v>
      </c>
      <c r="G456" s="163">
        <v>273.05</v>
      </c>
      <c r="H456" s="163">
        <f t="shared" si="33"/>
        <v>1311</v>
      </c>
      <c r="I456" s="178" t="s">
        <v>230</v>
      </c>
      <c r="J456" s="178" t="s">
        <v>3</v>
      </c>
      <c r="K456" s="176" t="s">
        <v>1175</v>
      </c>
      <c r="L456" s="179">
        <v>3926909790</v>
      </c>
      <c r="M456" s="178" t="s">
        <v>683</v>
      </c>
      <c r="N456" s="179">
        <v>10</v>
      </c>
      <c r="O456" s="300" t="s">
        <v>2494</v>
      </c>
      <c r="P456" s="200"/>
      <c r="Q456" s="178" t="s">
        <v>1144</v>
      </c>
      <c r="R456" s="280"/>
      <c r="S456" s="202">
        <v>8717332003594</v>
      </c>
    </row>
    <row r="457" spans="1:19" x14ac:dyDescent="0.2">
      <c r="A457" s="140"/>
      <c r="B457" s="173" t="s">
        <v>2495</v>
      </c>
      <c r="C457" s="174" t="s">
        <v>413</v>
      </c>
      <c r="D457" s="175" t="s">
        <v>412</v>
      </c>
      <c r="E457" s="176" t="s">
        <v>2496</v>
      </c>
      <c r="F457" s="177" t="s">
        <v>699</v>
      </c>
      <c r="G457" s="163">
        <v>31</v>
      </c>
      <c r="H457" s="163">
        <f t="shared" si="33"/>
        <v>149</v>
      </c>
      <c r="I457" s="178" t="s">
        <v>230</v>
      </c>
      <c r="J457" s="178" t="s">
        <v>3</v>
      </c>
      <c r="K457" s="176" t="s">
        <v>1175</v>
      </c>
      <c r="L457" s="179">
        <v>3926909790</v>
      </c>
      <c r="M457" s="178" t="s">
        <v>683</v>
      </c>
      <c r="N457" s="179">
        <v>3</v>
      </c>
      <c r="O457" s="300" t="s">
        <v>2497</v>
      </c>
      <c r="P457" s="200"/>
      <c r="Q457" s="178" t="s">
        <v>608</v>
      </c>
      <c r="R457" s="280"/>
      <c r="S457" s="202">
        <v>8717332020089</v>
      </c>
    </row>
    <row r="458" spans="1:19" x14ac:dyDescent="0.2">
      <c r="A458" s="140"/>
      <c r="B458" s="173" t="s">
        <v>2498</v>
      </c>
      <c r="C458" s="174" t="s">
        <v>2499</v>
      </c>
      <c r="D458" s="175" t="s">
        <v>2500</v>
      </c>
      <c r="E458" s="176" t="s">
        <v>2501</v>
      </c>
      <c r="F458" s="177" t="s">
        <v>699</v>
      </c>
      <c r="G458" s="163">
        <v>761.92</v>
      </c>
      <c r="H458" s="163">
        <f t="shared" si="33"/>
        <v>3657</v>
      </c>
      <c r="I458" s="178" t="s">
        <v>230</v>
      </c>
      <c r="J458" s="178" t="s">
        <v>3</v>
      </c>
      <c r="K458" s="176" t="s">
        <v>1175</v>
      </c>
      <c r="L458" s="179">
        <v>8205598000</v>
      </c>
      <c r="M458" s="178" t="s">
        <v>683</v>
      </c>
      <c r="N458" s="179">
        <v>1</v>
      </c>
      <c r="O458" s="300" t="s">
        <v>1474</v>
      </c>
      <c r="P458" s="481"/>
      <c r="Q458" s="178" t="s">
        <v>608</v>
      </c>
      <c r="R458" s="280"/>
      <c r="S458" s="202">
        <v>8717332098064</v>
      </c>
    </row>
    <row r="459" spans="1:19" ht="13.5" thickBot="1" x14ac:dyDescent="0.25">
      <c r="A459" s="140"/>
      <c r="B459" s="173">
        <v>705000169803</v>
      </c>
      <c r="C459" s="174" t="s">
        <v>806</v>
      </c>
      <c r="D459" s="175" t="s">
        <v>415</v>
      </c>
      <c r="E459" s="176" t="s">
        <v>2502</v>
      </c>
      <c r="F459" s="177" t="s">
        <v>699</v>
      </c>
      <c r="G459" s="163">
        <v>4895.88</v>
      </c>
      <c r="H459" s="163">
        <f t="shared" si="33"/>
        <v>23500</v>
      </c>
      <c r="I459" s="178" t="s">
        <v>230</v>
      </c>
      <c r="J459" s="178" t="s">
        <v>230</v>
      </c>
      <c r="K459" s="176" t="s">
        <v>1175</v>
      </c>
      <c r="L459" s="179">
        <v>90303900</v>
      </c>
      <c r="M459" s="178" t="s">
        <v>682</v>
      </c>
      <c r="N459" s="179">
        <v>4</v>
      </c>
      <c r="O459" s="300" t="s">
        <v>2503</v>
      </c>
      <c r="P459" s="481"/>
      <c r="Q459" s="178"/>
      <c r="R459" s="280"/>
      <c r="S459" s="202">
        <v>8717332774494</v>
      </c>
    </row>
    <row r="460" spans="1:19" ht="13.5" thickBot="1" x14ac:dyDescent="0.25">
      <c r="A460" s="140"/>
      <c r="B460" s="308" t="s">
        <v>2504</v>
      </c>
      <c r="C460" s="251"/>
      <c r="D460" s="309" t="s">
        <v>1188</v>
      </c>
      <c r="E460" s="251"/>
      <c r="F460" s="252"/>
      <c r="G460" s="253"/>
      <c r="H460" s="253"/>
      <c r="I460" s="254"/>
      <c r="J460" s="254"/>
      <c r="K460" s="251" t="s">
        <v>1188</v>
      </c>
      <c r="L460" s="254"/>
      <c r="M460" s="254"/>
      <c r="N460" s="254" t="s">
        <v>1188</v>
      </c>
      <c r="O460" s="254" t="s">
        <v>1188</v>
      </c>
      <c r="P460" s="251"/>
      <c r="Q460" s="254"/>
      <c r="R460" s="256"/>
      <c r="S460" s="482"/>
    </row>
    <row r="461" spans="1:19" x14ac:dyDescent="0.2">
      <c r="A461" s="140"/>
      <c r="B461" s="188" t="s">
        <v>2505</v>
      </c>
      <c r="C461" s="189"/>
      <c r="D461" s="190" t="s">
        <v>1188</v>
      </c>
      <c r="E461" s="189"/>
      <c r="F461" s="191"/>
      <c r="G461" s="192"/>
      <c r="H461" s="192"/>
      <c r="I461" s="195"/>
      <c r="J461" s="195"/>
      <c r="K461" s="189" t="s">
        <v>1188</v>
      </c>
      <c r="L461" s="195"/>
      <c r="M461" s="195"/>
      <c r="N461" s="195" t="s">
        <v>1188</v>
      </c>
      <c r="O461" s="275" t="s">
        <v>1188</v>
      </c>
      <c r="P461" s="501"/>
      <c r="Q461" s="195"/>
      <c r="R461" s="196"/>
      <c r="S461" s="474"/>
    </row>
    <row r="462" spans="1:19" x14ac:dyDescent="0.2">
      <c r="A462" s="140"/>
      <c r="B462" s="173" t="s">
        <v>2506</v>
      </c>
      <c r="C462" s="174" t="s">
        <v>2507</v>
      </c>
      <c r="D462" s="175" t="s">
        <v>2508</v>
      </c>
      <c r="E462" s="176" t="s">
        <v>2509</v>
      </c>
      <c r="F462" s="177" t="s">
        <v>699</v>
      </c>
      <c r="G462" s="163">
        <v>508.03</v>
      </c>
      <c r="H462" s="163">
        <f>ROUND(ROUND(G462*4.8,2),0)</f>
        <v>2439</v>
      </c>
      <c r="I462" s="178" t="s">
        <v>230</v>
      </c>
      <c r="J462" s="179">
        <v>1</v>
      </c>
      <c r="K462" s="176" t="s">
        <v>1175</v>
      </c>
      <c r="L462" s="179">
        <v>8531202090</v>
      </c>
      <c r="M462" s="178" t="s">
        <v>682</v>
      </c>
      <c r="N462" s="179">
        <v>2</v>
      </c>
      <c r="O462" s="300" t="s">
        <v>2510</v>
      </c>
      <c r="P462" s="200"/>
      <c r="Q462" s="178"/>
      <c r="R462" s="280" t="s">
        <v>2511</v>
      </c>
      <c r="S462" s="202">
        <v>8717332020768</v>
      </c>
    </row>
    <row r="463" spans="1:19" x14ac:dyDescent="0.2">
      <c r="A463" s="140"/>
      <c r="B463" s="173" t="s">
        <v>2512</v>
      </c>
      <c r="C463" s="174" t="s">
        <v>2513</v>
      </c>
      <c r="D463" s="175" t="s">
        <v>2514</v>
      </c>
      <c r="E463" s="176" t="s">
        <v>2515</v>
      </c>
      <c r="F463" s="177" t="s">
        <v>699</v>
      </c>
      <c r="G463" s="163">
        <v>1320.91</v>
      </c>
      <c r="H463" s="163">
        <f t="shared" ref="H463:H474" si="34">ROUND(ROUND(G463*4.8,2),0)</f>
        <v>6340</v>
      </c>
      <c r="I463" s="178" t="s">
        <v>230</v>
      </c>
      <c r="J463" s="178" t="s">
        <v>3</v>
      </c>
      <c r="K463" s="176" t="s">
        <v>1175</v>
      </c>
      <c r="L463" s="179">
        <v>8531202090</v>
      </c>
      <c r="M463" s="178" t="s">
        <v>682</v>
      </c>
      <c r="N463" s="179">
        <v>0</v>
      </c>
      <c r="O463" s="300" t="s">
        <v>2510</v>
      </c>
      <c r="P463" s="200"/>
      <c r="Q463" s="178"/>
      <c r="R463" s="280" t="s">
        <v>2511</v>
      </c>
      <c r="S463" s="202">
        <v>8717332020751</v>
      </c>
    </row>
    <row r="464" spans="1:19" x14ac:dyDescent="0.2">
      <c r="A464" s="288"/>
      <c r="B464" s="173" t="s">
        <v>1342</v>
      </c>
      <c r="C464" s="174" t="s">
        <v>2516</v>
      </c>
      <c r="D464" s="175" t="s">
        <v>2517</v>
      </c>
      <c r="E464" s="176" t="s">
        <v>2518</v>
      </c>
      <c r="F464" s="177" t="s">
        <v>699</v>
      </c>
      <c r="G464" s="163">
        <v>1920.41</v>
      </c>
      <c r="H464" s="163">
        <f t="shared" si="34"/>
        <v>9218</v>
      </c>
      <c r="I464" s="178" t="s">
        <v>230</v>
      </c>
      <c r="J464" s="178" t="s">
        <v>3</v>
      </c>
      <c r="K464" s="176" t="s">
        <v>1175</v>
      </c>
      <c r="L464" s="179">
        <v>8531202090</v>
      </c>
      <c r="M464" s="178" t="s">
        <v>682</v>
      </c>
      <c r="N464" s="179">
        <v>1</v>
      </c>
      <c r="O464" s="300" t="s">
        <v>2519</v>
      </c>
      <c r="P464" s="481"/>
      <c r="Q464" s="178"/>
      <c r="R464" s="280" t="s">
        <v>2511</v>
      </c>
      <c r="S464" s="202" t="s">
        <v>1188</v>
      </c>
    </row>
    <row r="465" spans="1:19" x14ac:dyDescent="0.2">
      <c r="A465" s="140"/>
      <c r="B465" s="173" t="s">
        <v>2520</v>
      </c>
      <c r="C465" s="174" t="s">
        <v>2521</v>
      </c>
      <c r="D465" s="175" t="s">
        <v>2522</v>
      </c>
      <c r="E465" s="176" t="s">
        <v>2523</v>
      </c>
      <c r="F465" s="177" t="s">
        <v>699</v>
      </c>
      <c r="G465" s="163">
        <v>3742.59</v>
      </c>
      <c r="H465" s="163">
        <f t="shared" si="34"/>
        <v>17964</v>
      </c>
      <c r="I465" s="178" t="s">
        <v>230</v>
      </c>
      <c r="J465" s="179">
        <v>1</v>
      </c>
      <c r="K465" s="176" t="s">
        <v>1175</v>
      </c>
      <c r="L465" s="179">
        <v>8531103000</v>
      </c>
      <c r="M465" s="178" t="s">
        <v>682</v>
      </c>
      <c r="N465" s="179">
        <v>1</v>
      </c>
      <c r="O465" s="300" t="s">
        <v>2524</v>
      </c>
      <c r="P465" s="200"/>
      <c r="Q465" s="178"/>
      <c r="R465" s="280" t="s">
        <v>2511</v>
      </c>
      <c r="S465" s="202">
        <v>8717332099702</v>
      </c>
    </row>
    <row r="466" spans="1:19" x14ac:dyDescent="0.2">
      <c r="A466" s="140"/>
      <c r="B466" s="173" t="s">
        <v>2525</v>
      </c>
      <c r="C466" s="174" t="s">
        <v>2526</v>
      </c>
      <c r="D466" s="175" t="s">
        <v>2527</v>
      </c>
      <c r="E466" s="176" t="s">
        <v>2523</v>
      </c>
      <c r="F466" s="177" t="s">
        <v>699</v>
      </c>
      <c r="G466" s="163">
        <v>3742.59</v>
      </c>
      <c r="H466" s="163">
        <f t="shared" si="34"/>
        <v>17964</v>
      </c>
      <c r="I466" s="178" t="s">
        <v>230</v>
      </c>
      <c r="J466" s="179">
        <v>1</v>
      </c>
      <c r="K466" s="176" t="s">
        <v>1175</v>
      </c>
      <c r="L466" s="179">
        <v>8531103000</v>
      </c>
      <c r="M466" s="178" t="s">
        <v>682</v>
      </c>
      <c r="N466" s="179">
        <v>2</v>
      </c>
      <c r="O466" s="300" t="s">
        <v>2528</v>
      </c>
      <c r="P466" s="200"/>
      <c r="Q466" s="178"/>
      <c r="R466" s="280" t="s">
        <v>2511</v>
      </c>
      <c r="S466" s="202">
        <v>8717332099719</v>
      </c>
    </row>
    <row r="467" spans="1:19" x14ac:dyDescent="0.2">
      <c r="A467" s="140"/>
      <c r="B467" s="173" t="s">
        <v>2529</v>
      </c>
      <c r="C467" s="174" t="s">
        <v>2530</v>
      </c>
      <c r="D467" s="175" t="s">
        <v>2531</v>
      </c>
      <c r="E467" s="176" t="s">
        <v>2532</v>
      </c>
      <c r="F467" s="177" t="s">
        <v>699</v>
      </c>
      <c r="G467" s="163">
        <v>642.80999999999995</v>
      </c>
      <c r="H467" s="163">
        <f t="shared" si="34"/>
        <v>3085</v>
      </c>
      <c r="I467" s="178" t="s">
        <v>230</v>
      </c>
      <c r="J467" s="178" t="s">
        <v>3</v>
      </c>
      <c r="K467" s="176" t="s">
        <v>1175</v>
      </c>
      <c r="L467" s="179">
        <v>8303009000</v>
      </c>
      <c r="M467" s="178" t="s">
        <v>682</v>
      </c>
      <c r="N467" s="179">
        <v>0</v>
      </c>
      <c r="O467" s="300" t="s">
        <v>2533</v>
      </c>
      <c r="P467" s="489"/>
      <c r="Q467" s="310"/>
      <c r="R467" s="280" t="s">
        <v>2534</v>
      </c>
      <c r="S467" s="202">
        <v>8717332773879</v>
      </c>
    </row>
    <row r="468" spans="1:19" ht="16.5" x14ac:dyDescent="0.2">
      <c r="A468" s="140"/>
      <c r="B468" s="173">
        <v>705000288669</v>
      </c>
      <c r="C468" s="174" t="s">
        <v>2535</v>
      </c>
      <c r="D468" s="200" t="s">
        <v>2536</v>
      </c>
      <c r="E468" s="299" t="s">
        <v>2537</v>
      </c>
      <c r="F468" s="215" t="s">
        <v>699</v>
      </c>
      <c r="G468" s="163">
        <v>541.64</v>
      </c>
      <c r="H468" s="163">
        <f t="shared" si="34"/>
        <v>2600</v>
      </c>
      <c r="I468" s="178" t="s">
        <v>230</v>
      </c>
      <c r="J468" s="178" t="s">
        <v>230</v>
      </c>
      <c r="K468" s="299" t="s">
        <v>1175</v>
      </c>
      <c r="L468" s="297">
        <v>8538909999</v>
      </c>
      <c r="M468" s="280" t="s">
        <v>682</v>
      </c>
      <c r="N468" s="179">
        <v>11</v>
      </c>
      <c r="O468" s="300" t="s">
        <v>2538</v>
      </c>
      <c r="P468" s="485"/>
      <c r="Q468" s="280" t="s">
        <v>608</v>
      </c>
      <c r="R468" s="280"/>
      <c r="S468" s="202">
        <v>8717332925537</v>
      </c>
    </row>
    <row r="469" spans="1:19" ht="16.5" x14ac:dyDescent="0.2">
      <c r="A469" s="140"/>
      <c r="B469" s="173">
        <v>705000317733</v>
      </c>
      <c r="C469" s="174" t="s">
        <v>2539</v>
      </c>
      <c r="D469" s="200" t="s">
        <v>2540</v>
      </c>
      <c r="E469" s="176" t="s">
        <v>2541</v>
      </c>
      <c r="F469" s="215" t="s">
        <v>699</v>
      </c>
      <c r="G469" s="163">
        <v>739.26</v>
      </c>
      <c r="H469" s="163">
        <f t="shared" si="34"/>
        <v>3548</v>
      </c>
      <c r="I469" s="178" t="s">
        <v>230</v>
      </c>
      <c r="J469" s="178" t="s">
        <v>230</v>
      </c>
      <c r="K469" s="176" t="s">
        <v>1175</v>
      </c>
      <c r="L469" s="297">
        <v>8538909999</v>
      </c>
      <c r="M469" s="280" t="s">
        <v>682</v>
      </c>
      <c r="N469" s="179">
        <v>0</v>
      </c>
      <c r="O469" s="300">
        <v>0.2</v>
      </c>
      <c r="P469" s="485"/>
      <c r="Q469" s="280" t="s">
        <v>608</v>
      </c>
      <c r="R469" s="280"/>
      <c r="S469" s="202">
        <v>8717332541201</v>
      </c>
    </row>
    <row r="470" spans="1:19" x14ac:dyDescent="0.2">
      <c r="A470" s="288"/>
      <c r="B470" s="173" t="s">
        <v>2542</v>
      </c>
      <c r="C470" s="173" t="s">
        <v>2543</v>
      </c>
      <c r="D470" s="175" t="s">
        <v>2542</v>
      </c>
      <c r="E470" s="198" t="s">
        <v>2544</v>
      </c>
      <c r="F470" s="177" t="s">
        <v>699</v>
      </c>
      <c r="G470" s="163">
        <v>1493.89</v>
      </c>
      <c r="H470" s="163">
        <f t="shared" si="34"/>
        <v>7171</v>
      </c>
      <c r="I470" s="178" t="s">
        <v>230</v>
      </c>
      <c r="J470" s="216" t="s">
        <v>230</v>
      </c>
      <c r="K470" s="198" t="s">
        <v>1175</v>
      </c>
      <c r="L470" s="227">
        <v>8531103000</v>
      </c>
      <c r="M470" s="178" t="s">
        <v>682</v>
      </c>
      <c r="N470" s="179">
        <v>3</v>
      </c>
      <c r="O470" s="300">
        <v>3.72</v>
      </c>
      <c r="P470" s="489"/>
      <c r="Q470" s="310" t="s">
        <v>608</v>
      </c>
      <c r="R470" s="280" t="s">
        <v>2511</v>
      </c>
      <c r="S470" s="202">
        <v>8717332925582</v>
      </c>
    </row>
    <row r="471" spans="1:19" x14ac:dyDescent="0.2">
      <c r="A471" s="288"/>
      <c r="B471" s="173" t="s">
        <v>2545</v>
      </c>
      <c r="C471" s="173" t="s">
        <v>2546</v>
      </c>
      <c r="D471" s="175" t="s">
        <v>2545</v>
      </c>
      <c r="E471" s="198" t="s">
        <v>2547</v>
      </c>
      <c r="F471" s="177" t="s">
        <v>699</v>
      </c>
      <c r="G471" s="163">
        <v>224.28</v>
      </c>
      <c r="H471" s="163">
        <f t="shared" si="34"/>
        <v>1077</v>
      </c>
      <c r="I471" s="178" t="s">
        <v>230</v>
      </c>
      <c r="J471" s="216" t="s">
        <v>230</v>
      </c>
      <c r="K471" s="198" t="s">
        <v>1175</v>
      </c>
      <c r="L471" s="227">
        <v>8531103000</v>
      </c>
      <c r="M471" s="178" t="s">
        <v>682</v>
      </c>
      <c r="N471" s="179">
        <v>0</v>
      </c>
      <c r="O471" s="300">
        <v>0.14000000000000001</v>
      </c>
      <c r="P471" s="489"/>
      <c r="Q471" s="310" t="s">
        <v>608</v>
      </c>
      <c r="R471" s="280"/>
      <c r="S471" s="202">
        <v>8717332925599</v>
      </c>
    </row>
    <row r="472" spans="1:19" x14ac:dyDescent="0.2">
      <c r="A472" s="288"/>
      <c r="B472" s="173" t="s">
        <v>2548</v>
      </c>
      <c r="C472" s="173" t="s">
        <v>2549</v>
      </c>
      <c r="D472" s="175" t="s">
        <v>2548</v>
      </c>
      <c r="E472" s="198" t="s">
        <v>2550</v>
      </c>
      <c r="F472" s="177" t="s">
        <v>699</v>
      </c>
      <c r="G472" s="163">
        <v>2595.4</v>
      </c>
      <c r="H472" s="163">
        <f t="shared" si="34"/>
        <v>12458</v>
      </c>
      <c r="I472" s="178" t="s">
        <v>230</v>
      </c>
      <c r="J472" s="216" t="s">
        <v>230</v>
      </c>
      <c r="K472" s="198" t="s">
        <v>1175</v>
      </c>
      <c r="L472" s="227">
        <v>8531103000</v>
      </c>
      <c r="M472" s="178" t="s">
        <v>682</v>
      </c>
      <c r="N472" s="179">
        <v>0</v>
      </c>
      <c r="O472" s="300">
        <v>17.739999999999998</v>
      </c>
      <c r="P472" s="489"/>
      <c r="Q472" s="310" t="s">
        <v>608</v>
      </c>
      <c r="R472" s="280" t="s">
        <v>2511</v>
      </c>
      <c r="S472" s="202">
        <v>8717332925605</v>
      </c>
    </row>
    <row r="473" spans="1:19" x14ac:dyDescent="0.2">
      <c r="A473" s="288"/>
      <c r="B473" s="173" t="s">
        <v>2551</v>
      </c>
      <c r="C473" s="173" t="s">
        <v>2552</v>
      </c>
      <c r="D473" s="175" t="s">
        <v>2551</v>
      </c>
      <c r="E473" s="198" t="s">
        <v>2553</v>
      </c>
      <c r="F473" s="177" t="s">
        <v>699</v>
      </c>
      <c r="G473" s="163">
        <v>2595.4</v>
      </c>
      <c r="H473" s="163">
        <f t="shared" si="34"/>
        <v>12458</v>
      </c>
      <c r="I473" s="178" t="s">
        <v>230</v>
      </c>
      <c r="J473" s="216" t="s">
        <v>230</v>
      </c>
      <c r="K473" s="198" t="s">
        <v>1175</v>
      </c>
      <c r="L473" s="227">
        <v>8531103000</v>
      </c>
      <c r="M473" s="178" t="s">
        <v>682</v>
      </c>
      <c r="N473" s="179">
        <v>0</v>
      </c>
      <c r="O473" s="300">
        <v>24</v>
      </c>
      <c r="P473" s="489"/>
      <c r="Q473" s="310" t="s">
        <v>608</v>
      </c>
      <c r="R473" s="280" t="s">
        <v>2511</v>
      </c>
      <c r="S473" s="202">
        <v>8717332925612</v>
      </c>
    </row>
    <row r="474" spans="1:19" x14ac:dyDescent="0.2">
      <c r="A474" s="288"/>
      <c r="B474" s="173" t="s">
        <v>2554</v>
      </c>
      <c r="C474" s="173" t="s">
        <v>2555</v>
      </c>
      <c r="D474" s="175" t="s">
        <v>2554</v>
      </c>
      <c r="E474" s="198" t="s">
        <v>2556</v>
      </c>
      <c r="F474" s="177" t="s">
        <v>699</v>
      </c>
      <c r="G474" s="163">
        <v>1068.04</v>
      </c>
      <c r="H474" s="163">
        <f t="shared" si="34"/>
        <v>5127</v>
      </c>
      <c r="I474" s="178" t="s">
        <v>230</v>
      </c>
      <c r="J474" s="216" t="s">
        <v>230</v>
      </c>
      <c r="K474" s="198" t="s">
        <v>1175</v>
      </c>
      <c r="L474" s="227">
        <v>8531103000</v>
      </c>
      <c r="M474" s="178" t="s">
        <v>682</v>
      </c>
      <c r="N474" s="179">
        <v>0</v>
      </c>
      <c r="O474" s="300">
        <v>2.2000000000000002</v>
      </c>
      <c r="P474" s="489"/>
      <c r="Q474" s="310" t="s">
        <v>608</v>
      </c>
      <c r="R474" s="280" t="s">
        <v>2511</v>
      </c>
      <c r="S474" s="181">
        <v>8717332925735</v>
      </c>
    </row>
    <row r="475" spans="1:19" x14ac:dyDescent="0.2">
      <c r="A475" s="140"/>
      <c r="B475" s="188" t="s">
        <v>2557</v>
      </c>
      <c r="C475" s="189"/>
      <c r="D475" s="190" t="s">
        <v>1188</v>
      </c>
      <c r="E475" s="189"/>
      <c r="F475" s="191"/>
      <c r="G475" s="192"/>
      <c r="H475" s="192"/>
      <c r="I475" s="193"/>
      <c r="J475" s="193"/>
      <c r="K475" s="189" t="s">
        <v>1188</v>
      </c>
      <c r="L475" s="193"/>
      <c r="M475" s="193"/>
      <c r="N475" s="193" t="s">
        <v>1188</v>
      </c>
      <c r="O475" s="275" t="s">
        <v>1188</v>
      </c>
      <c r="P475" s="501"/>
      <c r="Q475" s="195"/>
      <c r="R475" s="196"/>
      <c r="S475" s="474"/>
    </row>
    <row r="476" spans="1:19" x14ac:dyDescent="0.2">
      <c r="A476" s="140"/>
      <c r="B476" s="173" t="s">
        <v>1342</v>
      </c>
      <c r="C476" s="174" t="s">
        <v>2558</v>
      </c>
      <c r="D476" s="175" t="s">
        <v>2559</v>
      </c>
      <c r="E476" s="176" t="s">
        <v>2560</v>
      </c>
      <c r="F476" s="177" t="s">
        <v>699</v>
      </c>
      <c r="G476" s="163">
        <v>493.53</v>
      </c>
      <c r="H476" s="163">
        <f>ROUND(ROUND(G476*4.8,2),0)</f>
        <v>2369</v>
      </c>
      <c r="I476" s="178" t="s">
        <v>230</v>
      </c>
      <c r="J476" s="178" t="s">
        <v>230</v>
      </c>
      <c r="K476" s="176" t="s">
        <v>1175</v>
      </c>
      <c r="L476" s="179">
        <v>8531900000</v>
      </c>
      <c r="M476" s="178" t="s">
        <v>1303</v>
      </c>
      <c r="N476" s="179">
        <v>0</v>
      </c>
      <c r="O476" s="300" t="s">
        <v>2561</v>
      </c>
      <c r="P476" s="481"/>
      <c r="Q476" s="178"/>
      <c r="R476" s="280" t="s">
        <v>2511</v>
      </c>
      <c r="S476" s="181"/>
    </row>
    <row r="477" spans="1:19" x14ac:dyDescent="0.2">
      <c r="A477" s="140"/>
      <c r="B477" s="173">
        <v>665000033702</v>
      </c>
      <c r="C477" s="173" t="s">
        <v>2562</v>
      </c>
      <c r="D477" s="175" t="s">
        <v>2563</v>
      </c>
      <c r="E477" s="199" t="s">
        <v>2564</v>
      </c>
      <c r="F477" s="177" t="s">
        <v>699</v>
      </c>
      <c r="G477" s="163">
        <v>2126.23</v>
      </c>
      <c r="H477" s="163">
        <f t="shared" ref="H477:H479" si="35">ROUND(ROUND(G477*4.8,2),0)</f>
        <v>10206</v>
      </c>
      <c r="I477" s="279" t="s">
        <v>230</v>
      </c>
      <c r="J477" s="279" t="s">
        <v>671</v>
      </c>
      <c r="K477" s="199" t="s">
        <v>1175</v>
      </c>
      <c r="L477" s="179">
        <v>8303009000</v>
      </c>
      <c r="M477" s="279" t="s">
        <v>682</v>
      </c>
      <c r="N477" s="292">
        <v>0</v>
      </c>
      <c r="O477" s="511" t="s">
        <v>2565</v>
      </c>
      <c r="P477" s="502"/>
      <c r="Q477" s="279"/>
      <c r="R477" s="311" t="s">
        <v>2511</v>
      </c>
      <c r="S477" s="181">
        <v>8717332289899</v>
      </c>
    </row>
    <row r="478" spans="1:19" x14ac:dyDescent="0.2">
      <c r="A478" s="140"/>
      <c r="B478" s="173" t="s">
        <v>2566</v>
      </c>
      <c r="C478" s="174" t="s">
        <v>2567</v>
      </c>
      <c r="D478" s="175" t="s">
        <v>2568</v>
      </c>
      <c r="E478" s="176" t="s">
        <v>2569</v>
      </c>
      <c r="F478" s="177" t="s">
        <v>699</v>
      </c>
      <c r="G478" s="163">
        <v>1720.44</v>
      </c>
      <c r="H478" s="163">
        <f t="shared" si="35"/>
        <v>8258</v>
      </c>
      <c r="I478" s="178" t="s">
        <v>230</v>
      </c>
      <c r="J478" s="178" t="s">
        <v>671</v>
      </c>
      <c r="K478" s="176" t="s">
        <v>1175</v>
      </c>
      <c r="L478" s="179">
        <v>8303009000</v>
      </c>
      <c r="M478" s="178" t="s">
        <v>682</v>
      </c>
      <c r="N478" s="179">
        <v>0</v>
      </c>
      <c r="O478" s="300" t="s">
        <v>2570</v>
      </c>
      <c r="P478" s="481"/>
      <c r="Q478" s="178"/>
      <c r="R478" s="280" t="s">
        <v>2511</v>
      </c>
      <c r="S478" s="181">
        <v>8717332289905</v>
      </c>
    </row>
    <row r="479" spans="1:19" x14ac:dyDescent="0.2">
      <c r="A479" s="140"/>
      <c r="B479" s="173" t="s">
        <v>1342</v>
      </c>
      <c r="C479" s="174" t="s">
        <v>2571</v>
      </c>
      <c r="D479" s="175" t="s">
        <v>2572</v>
      </c>
      <c r="E479" s="176" t="s">
        <v>2573</v>
      </c>
      <c r="F479" s="177" t="s">
        <v>699</v>
      </c>
      <c r="G479" s="163">
        <v>71.13</v>
      </c>
      <c r="H479" s="163">
        <f t="shared" si="35"/>
        <v>341</v>
      </c>
      <c r="I479" s="178" t="s">
        <v>230</v>
      </c>
      <c r="J479" s="178" t="s">
        <v>3</v>
      </c>
      <c r="K479" s="176" t="s">
        <v>1175</v>
      </c>
      <c r="L479" s="179">
        <v>7326909890</v>
      </c>
      <c r="M479" s="178" t="s">
        <v>682</v>
      </c>
      <c r="N479" s="179">
        <v>1</v>
      </c>
      <c r="O479" s="300" t="s">
        <v>1717</v>
      </c>
      <c r="P479" s="481"/>
      <c r="Q479" s="178"/>
      <c r="R479" s="280" t="s">
        <v>2511</v>
      </c>
      <c r="S479" s="181" t="s">
        <v>1188</v>
      </c>
    </row>
    <row r="480" spans="1:19" x14ac:dyDescent="0.2">
      <c r="A480" s="140"/>
      <c r="B480" s="188" t="s">
        <v>2574</v>
      </c>
      <c r="C480" s="189"/>
      <c r="D480" s="190" t="s">
        <v>1188</v>
      </c>
      <c r="E480" s="189"/>
      <c r="F480" s="191"/>
      <c r="G480" s="192"/>
      <c r="H480" s="192"/>
      <c r="I480" s="193"/>
      <c r="J480" s="193"/>
      <c r="K480" s="189" t="s">
        <v>1188</v>
      </c>
      <c r="L480" s="193"/>
      <c r="M480" s="193"/>
      <c r="N480" s="193" t="s">
        <v>1188</v>
      </c>
      <c r="O480" s="275" t="s">
        <v>1188</v>
      </c>
      <c r="P480" s="444"/>
      <c r="Q480" s="193"/>
      <c r="R480" s="196"/>
      <c r="S480" s="474"/>
    </row>
    <row r="481" spans="1:19" x14ac:dyDescent="0.2">
      <c r="A481" s="140"/>
      <c r="B481" s="173" t="s">
        <v>2575</v>
      </c>
      <c r="C481" s="173" t="s">
        <v>2576</v>
      </c>
      <c r="D481" s="175" t="s">
        <v>2577</v>
      </c>
      <c r="E481" s="199" t="s">
        <v>2578</v>
      </c>
      <c r="F481" s="177" t="s">
        <v>699</v>
      </c>
      <c r="G481" s="163">
        <v>541.23</v>
      </c>
      <c r="H481" s="533">
        <f>ROUND(ROUND(G481*4.8,2),0)</f>
        <v>2598</v>
      </c>
      <c r="I481" s="279" t="s">
        <v>230</v>
      </c>
      <c r="J481" s="279" t="s">
        <v>3</v>
      </c>
      <c r="K481" s="199" t="s">
        <v>1175</v>
      </c>
      <c r="L481" s="179">
        <v>8531900000</v>
      </c>
      <c r="M481" s="279" t="s">
        <v>682</v>
      </c>
      <c r="N481" s="292">
        <v>5</v>
      </c>
      <c r="O481" s="511" t="s">
        <v>2579</v>
      </c>
      <c r="P481" s="502"/>
      <c r="Q481" s="279"/>
      <c r="R481" s="311" t="s">
        <v>2511</v>
      </c>
      <c r="S481" s="181">
        <v>8717332020836</v>
      </c>
    </row>
    <row r="482" spans="1:19" x14ac:dyDescent="0.2">
      <c r="A482" s="140"/>
      <c r="B482" s="173" t="s">
        <v>2580</v>
      </c>
      <c r="C482" s="173" t="s">
        <v>2581</v>
      </c>
      <c r="D482" s="175" t="s">
        <v>2582</v>
      </c>
      <c r="E482" s="199" t="s">
        <v>2583</v>
      </c>
      <c r="F482" s="177" t="s">
        <v>699</v>
      </c>
      <c r="G482" s="163">
        <v>63.85</v>
      </c>
      <c r="H482" s="533">
        <f t="shared" ref="H482:H488" si="36">ROUND(ROUND(G482*4.8,2),0)</f>
        <v>306</v>
      </c>
      <c r="I482" s="279" t="s">
        <v>230</v>
      </c>
      <c r="J482" s="279" t="s">
        <v>3</v>
      </c>
      <c r="K482" s="199" t="s">
        <v>1175</v>
      </c>
      <c r="L482" s="179">
        <v>8536501999</v>
      </c>
      <c r="M482" s="279" t="s">
        <v>682</v>
      </c>
      <c r="N482" s="292">
        <v>3</v>
      </c>
      <c r="O482" s="511" t="s">
        <v>1251</v>
      </c>
      <c r="P482" s="502"/>
      <c r="Q482" s="279"/>
      <c r="R482" s="311" t="s">
        <v>2511</v>
      </c>
      <c r="S482" s="181">
        <v>8717332019038</v>
      </c>
    </row>
    <row r="483" spans="1:19" ht="16.5" x14ac:dyDescent="0.2">
      <c r="A483" s="140"/>
      <c r="B483" s="173" t="s">
        <v>2584</v>
      </c>
      <c r="C483" s="173" t="s">
        <v>2585</v>
      </c>
      <c r="D483" s="175" t="s">
        <v>2586</v>
      </c>
      <c r="E483" s="199" t="s">
        <v>2587</v>
      </c>
      <c r="F483" s="177" t="s">
        <v>699</v>
      </c>
      <c r="G483" s="163">
        <v>38.31</v>
      </c>
      <c r="H483" s="533">
        <f t="shared" si="36"/>
        <v>184</v>
      </c>
      <c r="I483" s="279" t="s">
        <v>230</v>
      </c>
      <c r="J483" s="279" t="s">
        <v>3</v>
      </c>
      <c r="K483" s="199" t="s">
        <v>1175</v>
      </c>
      <c r="L483" s="179">
        <v>8536501999</v>
      </c>
      <c r="M483" s="279" t="s">
        <v>682</v>
      </c>
      <c r="N483" s="292">
        <v>8</v>
      </c>
      <c r="O483" s="511" t="s">
        <v>2497</v>
      </c>
      <c r="P483" s="502"/>
      <c r="Q483" s="279"/>
      <c r="R483" s="311" t="s">
        <v>2511</v>
      </c>
      <c r="S483" s="181">
        <v>8717332020829</v>
      </c>
    </row>
    <row r="484" spans="1:19" x14ac:dyDescent="0.2">
      <c r="A484" s="172"/>
      <c r="B484" s="173" t="s">
        <v>2588</v>
      </c>
      <c r="C484" s="174" t="s">
        <v>2589</v>
      </c>
      <c r="D484" s="175" t="s">
        <v>2590</v>
      </c>
      <c r="E484" s="176" t="s">
        <v>2591</v>
      </c>
      <c r="F484" s="177" t="s">
        <v>699</v>
      </c>
      <c r="G484" s="163">
        <v>78.25</v>
      </c>
      <c r="H484" s="533">
        <f t="shared" si="36"/>
        <v>376</v>
      </c>
      <c r="I484" s="178" t="s">
        <v>230</v>
      </c>
      <c r="J484" s="178" t="s">
        <v>3</v>
      </c>
      <c r="K484" s="176" t="s">
        <v>1175</v>
      </c>
      <c r="L484" s="179">
        <v>8505902999</v>
      </c>
      <c r="M484" s="178" t="s">
        <v>682</v>
      </c>
      <c r="N484" s="179">
        <v>4</v>
      </c>
      <c r="O484" s="300" t="s">
        <v>1167</v>
      </c>
      <c r="P484" s="200"/>
      <c r="Q484" s="178"/>
      <c r="R484" s="280" t="s">
        <v>2511</v>
      </c>
      <c r="S484" s="182">
        <v>8717332002962</v>
      </c>
    </row>
    <row r="485" spans="1:19" ht="16.5" x14ac:dyDescent="0.2">
      <c r="A485" s="172"/>
      <c r="B485" s="173" t="s">
        <v>2592</v>
      </c>
      <c r="C485" s="174" t="s">
        <v>2593</v>
      </c>
      <c r="D485" s="175" t="s">
        <v>2594</v>
      </c>
      <c r="E485" s="176" t="s">
        <v>2595</v>
      </c>
      <c r="F485" s="177" t="s">
        <v>699</v>
      </c>
      <c r="G485" s="163">
        <v>243.24</v>
      </c>
      <c r="H485" s="533">
        <f t="shared" si="36"/>
        <v>1168</v>
      </c>
      <c r="I485" s="178" t="s">
        <v>230</v>
      </c>
      <c r="J485" s="178" t="s">
        <v>3</v>
      </c>
      <c r="K485" s="176" t="s">
        <v>1175</v>
      </c>
      <c r="L485" s="179">
        <v>8505902999</v>
      </c>
      <c r="M485" s="178" t="s">
        <v>682</v>
      </c>
      <c r="N485" s="179">
        <v>4</v>
      </c>
      <c r="O485" s="300" t="s">
        <v>1559</v>
      </c>
      <c r="P485" s="200"/>
      <c r="Q485" s="178"/>
      <c r="R485" s="280" t="s">
        <v>2511</v>
      </c>
      <c r="S485" s="182">
        <v>8717332002948</v>
      </c>
    </row>
    <row r="486" spans="1:19" ht="16.5" x14ac:dyDescent="0.2">
      <c r="A486" s="172"/>
      <c r="B486" s="173" t="s">
        <v>2596</v>
      </c>
      <c r="C486" s="174" t="s">
        <v>2597</v>
      </c>
      <c r="D486" s="175" t="s">
        <v>2598</v>
      </c>
      <c r="E486" s="176" t="s">
        <v>2599</v>
      </c>
      <c r="F486" s="177" t="s">
        <v>699</v>
      </c>
      <c r="G486" s="163">
        <v>447.83</v>
      </c>
      <c r="H486" s="533">
        <f t="shared" si="36"/>
        <v>2150</v>
      </c>
      <c r="I486" s="178" t="s">
        <v>230</v>
      </c>
      <c r="J486" s="178" t="s">
        <v>3</v>
      </c>
      <c r="K486" s="176" t="s">
        <v>1175</v>
      </c>
      <c r="L486" s="179">
        <v>8505902999</v>
      </c>
      <c r="M486" s="178" t="s">
        <v>682</v>
      </c>
      <c r="N486" s="179">
        <v>1</v>
      </c>
      <c r="O486" s="300" t="s">
        <v>2600</v>
      </c>
      <c r="P486" s="200"/>
      <c r="Q486" s="178"/>
      <c r="R486" s="280" t="s">
        <v>2511</v>
      </c>
      <c r="S486" s="182">
        <v>8717332002979</v>
      </c>
    </row>
    <row r="487" spans="1:19" x14ac:dyDescent="0.2">
      <c r="A487" s="172"/>
      <c r="B487" s="173" t="s">
        <v>2601</v>
      </c>
      <c r="C487" s="174" t="s">
        <v>2602</v>
      </c>
      <c r="D487" s="175" t="s">
        <v>2603</v>
      </c>
      <c r="E487" s="176" t="s">
        <v>2604</v>
      </c>
      <c r="F487" s="177" t="s">
        <v>699</v>
      </c>
      <c r="G487" s="163">
        <v>59.06</v>
      </c>
      <c r="H487" s="533">
        <f t="shared" si="36"/>
        <v>283</v>
      </c>
      <c r="I487" s="178" t="s">
        <v>230</v>
      </c>
      <c r="J487" s="178" t="s">
        <v>3</v>
      </c>
      <c r="K487" s="176" t="s">
        <v>1175</v>
      </c>
      <c r="L487" s="179">
        <v>8505909090</v>
      </c>
      <c r="M487" s="178" t="s">
        <v>682</v>
      </c>
      <c r="N487" s="179">
        <v>2</v>
      </c>
      <c r="O487" s="300" t="s">
        <v>2605</v>
      </c>
      <c r="P487" s="200"/>
      <c r="Q487" s="178"/>
      <c r="R487" s="280" t="s">
        <v>2511</v>
      </c>
      <c r="S487" s="182">
        <v>8717332019021</v>
      </c>
    </row>
    <row r="488" spans="1:19" ht="16.5" x14ac:dyDescent="0.2">
      <c r="A488" s="172"/>
      <c r="B488" s="173" t="s">
        <v>2606</v>
      </c>
      <c r="C488" s="174" t="s">
        <v>2607</v>
      </c>
      <c r="D488" s="175" t="s">
        <v>2608</v>
      </c>
      <c r="E488" s="176" t="s">
        <v>2609</v>
      </c>
      <c r="F488" s="177" t="s">
        <v>699</v>
      </c>
      <c r="G488" s="163">
        <v>413.97</v>
      </c>
      <c r="H488" s="533">
        <f t="shared" si="36"/>
        <v>1987</v>
      </c>
      <c r="I488" s="178" t="s">
        <v>230</v>
      </c>
      <c r="J488" s="178" t="s">
        <v>3</v>
      </c>
      <c r="K488" s="176" t="s">
        <v>1175</v>
      </c>
      <c r="L488" s="179">
        <v>8505909090</v>
      </c>
      <c r="M488" s="178" t="s">
        <v>682</v>
      </c>
      <c r="N488" s="179">
        <v>1</v>
      </c>
      <c r="O488" s="300" t="s">
        <v>2610</v>
      </c>
      <c r="P488" s="200"/>
      <c r="Q488" s="178"/>
      <c r="R488" s="280" t="s">
        <v>2511</v>
      </c>
      <c r="S488" s="182">
        <v>8717332002986</v>
      </c>
    </row>
    <row r="489" spans="1:19" x14ac:dyDescent="0.2">
      <c r="A489" s="140"/>
      <c r="B489" s="188" t="s">
        <v>2611</v>
      </c>
      <c r="C489" s="189" t="s">
        <v>1188</v>
      </c>
      <c r="D489" s="190" t="s">
        <v>1188</v>
      </c>
      <c r="E489" s="189"/>
      <c r="F489" s="191"/>
      <c r="G489" s="192"/>
      <c r="H489" s="192"/>
      <c r="I489" s="193"/>
      <c r="J489" s="193"/>
      <c r="K489" s="189" t="s">
        <v>1188</v>
      </c>
      <c r="L489" s="193"/>
      <c r="M489" s="193"/>
      <c r="N489" s="193" t="s">
        <v>1188</v>
      </c>
      <c r="O489" s="275"/>
      <c r="P489" s="444"/>
      <c r="Q489" s="193"/>
      <c r="R489" s="196"/>
      <c r="S489" s="474"/>
    </row>
    <row r="490" spans="1:19" s="310" customFormat="1" ht="11.25" x14ac:dyDescent="0.2">
      <c r="A490" s="140"/>
      <c r="B490" s="173"/>
      <c r="C490" s="159" t="s">
        <v>2612</v>
      </c>
      <c r="D490" s="160" t="s">
        <v>2613</v>
      </c>
      <c r="E490" s="183" t="s">
        <v>2614</v>
      </c>
      <c r="F490" s="162" t="s">
        <v>2729</v>
      </c>
      <c r="G490" s="328">
        <v>900</v>
      </c>
      <c r="H490" s="328"/>
      <c r="I490" s="164" t="s">
        <v>1194</v>
      </c>
      <c r="J490" s="164" t="s">
        <v>1194</v>
      </c>
      <c r="K490" s="183" t="s">
        <v>1175</v>
      </c>
      <c r="L490" s="164" t="s">
        <v>1194</v>
      </c>
      <c r="M490" s="164" t="s">
        <v>2615</v>
      </c>
      <c r="N490" s="164" t="s">
        <v>1194</v>
      </c>
      <c r="O490" s="493" t="s">
        <v>1196</v>
      </c>
      <c r="P490" s="489"/>
      <c r="Q490" s="216"/>
      <c r="R490" s="175" t="s">
        <v>2616</v>
      </c>
      <c r="S490" s="181">
        <v>8717332951796</v>
      </c>
    </row>
    <row r="491" spans="1:19" s="310" customFormat="1" ht="11.25" x14ac:dyDescent="0.2">
      <c r="A491" s="140"/>
      <c r="B491" s="173"/>
      <c r="C491" s="159" t="s">
        <v>2617</v>
      </c>
      <c r="D491" s="160" t="s">
        <v>2618</v>
      </c>
      <c r="E491" s="183" t="s">
        <v>2731</v>
      </c>
      <c r="F491" s="162" t="s">
        <v>2729</v>
      </c>
      <c r="G491" s="328">
        <v>600</v>
      </c>
      <c r="H491" s="328"/>
      <c r="I491" s="164" t="s">
        <v>1194</v>
      </c>
      <c r="J491" s="164" t="s">
        <v>1194</v>
      </c>
      <c r="K491" s="183" t="s">
        <v>1175</v>
      </c>
      <c r="L491" s="164" t="s">
        <v>1194</v>
      </c>
      <c r="M491" s="164" t="s">
        <v>2615</v>
      </c>
      <c r="N491" s="164" t="s">
        <v>1194</v>
      </c>
      <c r="O491" s="493" t="s">
        <v>1196</v>
      </c>
      <c r="P491" s="489"/>
      <c r="Q491" s="216"/>
      <c r="R491" s="175" t="s">
        <v>2619</v>
      </c>
      <c r="S491" s="181">
        <v>4060039025128</v>
      </c>
    </row>
    <row r="492" spans="1:19" s="310" customFormat="1" ht="11.25" x14ac:dyDescent="0.2">
      <c r="A492" s="140"/>
      <c r="B492" s="173"/>
      <c r="C492" s="159" t="s">
        <v>2620</v>
      </c>
      <c r="D492" s="160" t="s">
        <v>2621</v>
      </c>
      <c r="E492" s="183" t="s">
        <v>2730</v>
      </c>
      <c r="F492" s="162" t="s">
        <v>2729</v>
      </c>
      <c r="G492" s="328">
        <v>600</v>
      </c>
      <c r="H492" s="328"/>
      <c r="I492" s="164" t="s">
        <v>1194</v>
      </c>
      <c r="J492" s="164" t="s">
        <v>1194</v>
      </c>
      <c r="K492" s="183" t="s">
        <v>1175</v>
      </c>
      <c r="L492" s="164" t="s">
        <v>1194</v>
      </c>
      <c r="M492" s="164" t="s">
        <v>2615</v>
      </c>
      <c r="N492" s="164" t="s">
        <v>1194</v>
      </c>
      <c r="O492" s="493" t="s">
        <v>1196</v>
      </c>
      <c r="P492" s="489"/>
      <c r="Q492" s="216"/>
      <c r="R492" s="175" t="s">
        <v>2619</v>
      </c>
      <c r="S492" s="181">
        <v>4060039025135</v>
      </c>
    </row>
    <row r="493" spans="1:19" x14ac:dyDescent="0.2">
      <c r="G493" s="163"/>
      <c r="H493" s="532"/>
    </row>
    <row r="495" spans="1:19" x14ac:dyDescent="0.2">
      <c r="G495" s="133"/>
      <c r="H495" s="133"/>
    </row>
    <row r="496" spans="1:19" x14ac:dyDescent="0.2">
      <c r="G496" s="510"/>
      <c r="H496" s="510"/>
    </row>
    <row r="497" spans="3:11" x14ac:dyDescent="0.2">
      <c r="C497" s="159"/>
      <c r="G497" s="133"/>
      <c r="H497" s="133"/>
    </row>
    <row r="498" spans="3:11" x14ac:dyDescent="0.2">
      <c r="C498" s="184"/>
      <c r="G498" s="133"/>
      <c r="H498" s="133"/>
    </row>
    <row r="499" spans="3:11" x14ac:dyDescent="0.2">
      <c r="C499" s="184"/>
      <c r="G499" s="133"/>
      <c r="H499" s="133"/>
    </row>
    <row r="500" spans="3:11" x14ac:dyDescent="0.2">
      <c r="C500" s="159"/>
      <c r="G500" s="133"/>
      <c r="H500" s="133"/>
    </row>
    <row r="501" spans="3:11" x14ac:dyDescent="0.2">
      <c r="C501" s="174"/>
      <c r="G501" s="133"/>
      <c r="H501" s="133"/>
    </row>
    <row r="502" spans="3:11" x14ac:dyDescent="0.2">
      <c r="C502" s="174"/>
      <c r="G502" s="133"/>
      <c r="H502" s="133"/>
    </row>
    <row r="503" spans="3:11" x14ac:dyDescent="0.2">
      <c r="C503" s="159"/>
      <c r="G503" s="133"/>
      <c r="H503" s="133"/>
    </row>
    <row r="504" spans="3:11" x14ac:dyDescent="0.2">
      <c r="C504" s="159"/>
      <c r="G504" s="133"/>
      <c r="H504" s="133"/>
      <c r="K504" s="163"/>
    </row>
    <row r="505" spans="3:11" x14ac:dyDescent="0.2">
      <c r="C505" s="159"/>
      <c r="G505" s="133"/>
      <c r="H505" s="133"/>
    </row>
    <row r="506" spans="3:11" x14ac:dyDescent="0.2">
      <c r="C506" s="159"/>
    </row>
    <row r="507" spans="3:11" x14ac:dyDescent="0.2">
      <c r="C507" s="159"/>
    </row>
    <row r="508" spans="3:11" x14ac:dyDescent="0.2">
      <c r="C508" s="159"/>
    </row>
    <row r="509" spans="3:11" x14ac:dyDescent="0.2">
      <c r="C509" s="159"/>
    </row>
    <row r="510" spans="3:11" x14ac:dyDescent="0.2">
      <c r="C510" s="159"/>
    </row>
  </sheetData>
  <sheetProtection algorithmName="SHA-512" hashValue="XT+XA0mFsFQkd37zKhhnXsOTJPGI1W27y06Kj2I3JoEb7npwq4WF9CfyK1fAt4/SIvZa2cwIBVLC1qIOxrmC3g==" saltValue="f3gcbbKQNSKj4hBEeFwH1g==" spinCount="100000" sheet="1" objects="1" scenarios="1"/>
  <autoFilter ref="A2:S492" xr:uid="{A5418D08-87FE-4CDB-909A-43E682665CF0}"/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47EA-6D60-4A5E-95C5-E78B5F91A523}">
  <sheetPr>
    <tabColor theme="5" tint="0.79998168889431442"/>
  </sheetPr>
  <dimension ref="A1:W20"/>
  <sheetViews>
    <sheetView zoomScaleNormal="100" workbookViewId="0">
      <selection activeCell="E4" sqref="E4"/>
    </sheetView>
  </sheetViews>
  <sheetFormatPr defaultColWidth="11.42578125" defaultRowHeight="12.75" x14ac:dyDescent="0.2"/>
  <cols>
    <col min="1" max="1" width="23.7109375" style="133" customWidth="1"/>
    <col min="2" max="2" width="13.140625" style="133" bestFit="1" customWidth="1"/>
    <col min="3" max="3" width="38.28515625" style="133" bestFit="1" customWidth="1"/>
    <col min="4" max="4" width="11.42578125" style="133"/>
    <col min="5" max="6" width="11.5703125" style="133" customWidth="1"/>
    <col min="7" max="7" width="12.7109375" style="133" customWidth="1"/>
    <col min="8" max="12" width="11.42578125" style="133"/>
    <col min="13" max="13" width="22.85546875" style="133" bestFit="1" customWidth="1"/>
    <col min="14" max="14" width="14.7109375" style="133" bestFit="1" customWidth="1"/>
    <col min="15" max="16384" width="11.42578125" style="133"/>
  </cols>
  <sheetData>
    <row r="1" spans="1:23" ht="32.25" customHeight="1" x14ac:dyDescent="0.2">
      <c r="A1" s="316" t="s">
        <v>2622</v>
      </c>
      <c r="E1" s="317"/>
      <c r="F1" s="317"/>
    </row>
    <row r="2" spans="1:23" s="322" customFormat="1" ht="41.45" customHeight="1" x14ac:dyDescent="0.2">
      <c r="A2" s="318" t="s">
        <v>2623</v>
      </c>
      <c r="B2" s="318" t="s">
        <v>2624</v>
      </c>
      <c r="C2" s="318" t="s">
        <v>2625</v>
      </c>
      <c r="D2" s="318" t="s">
        <v>2626</v>
      </c>
      <c r="E2" s="318" t="s">
        <v>2627</v>
      </c>
      <c r="F2" s="318" t="s">
        <v>2628</v>
      </c>
      <c r="G2" s="318" t="s">
        <v>2629</v>
      </c>
      <c r="H2" s="319" t="s">
        <v>2630</v>
      </c>
      <c r="I2" s="319" t="s">
        <v>2631</v>
      </c>
      <c r="J2" s="319" t="s">
        <v>2632</v>
      </c>
      <c r="K2" s="318" t="s">
        <v>2633</v>
      </c>
      <c r="L2" s="318" t="s">
        <v>2634</v>
      </c>
      <c r="M2" s="318" t="s">
        <v>2635</v>
      </c>
      <c r="N2" s="320" t="s">
        <v>2636</v>
      </c>
      <c r="O2" s="321" t="s">
        <v>2637</v>
      </c>
      <c r="P2" s="321" t="s">
        <v>2638</v>
      </c>
      <c r="Q2" s="321" t="s">
        <v>2639</v>
      </c>
      <c r="R2" s="321" t="s">
        <v>2640</v>
      </c>
      <c r="S2" s="321" t="s">
        <v>2641</v>
      </c>
      <c r="T2" s="321" t="s">
        <v>2642</v>
      </c>
      <c r="U2" s="321" t="s">
        <v>2643</v>
      </c>
      <c r="V2" s="321" t="s">
        <v>2644</v>
      </c>
      <c r="W2" s="321" t="s">
        <v>2645</v>
      </c>
    </row>
    <row r="3" spans="1:23" x14ac:dyDescent="0.2">
      <c r="A3" s="133" t="s">
        <v>838</v>
      </c>
      <c r="B3" s="133" t="s">
        <v>848</v>
      </c>
      <c r="C3" s="133" t="s">
        <v>2646</v>
      </c>
      <c r="D3" s="133" t="s">
        <v>2647</v>
      </c>
      <c r="E3" s="335">
        <v>21.46</v>
      </c>
      <c r="F3" s="323">
        <f>ROUND(ROUND(E3*4.8,2),0)</f>
        <v>103</v>
      </c>
      <c r="G3" s="324">
        <v>44927</v>
      </c>
      <c r="H3" s="325" t="s">
        <v>699</v>
      </c>
      <c r="I3" s="325" t="s">
        <v>2648</v>
      </c>
      <c r="J3" s="325"/>
      <c r="L3" s="133" t="s">
        <v>1194</v>
      </c>
      <c r="M3" s="133" t="s">
        <v>2649</v>
      </c>
      <c r="N3" s="133" t="s">
        <v>2650</v>
      </c>
      <c r="O3" s="133">
        <v>1</v>
      </c>
      <c r="P3" s="133">
        <v>1</v>
      </c>
      <c r="Q3" s="133">
        <v>1</v>
      </c>
      <c r="W3" s="133" t="s">
        <v>2651</v>
      </c>
    </row>
    <row r="4" spans="1:23" x14ac:dyDescent="0.2">
      <c r="A4" s="133" t="s">
        <v>839</v>
      </c>
      <c r="B4" s="133" t="s">
        <v>849</v>
      </c>
      <c r="C4" s="133" t="s">
        <v>2652</v>
      </c>
      <c r="D4" s="133" t="s">
        <v>2647</v>
      </c>
      <c r="E4" s="335">
        <v>28.64</v>
      </c>
      <c r="F4" s="323">
        <f t="shared" ref="F4:F20" si="0">ROUND(ROUND(E4*4.8,2),0)</f>
        <v>137</v>
      </c>
      <c r="G4" s="324">
        <v>44928</v>
      </c>
      <c r="H4" s="325" t="s">
        <v>699</v>
      </c>
      <c r="I4" s="325" t="s">
        <v>2648</v>
      </c>
      <c r="J4" s="325"/>
      <c r="L4" s="133" t="s">
        <v>1194</v>
      </c>
      <c r="M4" s="133" t="s">
        <v>2649</v>
      </c>
      <c r="N4" s="133" t="s">
        <v>2650</v>
      </c>
      <c r="O4" s="133">
        <v>1</v>
      </c>
      <c r="P4" s="133">
        <v>1</v>
      </c>
      <c r="Q4" s="133">
        <v>1</v>
      </c>
      <c r="W4" s="133" t="s">
        <v>2651</v>
      </c>
    </row>
    <row r="5" spans="1:23" x14ac:dyDescent="0.2">
      <c r="A5" s="133" t="s">
        <v>2653</v>
      </c>
      <c r="B5" s="133" t="s">
        <v>2654</v>
      </c>
      <c r="C5" s="133" t="s">
        <v>2655</v>
      </c>
      <c r="D5" s="133" t="s">
        <v>2647</v>
      </c>
      <c r="E5" s="335">
        <v>53.7</v>
      </c>
      <c r="F5" s="323">
        <f t="shared" si="0"/>
        <v>258</v>
      </c>
      <c r="G5" s="324">
        <v>44929</v>
      </c>
      <c r="H5" s="325" t="s">
        <v>699</v>
      </c>
      <c r="I5" s="325" t="s">
        <v>2648</v>
      </c>
      <c r="J5" s="325"/>
      <c r="L5" s="133" t="s">
        <v>1194</v>
      </c>
      <c r="M5" s="133" t="s">
        <v>2649</v>
      </c>
      <c r="N5" s="133" t="s">
        <v>2650</v>
      </c>
      <c r="O5" s="133">
        <v>1</v>
      </c>
      <c r="P5" s="133">
        <v>1</v>
      </c>
      <c r="Q5" s="133">
        <v>1</v>
      </c>
      <c r="W5" s="133" t="s">
        <v>2651</v>
      </c>
    </row>
    <row r="6" spans="1:23" x14ac:dyDescent="0.2">
      <c r="A6" s="133" t="s">
        <v>840</v>
      </c>
      <c r="B6" s="133" t="s">
        <v>850</v>
      </c>
      <c r="C6" s="133" t="s">
        <v>2656</v>
      </c>
      <c r="D6" s="133" t="s">
        <v>2647</v>
      </c>
      <c r="E6" s="335">
        <v>3.58</v>
      </c>
      <c r="F6" s="323">
        <f t="shared" si="0"/>
        <v>17</v>
      </c>
      <c r="G6" s="324">
        <v>44930</v>
      </c>
      <c r="H6" s="325" t="s">
        <v>699</v>
      </c>
      <c r="I6" s="325" t="s">
        <v>2648</v>
      </c>
      <c r="J6" s="325"/>
      <c r="L6" s="133" t="s">
        <v>1194</v>
      </c>
      <c r="M6" s="133" t="s">
        <v>2649</v>
      </c>
      <c r="N6" s="133" t="s">
        <v>2650</v>
      </c>
      <c r="O6" s="133">
        <v>1</v>
      </c>
      <c r="P6" s="133">
        <v>1</v>
      </c>
      <c r="Q6" s="133">
        <v>1</v>
      </c>
      <c r="W6" s="133" t="s">
        <v>2651</v>
      </c>
    </row>
    <row r="7" spans="1:23" x14ac:dyDescent="0.2">
      <c r="A7" s="133" t="s">
        <v>841</v>
      </c>
      <c r="B7" s="133" t="s">
        <v>851</v>
      </c>
      <c r="C7" s="133" t="s">
        <v>2657</v>
      </c>
      <c r="D7" s="133" t="s">
        <v>2647</v>
      </c>
      <c r="E7" s="335">
        <v>21.46</v>
      </c>
      <c r="F7" s="323">
        <f t="shared" si="0"/>
        <v>103</v>
      </c>
      <c r="G7" s="324">
        <v>44931</v>
      </c>
      <c r="H7" s="325" t="s">
        <v>699</v>
      </c>
      <c r="I7" s="325" t="s">
        <v>2648</v>
      </c>
      <c r="J7" s="325"/>
      <c r="L7" s="133" t="s">
        <v>1194</v>
      </c>
      <c r="M7" s="133" t="s">
        <v>2649</v>
      </c>
      <c r="N7" s="133" t="s">
        <v>2650</v>
      </c>
      <c r="O7" s="133">
        <v>1</v>
      </c>
      <c r="P7" s="133">
        <v>1</v>
      </c>
      <c r="Q7" s="133">
        <v>1</v>
      </c>
      <c r="W7" s="133" t="s">
        <v>2651</v>
      </c>
    </row>
    <row r="8" spans="1:23" x14ac:dyDescent="0.2">
      <c r="A8" s="133" t="s">
        <v>842</v>
      </c>
      <c r="B8" s="133" t="s">
        <v>852</v>
      </c>
      <c r="C8" s="133" t="s">
        <v>2658</v>
      </c>
      <c r="D8" s="133" t="s">
        <v>2647</v>
      </c>
      <c r="E8" s="335">
        <v>7.15</v>
      </c>
      <c r="F8" s="323">
        <f t="shared" si="0"/>
        <v>34</v>
      </c>
      <c r="G8" s="324">
        <v>44932</v>
      </c>
      <c r="H8" s="325" t="s">
        <v>699</v>
      </c>
      <c r="I8" s="325" t="s">
        <v>2648</v>
      </c>
      <c r="J8" s="325"/>
      <c r="L8" s="133" t="s">
        <v>1194</v>
      </c>
      <c r="M8" s="133" t="s">
        <v>2649</v>
      </c>
      <c r="N8" s="133" t="s">
        <v>2650</v>
      </c>
      <c r="O8" s="133">
        <v>1</v>
      </c>
      <c r="P8" s="133">
        <v>1</v>
      </c>
      <c r="Q8" s="133">
        <v>1</v>
      </c>
      <c r="W8" s="133" t="s">
        <v>2651</v>
      </c>
    </row>
    <row r="9" spans="1:23" x14ac:dyDescent="0.2">
      <c r="A9" s="133" t="s">
        <v>2325</v>
      </c>
      <c r="B9" s="133" t="s">
        <v>2659</v>
      </c>
      <c r="C9" s="133" t="s">
        <v>2660</v>
      </c>
      <c r="D9" s="133" t="s">
        <v>2647</v>
      </c>
      <c r="E9" s="335">
        <v>14.32</v>
      </c>
      <c r="F9" s="323">
        <f t="shared" si="0"/>
        <v>69</v>
      </c>
      <c r="G9" s="324">
        <v>44933</v>
      </c>
      <c r="H9" s="325" t="s">
        <v>699</v>
      </c>
      <c r="I9" s="325" t="s">
        <v>2648</v>
      </c>
      <c r="J9" s="325"/>
      <c r="L9" s="133" t="s">
        <v>1194</v>
      </c>
      <c r="M9" s="133" t="s">
        <v>2649</v>
      </c>
      <c r="N9" s="133" t="s">
        <v>2650</v>
      </c>
      <c r="O9" s="133">
        <v>1</v>
      </c>
      <c r="P9" s="133">
        <v>1</v>
      </c>
      <c r="Q9" s="133">
        <v>1</v>
      </c>
      <c r="W9" s="133" t="s">
        <v>2651</v>
      </c>
    </row>
    <row r="10" spans="1:23" x14ac:dyDescent="0.2">
      <c r="A10" s="133" t="s">
        <v>843</v>
      </c>
      <c r="B10" s="133" t="s">
        <v>853</v>
      </c>
      <c r="C10" s="133" t="s">
        <v>2661</v>
      </c>
      <c r="D10" s="133" t="s">
        <v>2647</v>
      </c>
      <c r="E10" s="335">
        <v>7.15</v>
      </c>
      <c r="F10" s="323">
        <f t="shared" si="0"/>
        <v>34</v>
      </c>
      <c r="G10" s="324">
        <v>44934</v>
      </c>
      <c r="H10" s="325" t="s">
        <v>699</v>
      </c>
      <c r="I10" s="325" t="s">
        <v>2648</v>
      </c>
      <c r="J10" s="325"/>
      <c r="L10" s="133" t="s">
        <v>1194</v>
      </c>
      <c r="M10" s="133" t="s">
        <v>2649</v>
      </c>
      <c r="N10" s="133" t="s">
        <v>2650</v>
      </c>
      <c r="O10" s="133">
        <v>1</v>
      </c>
      <c r="P10" s="133">
        <v>1</v>
      </c>
      <c r="Q10" s="133">
        <v>1</v>
      </c>
      <c r="W10" s="133" t="s">
        <v>2651</v>
      </c>
    </row>
    <row r="11" spans="1:23" x14ac:dyDescent="0.2">
      <c r="A11" s="133" t="s">
        <v>1573</v>
      </c>
      <c r="B11" s="133" t="s">
        <v>2662</v>
      </c>
      <c r="C11" s="133" t="s">
        <v>2663</v>
      </c>
      <c r="D11" s="133" t="s">
        <v>2647</v>
      </c>
      <c r="E11" s="335">
        <v>10.74</v>
      </c>
      <c r="F11" s="323">
        <f t="shared" si="0"/>
        <v>52</v>
      </c>
      <c r="G11" s="324">
        <v>44935</v>
      </c>
      <c r="H11" s="325" t="s">
        <v>699</v>
      </c>
      <c r="I11" s="325" t="s">
        <v>2648</v>
      </c>
      <c r="J11" s="325"/>
      <c r="L11" s="133" t="s">
        <v>1194</v>
      </c>
      <c r="M11" s="133" t="s">
        <v>2649</v>
      </c>
      <c r="N11" s="133" t="s">
        <v>2650</v>
      </c>
      <c r="O11" s="133">
        <v>1</v>
      </c>
      <c r="P11" s="133">
        <v>1</v>
      </c>
      <c r="Q11" s="133">
        <v>1</v>
      </c>
      <c r="W11" s="133" t="s">
        <v>2651</v>
      </c>
    </row>
    <row r="12" spans="1:23" x14ac:dyDescent="0.2">
      <c r="A12" s="133" t="s">
        <v>844</v>
      </c>
      <c r="B12" s="133" t="s">
        <v>854</v>
      </c>
      <c r="C12" s="133" t="s">
        <v>2664</v>
      </c>
      <c r="D12" s="133" t="s">
        <v>2647</v>
      </c>
      <c r="E12" s="335">
        <v>14.32</v>
      </c>
      <c r="F12" s="323">
        <f t="shared" si="0"/>
        <v>69</v>
      </c>
      <c r="G12" s="324">
        <v>44936</v>
      </c>
      <c r="H12" s="325" t="s">
        <v>699</v>
      </c>
      <c r="I12" s="325" t="s">
        <v>2648</v>
      </c>
      <c r="J12" s="325"/>
      <c r="L12" s="133" t="s">
        <v>1194</v>
      </c>
      <c r="M12" s="133" t="s">
        <v>2649</v>
      </c>
      <c r="N12" s="133" t="s">
        <v>2650</v>
      </c>
      <c r="O12" s="133">
        <v>1</v>
      </c>
      <c r="P12" s="133">
        <v>1</v>
      </c>
      <c r="Q12" s="133">
        <v>1</v>
      </c>
      <c r="W12" s="133" t="s">
        <v>2651</v>
      </c>
    </row>
    <row r="13" spans="1:23" x14ac:dyDescent="0.2">
      <c r="A13" s="133" t="s">
        <v>845</v>
      </c>
      <c r="B13" s="133" t="s">
        <v>855</v>
      </c>
      <c r="C13" s="133" t="s">
        <v>2665</v>
      </c>
      <c r="D13" s="133" t="s">
        <v>2647</v>
      </c>
      <c r="E13" s="335">
        <v>3.58</v>
      </c>
      <c r="F13" s="323">
        <f t="shared" si="0"/>
        <v>17</v>
      </c>
      <c r="G13" s="324">
        <v>44937</v>
      </c>
      <c r="H13" s="325" t="s">
        <v>699</v>
      </c>
      <c r="I13" s="325" t="s">
        <v>2648</v>
      </c>
      <c r="J13" s="325"/>
      <c r="L13" s="133" t="s">
        <v>1194</v>
      </c>
      <c r="M13" s="133" t="s">
        <v>2649</v>
      </c>
      <c r="N13" s="133" t="s">
        <v>2650</v>
      </c>
      <c r="O13" s="133">
        <v>1</v>
      </c>
      <c r="P13" s="133">
        <v>1</v>
      </c>
      <c r="Q13" s="133">
        <v>1</v>
      </c>
      <c r="W13" s="133" t="s">
        <v>2651</v>
      </c>
    </row>
    <row r="14" spans="1:23" x14ac:dyDescent="0.2">
      <c r="A14" s="133" t="s">
        <v>846</v>
      </c>
      <c r="B14" s="133" t="s">
        <v>856</v>
      </c>
      <c r="C14" s="133" t="s">
        <v>2666</v>
      </c>
      <c r="D14" s="133" t="s">
        <v>2647</v>
      </c>
      <c r="E14" s="335">
        <v>14.32</v>
      </c>
      <c r="F14" s="323">
        <f t="shared" si="0"/>
        <v>69</v>
      </c>
      <c r="G14" s="324">
        <v>44938</v>
      </c>
      <c r="H14" s="325" t="s">
        <v>699</v>
      </c>
      <c r="I14" s="325" t="s">
        <v>2648</v>
      </c>
      <c r="J14" s="325"/>
      <c r="L14" s="133" t="s">
        <v>1194</v>
      </c>
      <c r="M14" s="133" t="s">
        <v>2649</v>
      </c>
      <c r="N14" s="133" t="s">
        <v>2650</v>
      </c>
      <c r="O14" s="133">
        <v>1</v>
      </c>
      <c r="P14" s="133">
        <v>1</v>
      </c>
      <c r="Q14" s="133">
        <v>1</v>
      </c>
      <c r="W14" s="133" t="s">
        <v>2651</v>
      </c>
    </row>
    <row r="15" spans="1:23" x14ac:dyDescent="0.2">
      <c r="A15" s="133" t="s">
        <v>1721</v>
      </c>
      <c r="B15" s="133" t="s">
        <v>2667</v>
      </c>
      <c r="C15" s="133" t="s">
        <v>2668</v>
      </c>
      <c r="D15" s="133" t="s">
        <v>2647</v>
      </c>
      <c r="E15" s="335">
        <v>57.26</v>
      </c>
      <c r="F15" s="323">
        <f t="shared" si="0"/>
        <v>275</v>
      </c>
      <c r="G15" s="324">
        <v>44939</v>
      </c>
      <c r="H15" s="325" t="s">
        <v>699</v>
      </c>
      <c r="I15" s="325" t="s">
        <v>2648</v>
      </c>
      <c r="J15" s="325"/>
      <c r="L15" s="133" t="s">
        <v>1194</v>
      </c>
      <c r="M15" s="133" t="s">
        <v>2649</v>
      </c>
      <c r="N15" s="133" t="s">
        <v>2650</v>
      </c>
      <c r="O15" s="133">
        <v>1</v>
      </c>
      <c r="P15" s="133">
        <v>1</v>
      </c>
      <c r="Q15" s="133">
        <v>1</v>
      </c>
      <c r="W15" s="133" t="s">
        <v>2651</v>
      </c>
    </row>
    <row r="16" spans="1:23" x14ac:dyDescent="0.2">
      <c r="A16" s="133" t="s">
        <v>2669</v>
      </c>
      <c r="B16" s="133" t="s">
        <v>2670</v>
      </c>
      <c r="C16" s="133" t="s">
        <v>2671</v>
      </c>
      <c r="D16" s="133" t="s">
        <v>2647</v>
      </c>
      <c r="E16" s="335">
        <v>64.42</v>
      </c>
      <c r="F16" s="323">
        <f t="shared" si="0"/>
        <v>309</v>
      </c>
      <c r="G16" s="324">
        <v>44940</v>
      </c>
      <c r="H16" s="325" t="s">
        <v>699</v>
      </c>
      <c r="I16" s="325" t="s">
        <v>2648</v>
      </c>
      <c r="J16" s="325"/>
      <c r="L16" s="133" t="s">
        <v>1194</v>
      </c>
      <c r="M16" s="133" t="s">
        <v>2649</v>
      </c>
      <c r="N16" s="133" t="s">
        <v>2650</v>
      </c>
      <c r="O16" s="133">
        <v>1</v>
      </c>
      <c r="P16" s="133">
        <v>1</v>
      </c>
      <c r="Q16" s="133">
        <v>1</v>
      </c>
      <c r="W16" s="133" t="s">
        <v>2651</v>
      </c>
    </row>
    <row r="17" spans="1:23" x14ac:dyDescent="0.2">
      <c r="A17" s="133" t="s">
        <v>847</v>
      </c>
      <c r="B17" s="133" t="s">
        <v>857</v>
      </c>
      <c r="C17" s="133" t="s">
        <v>2672</v>
      </c>
      <c r="D17" s="133" t="s">
        <v>2647</v>
      </c>
      <c r="E17" s="335">
        <v>232.65</v>
      </c>
      <c r="F17" s="323">
        <f t="shared" si="0"/>
        <v>1117</v>
      </c>
      <c r="G17" s="324">
        <v>44941</v>
      </c>
      <c r="H17" s="325" t="s">
        <v>699</v>
      </c>
      <c r="I17" s="325" t="s">
        <v>2648</v>
      </c>
      <c r="J17" s="325"/>
      <c r="L17" s="133" t="s">
        <v>1194</v>
      </c>
      <c r="M17" s="133" t="s">
        <v>2649</v>
      </c>
      <c r="N17" s="133" t="s">
        <v>2650</v>
      </c>
      <c r="O17" s="133">
        <v>1</v>
      </c>
      <c r="P17" s="133">
        <v>1</v>
      </c>
      <c r="Q17" s="133">
        <v>1</v>
      </c>
      <c r="W17" s="133" t="s">
        <v>2651</v>
      </c>
    </row>
    <row r="18" spans="1:23" x14ac:dyDescent="0.2">
      <c r="A18" s="133" t="s">
        <v>2673</v>
      </c>
      <c r="B18" s="133" t="s">
        <v>2674</v>
      </c>
      <c r="C18" s="133" t="s">
        <v>2675</v>
      </c>
      <c r="D18" s="133" t="s">
        <v>2647</v>
      </c>
      <c r="E18" s="335">
        <v>23.1</v>
      </c>
      <c r="F18" s="323">
        <f t="shared" si="0"/>
        <v>111</v>
      </c>
      <c r="G18" s="324">
        <v>44942</v>
      </c>
      <c r="H18" s="325" t="s">
        <v>699</v>
      </c>
      <c r="I18" s="325" t="s">
        <v>2648</v>
      </c>
      <c r="J18" s="325"/>
      <c r="L18" s="133" t="s">
        <v>1194</v>
      </c>
      <c r="M18" s="133" t="s">
        <v>2649</v>
      </c>
      <c r="N18" s="133" t="s">
        <v>2650</v>
      </c>
      <c r="O18" s="133">
        <v>1</v>
      </c>
      <c r="P18" s="133">
        <v>1</v>
      </c>
      <c r="Q18" s="133">
        <v>1</v>
      </c>
      <c r="W18" s="133" t="s">
        <v>2651</v>
      </c>
    </row>
    <row r="19" spans="1:23" x14ac:dyDescent="0.2">
      <c r="A19" s="133" t="s">
        <v>2676</v>
      </c>
      <c r="B19" s="133" t="s">
        <v>2677</v>
      </c>
      <c r="C19" s="133" t="s">
        <v>2678</v>
      </c>
      <c r="D19" s="133" t="s">
        <v>2647</v>
      </c>
      <c r="E19" s="335">
        <v>53.7</v>
      </c>
      <c r="F19" s="323">
        <f t="shared" si="0"/>
        <v>258</v>
      </c>
      <c r="G19" s="324">
        <v>44943</v>
      </c>
      <c r="H19" s="325" t="s">
        <v>699</v>
      </c>
      <c r="I19" s="325" t="s">
        <v>2648</v>
      </c>
      <c r="J19" s="325"/>
      <c r="L19" s="133" t="s">
        <v>1194</v>
      </c>
      <c r="M19" s="133" t="s">
        <v>2649</v>
      </c>
      <c r="N19" s="133" t="s">
        <v>2650</v>
      </c>
      <c r="O19" s="133">
        <v>1</v>
      </c>
      <c r="P19" s="133">
        <v>1</v>
      </c>
      <c r="Q19" s="133">
        <v>1</v>
      </c>
      <c r="W19" s="133" t="s">
        <v>2651</v>
      </c>
    </row>
    <row r="20" spans="1:23" x14ac:dyDescent="0.2">
      <c r="A20" s="133" t="s">
        <v>1331</v>
      </c>
      <c r="B20" s="133" t="s">
        <v>2679</v>
      </c>
      <c r="C20" s="133" t="s">
        <v>2680</v>
      </c>
      <c r="D20" s="133" t="s">
        <v>2647</v>
      </c>
      <c r="E20" s="335">
        <v>7.15</v>
      </c>
      <c r="F20" s="323">
        <f t="shared" si="0"/>
        <v>34</v>
      </c>
      <c r="G20" s="324">
        <v>44943</v>
      </c>
      <c r="H20" s="325" t="s">
        <v>699</v>
      </c>
      <c r="I20" s="325" t="s">
        <v>2648</v>
      </c>
      <c r="J20" s="325"/>
      <c r="L20" s="133" t="s">
        <v>1194</v>
      </c>
      <c r="M20" s="133" t="s">
        <v>2649</v>
      </c>
      <c r="N20" s="133" t="s">
        <v>2650</v>
      </c>
      <c r="O20" s="133">
        <v>1</v>
      </c>
      <c r="P20" s="133">
        <v>1</v>
      </c>
      <c r="Q20" s="133">
        <v>1</v>
      </c>
      <c r="W20" s="133" t="s">
        <v>2651</v>
      </c>
    </row>
  </sheetData>
  <sheetProtection algorithmName="SHA-512" hashValue="E+gf2exkU7W2YyxTAs21YzP1VYCLdwpeP0clx4v7pzpnN20DQI+ruwYB1pKpWgig4qcL6dJOOPYKt+4/IXnbrg==" saltValue="yw2To31fyBWrewZGD1h3Bw==" spinCount="100000" sheet="1" objects="1" scenarios="1"/>
  <autoFilter ref="A2:W20" xr:uid="{00000000-0009-0000-0000-000003000000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Menu Główne</vt:lpstr>
      <vt:lpstr>Cennik SAP</vt:lpstr>
      <vt:lpstr>Cennik Titanus - pozostałe</vt:lpstr>
      <vt:lpstr>Dodatkowa gwarancja</vt:lpstr>
      <vt:lpstr>Uwagi Ogólne</vt:lpstr>
      <vt:lpstr>EN 54</vt:lpstr>
      <vt:lpstr>Warranty Extension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Omieljaniuk Lukasz (BT-FIR/MKR-EU)</cp:lastModifiedBy>
  <cp:lastPrinted>2015-10-02T07:06:20Z</cp:lastPrinted>
  <dcterms:created xsi:type="dcterms:W3CDTF">2015-10-02T06:39:04Z</dcterms:created>
  <dcterms:modified xsi:type="dcterms:W3CDTF">2023-09-29T14:55:59Z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